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6\THÁNG 3\"/>
    </mc:Choice>
  </mc:AlternateContent>
  <bookViews>
    <workbookView xWindow="0" yWindow="0" windowWidth="24000" windowHeight="86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21" i="1" l="1"/>
  <c r="K26" i="1"/>
  <c r="J26" i="1"/>
  <c r="H31" i="1"/>
  <c r="K32" i="1"/>
  <c r="L32" i="1" s="1"/>
  <c r="I16" i="1"/>
  <c r="I24" i="1"/>
  <c r="I25" i="1"/>
  <c r="I30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G12" i="1"/>
  <c r="F12" i="1"/>
</calcChain>
</file>

<file path=xl/sharedStrings.xml><?xml version="1.0" encoding="utf-8"?>
<sst xmlns="http://schemas.openxmlformats.org/spreadsheetml/2006/main" count="100" uniqueCount="100">
  <si>
    <t>SAO KÊ TÀI KHOẢN</t>
  </si>
  <si>
    <t>Ngày thực hiện: 17/03/2026</t>
  </si>
  <si>
    <t>Chủ tài khoản:</t>
  </si>
  <si>
    <t>CT TNHH MTV TM VA DV NGOC THOM</t>
  </si>
  <si>
    <t>Số tài khoản:</t>
  </si>
  <si>
    <t>0721005104420</t>
  </si>
  <si>
    <t>Địa chỉ:</t>
  </si>
  <si>
    <t>12/14/18 DUONG 49,KP7,P.H B CHANH,TP.THU DUC,TPHCM</t>
  </si>
  <si>
    <t>CIF:</t>
  </si>
  <si>
    <t>Loại tiền:</t>
  </si>
  <si>
    <t>VND</t>
  </si>
  <si>
    <t>Từ: 01/03/2026 Đến: 17/03/2026</t>
  </si>
  <si>
    <t>Số dư đầu kỳ</t>
  </si>
  <si>
    <t>533,532,595.00</t>
  </si>
  <si>
    <t>Số dư cuối kỳ</t>
  </si>
  <si>
    <t>39,300,526.00</t>
  </si>
  <si>
    <t>Ngày giao dịch</t>
  </si>
  <si>
    <t>Số tham chiếu</t>
  </si>
  <si>
    <t>Số tiền ghi nợ</t>
  </si>
  <si>
    <t>Số tiền ghi có</t>
  </si>
  <si>
    <t>Mô tả</t>
  </si>
  <si>
    <t>5056 - 55431</t>
  </si>
  <si>
    <t>IBVCB.1703260870875006.MS0309391503;Ch754;HQ02CI;LHA11;TK107052602050;NTK27032025;;TM2663(LP);ST20000;Cong Ty TNHH Mot Thanh Vien Thuong Mai Va Dich Vu Ngoc Thom;17032026</t>
  </si>
  <si>
    <t>5056 - 55335</t>
  </si>
  <si>
    <t>IBVCB.1703260304707005.MS0309391503;Ch754;HQ02CI;LHA11;TK107294793320;NTK24062025;;TM2663(LP);ST20000;Cong Ty TNHH Mot Thanh Vien Thuong Mai Va Dich Vu Ngoc Thom;17032026</t>
  </si>
  <si>
    <t>5056 - 55196</t>
  </si>
  <si>
    <t>IBVCB.1703260014091004.MS0309391503;Ch754;HQ02CI;LHA11;TK107294705600;NTK24062025;;TM2663(LP);ST20000;Cong Ty TNHH Mot Thanh Vien Thuong Mai Va Dich Vu Ngoc Thom;17032026</t>
  </si>
  <si>
    <t>0007 - 00120</t>
  </si>
  <si>
    <t>TTTM SATRA CU CHI TT NCC NGOC THOM VD 426</t>
  </si>
  <si>
    <t>5058 - 28379</t>
  </si>
  <si>
    <t>IBVCB.1603260883017002.TT HD SO 60 -CTY VIET COLDCHAIN</t>
  </si>
  <si>
    <t>5130 - 30977</t>
  </si>
  <si>
    <t>/Ref:PA_TTMN36W6826074{//}/Ref:PA_TTMN36W6826074{//}TT VNMN36W68 N 24214.24198.25792.25883.25536.CK T02.2026.147.148.5099.4730.5276.6019.6811.6815 DVC:CT TNHH DICH VU EB/EB SERVICES COMPANY LIMITED/EBS</t>
  </si>
  <si>
    <t>5087 - 36401</t>
  </si>
  <si>
    <t>IBVCB.202603155087039070.</t>
  </si>
  <si>
    <t>5058 - 92375</t>
  </si>
  <si>
    <t>IBVCB.1103260753061002.CTY RUT TIEN NHAP QUY TIEN MAT</t>
  </si>
  <si>
    <t>5009 - 30605</t>
  </si>
  <si>
    <t>SHGD:10000938.DD:260311.BO:LOTTE VIETNAM SHOPPING JOINT STOCK COMPANY.Remark:90098005820B2SC090098005820B2SC0 ChargeDetails OUR</t>
  </si>
  <si>
    <t>5058 - 57716</t>
  </si>
  <si>
    <t>IBVCB.1003260381837001.TT HD SO 24-CTY MINH KHANG</t>
  </si>
  <si>
    <t>5009 - 93777</t>
  </si>
  <si>
    <t>SHGD:10000338.DD:260310.BO:CONG TY TNHH GS 25 VIETNAM.Remark:GS 25 HN Thanh toan tien hang cho C ONG TY TNHH MTV THUONG MAI VA DIC H VU NGOC THOM</t>
  </si>
  <si>
    <t>5389 - 19930</t>
  </si>
  <si>
    <t>0200970422030921024320266YW5804828.19930.210243.CTY PHUC DAT TT NGOC THOM 10 02</t>
  </si>
  <si>
    <t>5058 - 24007</t>
  </si>
  <si>
    <t>IBVCB.0903260311881005.TT HD SO 184-CTY XOP VIET LONG</t>
  </si>
  <si>
    <t>5058 - 22774</t>
  </si>
  <si>
    <t>5058 - 12752</t>
  </si>
  <si>
    <t>IBVCB.0903260094767003.TT HD SO 341 NGAY 23.12.2025 VA 343 NGAY 25.12.2025</t>
  </si>
  <si>
    <t>5056 - 12531</t>
  </si>
  <si>
    <t>IBVCB.0903260082191002.CHUYEN KHOAN NOI BO</t>
  </si>
  <si>
    <t>5056 - 93197</t>
  </si>
  <si>
    <t>IBVCB.0903260785915001.CHUYEN KHOAN NOI BO</t>
  </si>
  <si>
    <t>9915 - 49378</t>
  </si>
  <si>
    <t>THU PHI DICH VU SMS CHU DONG THANG 02/2026. SDT: 0917823679. So tien 55000 VND</t>
  </si>
  <si>
    <t>5058 - 61079</t>
  </si>
  <si>
    <t>IBVCB.0603260428461003.TT HD SO 860 VA 979 -CTY QUANG MINH</t>
  </si>
  <si>
    <t>5058 - 59820</t>
  </si>
  <si>
    <t>IBVCB.0603260590793002.TT HD SO 992 -CTY QUANG MINH</t>
  </si>
  <si>
    <t>5058 - 53541</t>
  </si>
  <si>
    <t>IBVCB.0603260901227001.TT HD SO 331-338-340 NGAY 16.12-22.12-23.12.2025</t>
  </si>
  <si>
    <t>5058 - 20448</t>
  </si>
  <si>
    <t>IBVCB.0503260049397002.DAT COC -YEU CAU DAT HANG SO 19-CTY APK VIET</t>
  </si>
  <si>
    <t>5182 - 08328</t>
  </si>
  <si>
    <t>IBVCB.0503260756973001.EVN.JZ..PD16000242437..JZ;TienDien;MaHD:1423503360;KyHD:1</t>
  </si>
  <si>
    <t>0076 - 06437</t>
  </si>
  <si>
    <t>/Ref:PA_TTMN35PAL26063{//} TT VNMN35PAL N 5.6.4.88995.88996.23.78.77.582.588.611.24.680.681.22.25.685.541.546.684.695.542.760.543.549.548.1340.544.763.545.1323.550.1633.1406.682.1405 DVC:CT TNHH DICH VU EB/</t>
  </si>
  <si>
    <t>5058 - 94297</t>
  </si>
  <si>
    <t>IBVCB.0403260970625004.DAT 50% HD SO 19026030205/CP-SGTX-CTY TRIEN LAM CP VIET NAM</t>
  </si>
  <si>
    <t>5182 - 07977</t>
  </si>
  <si>
    <t>IBVCB.0403260412049003.EVN.01.KH dang no tong so 1 hoa don: 260310:7679642:K26TSG:778159::T02/2026:T.MKH : PE14000068590.TienDienT02/2026;ST:7679642;KH:K26TSG;S:778159;</t>
  </si>
  <si>
    <t>5182 - 07976</t>
  </si>
  <si>
    <t>IBVCB.0403260107953002.EVN.01.KH dang no tong so 1 hoa don: 260310:1926755:K26TSG:778180::T02/2026:T.MKH : PE14000068612.TienDienT02/2026;ST:1926755;KH:K26TSG;S:778180;</t>
  </si>
  <si>
    <t>5058 - 79613</t>
  </si>
  <si>
    <t>IBVCB.0403260677463001.CHUYEN KHOAN NOI BO</t>
  </si>
  <si>
    <t>5009 - 71957</t>
  </si>
  <si>
    <t>SHGD:10000050.DD:260303.BO:AEON VIETNAM CO., LTD.Remark:AEON VN-TT TIEN HANG</t>
  </si>
  <si>
    <t>5425 - 49216</t>
  </si>
  <si>
    <t>6061NBVAF2LL56FR.NGUYENTHIDIEMHUYEN chuyen tien.20260302.142526.100009978997.NGUYEN THI DIEM HUYEN.970419</t>
  </si>
  <si>
    <t>5009 - 90399</t>
  </si>
  <si>
    <t>SHGD:10001406.DD:260302.BO:AEON VIETNAM CO., LTD.Remark:AEON VIETNAM THANH TOAN TIEN HANG</t>
  </si>
  <si>
    <t>5009 - 56401</t>
  </si>
  <si>
    <t>SHGD:10000409.DD:260302.BO:CONG TY TNHH GS 25 VIETNAM.Remark:GS 25 HN Thanh toan tien hang cho C ONG TY TNHH MTV THUONG MAI VA DIC H VU NGOC THOM</t>
  </si>
  <si>
    <t>5009 - 44257</t>
  </si>
  <si>
    <t>SHGD:10000117.DD:260302.BO:CONG TY CP SEVEN SYSTEM VIET NAM 00131724.Remark:069DGEX260580121 : SSV thanh toan mua HH T01 2026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</si>
  <si>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</si>
  <si>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</si>
  <si>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</si>
  <si>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</si>
  <si>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</si>
  <si>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</si>
  <si>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</si>
  <si>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</si>
  <si>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</si>
  <si>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</si>
  <si>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</si>
  <si>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</si>
  <si>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</si>
  <si>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IBVCB.0903260205861004.TT HD SO 218 -CTY EMER COLD VIET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</si>
</sst>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24" fillId="0" borderId="0" xfId="0" applyFont="1"/>
    <xf numFmtId="0" fontId="24" fillId="0" borderId="0" xfId="0" applyFont="1" applyAlignment="1">
      <alignment horizontal="left" wrapText="1"/>
    </xf>
    <xf numFmtId="41" fontId="18" fillId="0" borderId="0" xfId="42" applyFont="1"/>
    <xf numFmtId="41" fontId="24" fillId="0" borderId="0" xfId="42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49" fontId="18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41" fontId="24" fillId="0" borderId="0" xfId="42" applyFont="1" applyAlignment="1">
      <alignment wrapText="1"/>
    </xf>
    <xf numFmtId="0" fontId="24" fillId="0" borderId="0" xfId="0" applyFont="1" applyAlignment="1">
      <alignment horizontal="left" wrapText="1"/>
    </xf>
    <xf numFmtId="0" fontId="25" fillId="33" borderId="10" xfId="0" applyFont="1" applyFill="1" applyBorder="1" applyAlignment="1">
      <alignment horizontal="center" vertical="center" wrapText="1"/>
    </xf>
    <xf numFmtId="41" fontId="25" fillId="33" borderId="10" xfId="42" applyFont="1" applyFill="1" applyBorder="1" applyAlignment="1">
      <alignment horizontal="center" vertical="center" wrapText="1"/>
    </xf>
    <xf numFmtId="0" fontId="25" fillId="33" borderId="10" xfId="0" applyFont="1" applyFill="1" applyBorder="1"/>
    <xf numFmtId="41" fontId="25" fillId="33" borderId="10" xfId="42" applyFont="1" applyFill="1" applyBorder="1"/>
    <xf numFmtId="0" fontId="25" fillId="33" borderId="11" xfId="0" applyFont="1" applyFill="1" applyBorder="1" applyAlignment="1">
      <alignment horizontal="center" vertical="center" wrapText="1"/>
    </xf>
    <xf numFmtId="41" fontId="25" fillId="33" borderId="11" xfId="42" applyFont="1" applyFill="1" applyBorder="1" applyAlignment="1">
      <alignment horizontal="center" vertical="center" wrapText="1"/>
    </xf>
    <xf numFmtId="0" fontId="25" fillId="33" borderId="0" xfId="0" applyFont="1" applyFill="1" applyAlignment="1">
      <alignment horizontal="center" vertical="center" wrapText="1"/>
    </xf>
    <xf numFmtId="0" fontId="25" fillId="33" borderId="0" xfId="0" applyFont="1" applyFill="1"/>
    <xf numFmtId="41" fontId="25" fillId="33" borderId="0" xfId="42" applyFont="1" applyFill="1"/>
    <xf numFmtId="14" fontId="26" fillId="33" borderId="11" xfId="0" applyNumberFormat="1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41" fontId="26" fillId="33" borderId="11" xfId="42" applyFont="1" applyFill="1" applyBorder="1" applyAlignment="1">
      <alignment horizontal="right" wrapText="1"/>
    </xf>
    <xf numFmtId="0" fontId="26" fillId="33" borderId="0" xfId="0" applyFont="1" applyFill="1" applyAlignment="1">
      <alignment horizontal="left" wrapText="1"/>
    </xf>
    <xf numFmtId="0" fontId="26" fillId="33" borderId="0" xfId="0" applyFont="1" applyFill="1"/>
    <xf numFmtId="41" fontId="26" fillId="33" borderId="0" xfId="42" applyFont="1" applyFill="1"/>
    <xf numFmtId="14" fontId="26" fillId="34" borderId="11" xfId="0" applyNumberFormat="1" applyFont="1" applyFill="1" applyBorder="1" applyAlignment="1">
      <alignment horizontal="center" wrapText="1"/>
    </xf>
    <xf numFmtId="0" fontId="26" fillId="34" borderId="11" xfId="0" applyFont="1" applyFill="1" applyBorder="1" applyAlignment="1">
      <alignment horizontal="center" wrapText="1"/>
    </xf>
    <xf numFmtId="41" fontId="26" fillId="34" borderId="11" xfId="42" applyFont="1" applyFill="1" applyBorder="1" applyAlignment="1">
      <alignment horizontal="right" wrapText="1"/>
    </xf>
    <xf numFmtId="0" fontId="26" fillId="34" borderId="0" xfId="0" applyFont="1" applyFill="1" applyAlignment="1">
      <alignment horizontal="left" wrapText="1"/>
    </xf>
    <xf numFmtId="41" fontId="26" fillId="34" borderId="0" xfId="42" applyFont="1" applyFill="1"/>
    <xf numFmtId="0" fontId="26" fillId="34" borderId="0" xfId="0" applyFont="1" applyFill="1"/>
    <xf numFmtId="41" fontId="26" fillId="33" borderId="0" xfId="0" applyNumberFormat="1" applyFont="1" applyFill="1"/>
    <xf numFmtId="3" fontId="26" fillId="33" borderId="0" xfId="0" applyNumberFormat="1" applyFont="1" applyFill="1"/>
    <xf numFmtId="0" fontId="25" fillId="33" borderId="0" xfId="0" applyFont="1" applyFill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showGridLines="0" tabSelected="1" workbookViewId="0">
      <selection activeCell="I10" sqref="I10"/>
    </sheetView>
  </sheetViews>
  <sheetFormatPr defaultRowHeight="14.25" x14ac:dyDescent="0.2"/>
  <cols>
    <col min="1" max="1" width="15.7109375" style="1" customWidth="1"/>
    <col min="2" max="2" width="18.5703125" style="1" customWidth="1"/>
    <col min="3" max="4" width="16.7109375" style="9" bestFit="1" customWidth="1"/>
    <col min="5" max="5" width="45" style="1" customWidth="1"/>
    <col min="6" max="6" width="0" style="1" hidden="1" customWidth="1"/>
    <col min="7" max="7" width="9.5703125" style="1" hidden="1" customWidth="1"/>
    <col min="8" max="8" width="15.85546875" style="9" bestFit="1" customWidth="1"/>
    <col min="9" max="9" width="14.5703125" style="9" bestFit="1" customWidth="1"/>
    <col min="10" max="11" width="15.85546875" style="1" bestFit="1" customWidth="1"/>
    <col min="12" max="12" width="10.5703125" style="1" bestFit="1" customWidth="1"/>
    <col min="13" max="16384" width="9.140625" style="1"/>
  </cols>
  <sheetData>
    <row r="1" spans="1:12" ht="45" customHeight="1" x14ac:dyDescent="0.2">
      <c r="A1" s="12"/>
      <c r="B1" s="12"/>
      <c r="C1" s="13" t="s">
        <v>0</v>
      </c>
      <c r="D1" s="13"/>
      <c r="E1" s="13"/>
    </row>
    <row r="2" spans="1:12" ht="14.25" customHeight="1" x14ac:dyDescent="0.2">
      <c r="A2" s="14"/>
      <c r="B2" s="14"/>
      <c r="C2" s="12" t="s">
        <v>1</v>
      </c>
      <c r="D2" s="12"/>
      <c r="E2" s="12"/>
    </row>
    <row r="3" spans="1:12" ht="14.25" customHeight="1" x14ac:dyDescent="0.2">
      <c r="A3" s="2" t="s">
        <v>2</v>
      </c>
      <c r="B3" s="14" t="s">
        <v>3</v>
      </c>
      <c r="C3" s="14"/>
      <c r="D3" s="14"/>
      <c r="E3" s="14"/>
    </row>
    <row r="4" spans="1:12" ht="14.25" customHeight="1" x14ac:dyDescent="0.2">
      <c r="A4" s="2" t="s">
        <v>4</v>
      </c>
      <c r="B4" s="15" t="s">
        <v>5</v>
      </c>
      <c r="C4" s="15"/>
      <c r="D4" s="15"/>
      <c r="E4" s="15"/>
    </row>
    <row r="5" spans="1:12" ht="14.25" customHeight="1" x14ac:dyDescent="0.2">
      <c r="A5" s="2" t="s">
        <v>6</v>
      </c>
      <c r="B5" s="14" t="s">
        <v>7</v>
      </c>
      <c r="C5" s="14"/>
      <c r="D5" s="14"/>
      <c r="E5" s="14"/>
    </row>
    <row r="6" spans="1:12" ht="14.25" customHeight="1" x14ac:dyDescent="0.2">
      <c r="A6" s="2" t="s">
        <v>8</v>
      </c>
      <c r="B6" s="14">
        <v>4202353</v>
      </c>
      <c r="C6" s="14"/>
      <c r="D6" s="14"/>
      <c r="E6" s="14"/>
    </row>
    <row r="7" spans="1:12" ht="14.25" customHeight="1" x14ac:dyDescent="0.2">
      <c r="A7" s="2" t="s">
        <v>9</v>
      </c>
      <c r="B7" s="14" t="s">
        <v>10</v>
      </c>
      <c r="C7" s="14"/>
      <c r="D7" s="14"/>
      <c r="E7" s="14"/>
    </row>
    <row r="8" spans="1:12" ht="14.25" customHeight="1" x14ac:dyDescent="0.2">
      <c r="A8" s="14" t="s">
        <v>11</v>
      </c>
      <c r="B8" s="14"/>
      <c r="C8" s="14"/>
      <c r="D8" s="14"/>
      <c r="E8" s="14"/>
    </row>
    <row r="9" spans="1:12" x14ac:dyDescent="0.2">
      <c r="A9" s="11"/>
      <c r="B9" s="11"/>
      <c r="C9" s="11"/>
      <c r="D9" s="11"/>
      <c r="E9" s="11"/>
    </row>
    <row r="10" spans="1:12" s="3" customFormat="1" ht="15.75" thickBot="1" x14ac:dyDescent="0.3">
      <c r="A10" s="22" t="s">
        <v>12</v>
      </c>
      <c r="B10" s="22" t="s">
        <v>13</v>
      </c>
      <c r="C10" s="23" t="s">
        <v>14</v>
      </c>
      <c r="D10" s="23" t="s">
        <v>15</v>
      </c>
      <c r="E10" s="22"/>
      <c r="F10" s="24"/>
      <c r="G10" s="24"/>
      <c r="H10" s="25"/>
      <c r="I10" s="25"/>
      <c r="J10" s="24"/>
      <c r="K10" s="24"/>
      <c r="L10" s="24"/>
    </row>
    <row r="11" spans="1:12" s="4" customFormat="1" ht="30" x14ac:dyDescent="0.25">
      <c r="A11" s="26" t="s">
        <v>16</v>
      </c>
      <c r="B11" s="26" t="s">
        <v>17</v>
      </c>
      <c r="C11" s="27" t="s">
        <v>18</v>
      </c>
      <c r="D11" s="27" t="s">
        <v>19</v>
      </c>
      <c r="E11" s="28" t="s">
        <v>20</v>
      </c>
      <c r="F11" s="29"/>
      <c r="G11" s="29"/>
      <c r="H11" s="30"/>
      <c r="I11" s="30"/>
      <c r="J11" s="29"/>
      <c r="K11" s="29"/>
      <c r="L11" s="29"/>
    </row>
    <row r="12" spans="1:12" s="5" customFormat="1" ht="71.25" x14ac:dyDescent="0.2">
      <c r="A12" s="31">
        <v>46098</v>
      </c>
      <c r="B12" s="32" t="s">
        <v>21</v>
      </c>
      <c r="C12" s="33">
        <v>20000</v>
      </c>
      <c r="D12" s="33">
        <v>0</v>
      </c>
      <c r="E12" s="34" t="s">
        <v>22</v>
      </c>
      <c r="F12" s="35">
        <f>IFERROR(VALUE(SUBSTITUTE(SUBSTITUTE(C12,".00",""),",",".")),0)</f>
        <v>20000</v>
      </c>
      <c r="G12" s="35">
        <f>IFERROR(VALUE(SUBSTITUTE(SUBSTITUTE(D12,".00",""),",",".")),0)</f>
        <v>0</v>
      </c>
      <c r="H12" s="36"/>
      <c r="I12" s="36"/>
      <c r="J12" s="35"/>
      <c r="K12" s="35"/>
      <c r="L12" s="35"/>
    </row>
    <row r="13" spans="1:12" s="6" customFormat="1" ht="71.25" x14ac:dyDescent="0.2">
      <c r="A13" s="37">
        <v>46098</v>
      </c>
      <c r="B13" s="38" t="s">
        <v>23</v>
      </c>
      <c r="C13" s="39">
        <v>20000</v>
      </c>
      <c r="D13" s="39">
        <v>0</v>
      </c>
      <c r="E13" s="40" t="s">
        <v>24</v>
      </c>
      <c r="F13" s="35">
        <f t="shared" ref="F13:F45" si="0">IFERROR(VALUE(SUBSTITUTE(SUBSTITUTE(C13,".00",""),",",".")),0)</f>
        <v>20000</v>
      </c>
      <c r="G13" s="35">
        <f t="shared" ref="G13:G45" si="1">IFERROR(VALUE(SUBSTITUTE(SUBSTITUTE(D13,".00",""),",",".")),0)</f>
        <v>0</v>
      </c>
      <c r="H13" s="41"/>
      <c r="I13" s="41"/>
      <c r="J13" s="42"/>
      <c r="K13" s="42"/>
      <c r="L13" s="42"/>
    </row>
    <row r="14" spans="1:12" s="5" customFormat="1" ht="71.25" x14ac:dyDescent="0.2">
      <c r="A14" s="31">
        <v>46098</v>
      </c>
      <c r="B14" s="32" t="s">
        <v>25</v>
      </c>
      <c r="C14" s="33">
        <v>20000</v>
      </c>
      <c r="D14" s="33">
        <v>0</v>
      </c>
      <c r="E14" s="34" t="s">
        <v>26</v>
      </c>
      <c r="F14" s="35">
        <f t="shared" si="0"/>
        <v>20000</v>
      </c>
      <c r="G14" s="35">
        <f t="shared" si="1"/>
        <v>0</v>
      </c>
      <c r="H14" s="36"/>
      <c r="I14" s="36"/>
      <c r="J14" s="35"/>
      <c r="K14" s="35"/>
      <c r="L14" s="35"/>
    </row>
    <row r="15" spans="1:12" s="6" customFormat="1" ht="28.5" x14ac:dyDescent="0.2">
      <c r="A15" s="37">
        <v>46098</v>
      </c>
      <c r="B15" s="38" t="s">
        <v>27</v>
      </c>
      <c r="C15" s="39">
        <v>0</v>
      </c>
      <c r="D15" s="39">
        <v>6342224</v>
      </c>
      <c r="E15" s="40" t="s">
        <v>28</v>
      </c>
      <c r="F15" s="35">
        <f t="shared" si="0"/>
        <v>0</v>
      </c>
      <c r="G15" s="35">
        <f t="shared" si="1"/>
        <v>6342224</v>
      </c>
      <c r="H15" s="41"/>
      <c r="I15" s="41"/>
      <c r="J15" s="42"/>
      <c r="K15" s="42"/>
      <c r="L15" s="42"/>
    </row>
    <row r="16" spans="1:12" s="5" customFormat="1" ht="28.5" x14ac:dyDescent="0.2">
      <c r="A16" s="31">
        <v>46097</v>
      </c>
      <c r="B16" s="32" t="s">
        <v>29</v>
      </c>
      <c r="C16" s="33">
        <v>133470977</v>
      </c>
      <c r="D16" s="33">
        <v>0</v>
      </c>
      <c r="E16" s="34" t="s">
        <v>30</v>
      </c>
      <c r="F16" s="35">
        <f t="shared" si="0"/>
        <v>133470977</v>
      </c>
      <c r="G16" s="35">
        <f t="shared" si="1"/>
        <v>0</v>
      </c>
      <c r="H16" s="36">
        <v>133441620</v>
      </c>
      <c r="I16" s="36">
        <f>C16-H16</f>
        <v>29357</v>
      </c>
      <c r="J16" s="35"/>
      <c r="K16" s="35"/>
      <c r="L16" s="35"/>
    </row>
    <row r="17" spans="1:12" s="6" customFormat="1" ht="85.5" x14ac:dyDescent="0.2">
      <c r="A17" s="37">
        <v>46097</v>
      </c>
      <c r="B17" s="38" t="s">
        <v>31</v>
      </c>
      <c r="C17" s="39">
        <v>0</v>
      </c>
      <c r="D17" s="39">
        <v>139751786</v>
      </c>
      <c r="E17" s="40" t="s">
        <v>32</v>
      </c>
      <c r="F17" s="35">
        <f t="shared" si="0"/>
        <v>0</v>
      </c>
      <c r="G17" s="35">
        <f t="shared" si="1"/>
        <v>139751786</v>
      </c>
      <c r="H17" s="41"/>
      <c r="I17" s="41"/>
      <c r="J17" s="42"/>
      <c r="K17" s="42"/>
      <c r="L17" s="42"/>
    </row>
    <row r="18" spans="1:12" s="5" customFormat="1" ht="23.25" customHeight="1" x14ac:dyDescent="0.2">
      <c r="A18" s="31">
        <v>46096</v>
      </c>
      <c r="B18" s="32" t="s">
        <v>33</v>
      </c>
      <c r="C18" s="33">
        <v>42163900</v>
      </c>
      <c r="D18" s="33">
        <v>0</v>
      </c>
      <c r="E18" s="34" t="s">
        <v>34</v>
      </c>
      <c r="F18" s="35">
        <f t="shared" si="0"/>
        <v>42163900</v>
      </c>
      <c r="G18" s="35">
        <f t="shared" si="1"/>
        <v>0</v>
      </c>
      <c r="H18" s="36"/>
      <c r="I18" s="36"/>
      <c r="J18" s="35"/>
      <c r="K18" s="35"/>
      <c r="L18" s="35"/>
    </row>
    <row r="19" spans="1:12" s="6" customFormat="1" ht="28.5" x14ac:dyDescent="0.2">
      <c r="A19" s="37">
        <v>46092</v>
      </c>
      <c r="B19" s="38" t="s">
        <v>35</v>
      </c>
      <c r="C19" s="39">
        <v>100022000</v>
      </c>
      <c r="D19" s="39">
        <v>0</v>
      </c>
      <c r="E19" s="40" t="s">
        <v>36</v>
      </c>
      <c r="F19" s="35">
        <f t="shared" si="0"/>
        <v>100022000</v>
      </c>
      <c r="G19" s="35">
        <f t="shared" si="1"/>
        <v>0</v>
      </c>
      <c r="H19" s="41"/>
      <c r="I19" s="41"/>
      <c r="J19" s="42"/>
      <c r="K19" s="42"/>
      <c r="L19" s="42"/>
    </row>
    <row r="20" spans="1:12" s="5" customFormat="1" ht="57" x14ac:dyDescent="0.2">
      <c r="A20" s="31">
        <v>46092</v>
      </c>
      <c r="B20" s="32" t="s">
        <v>37</v>
      </c>
      <c r="C20" s="33">
        <v>0</v>
      </c>
      <c r="D20" s="33">
        <v>136243934</v>
      </c>
      <c r="E20" s="34" t="s">
        <v>38</v>
      </c>
      <c r="F20" s="35">
        <f t="shared" si="0"/>
        <v>0</v>
      </c>
      <c r="G20" s="35">
        <f t="shared" si="1"/>
        <v>136243934</v>
      </c>
      <c r="H20" s="36"/>
      <c r="I20" s="36"/>
      <c r="J20" s="35"/>
      <c r="K20" s="35"/>
      <c r="L20" s="35"/>
    </row>
    <row r="21" spans="1:12" s="6" customFormat="1" ht="28.5" x14ac:dyDescent="0.2">
      <c r="A21" s="37">
        <v>46091</v>
      </c>
      <c r="B21" s="38" t="s">
        <v>39</v>
      </c>
      <c r="C21" s="39">
        <v>8121870</v>
      </c>
      <c r="D21" s="39">
        <v>0</v>
      </c>
      <c r="E21" s="40" t="s">
        <v>40</v>
      </c>
      <c r="F21" s="35">
        <f t="shared" si="0"/>
        <v>8121870</v>
      </c>
      <c r="G21" s="35">
        <f t="shared" si="1"/>
        <v>0</v>
      </c>
      <c r="H21" s="41">
        <v>8099870</v>
      </c>
      <c r="I21" s="41">
        <f>C21-H21</f>
        <v>22000</v>
      </c>
      <c r="J21" s="42"/>
      <c r="K21" s="42"/>
      <c r="L21" s="42"/>
    </row>
    <row r="22" spans="1:12" s="5" customFormat="1" ht="71.25" x14ac:dyDescent="0.2">
      <c r="A22" s="31">
        <v>46091</v>
      </c>
      <c r="B22" s="32" t="s">
        <v>41</v>
      </c>
      <c r="C22" s="33">
        <v>0</v>
      </c>
      <c r="D22" s="33">
        <v>16975381</v>
      </c>
      <c r="E22" s="34" t="s">
        <v>42</v>
      </c>
      <c r="F22" s="35">
        <f t="shared" si="0"/>
        <v>0</v>
      </c>
      <c r="G22" s="35">
        <f t="shared" si="1"/>
        <v>16975381</v>
      </c>
      <c r="H22" s="36"/>
      <c r="I22" s="36"/>
      <c r="J22" s="35"/>
      <c r="K22" s="35"/>
      <c r="L22" s="35"/>
    </row>
    <row r="23" spans="1:12" s="6" customFormat="1" ht="42.75" x14ac:dyDescent="0.2">
      <c r="A23" s="37">
        <v>46090</v>
      </c>
      <c r="B23" s="38" t="s">
        <v>43</v>
      </c>
      <c r="C23" s="39">
        <v>0</v>
      </c>
      <c r="D23" s="39">
        <v>967726</v>
      </c>
      <c r="E23" s="40" t="s">
        <v>44</v>
      </c>
      <c r="F23" s="35">
        <f t="shared" si="0"/>
        <v>0</v>
      </c>
      <c r="G23" s="35">
        <f t="shared" si="1"/>
        <v>967726</v>
      </c>
      <c r="H23" s="41"/>
      <c r="I23" s="41"/>
      <c r="J23" s="42"/>
      <c r="K23" s="42"/>
      <c r="L23" s="42"/>
    </row>
    <row r="24" spans="1:12" s="5" customFormat="1" ht="28.5" x14ac:dyDescent="0.2">
      <c r="A24" s="31">
        <v>46090</v>
      </c>
      <c r="B24" s="32" t="s">
        <v>45</v>
      </c>
      <c r="C24" s="33">
        <v>7150000</v>
      </c>
      <c r="D24" s="33">
        <v>0</v>
      </c>
      <c r="E24" s="34" t="s">
        <v>46</v>
      </c>
      <c r="F24" s="35">
        <f t="shared" si="0"/>
        <v>7150000</v>
      </c>
      <c r="G24" s="35">
        <f t="shared" si="1"/>
        <v>0</v>
      </c>
      <c r="H24" s="36">
        <v>7128000</v>
      </c>
      <c r="I24" s="41">
        <f>C24-H24</f>
        <v>22000</v>
      </c>
      <c r="J24" s="35"/>
      <c r="K24" s="35"/>
      <c r="L24" s="35"/>
    </row>
    <row r="25" spans="1:12" s="6" customFormat="1" ht="28.5" x14ac:dyDescent="0.2">
      <c r="A25" s="37">
        <v>46090</v>
      </c>
      <c r="B25" s="38" t="s">
        <v>47</v>
      </c>
      <c r="C25" s="39">
        <v>4221019</v>
      </c>
      <c r="D25" s="39">
        <v>0</v>
      </c>
      <c r="E25" s="40" t="s">
        <v>99</v>
      </c>
      <c r="F25" s="35">
        <f t="shared" si="0"/>
        <v>4221019</v>
      </c>
      <c r="G25" s="35">
        <f t="shared" si="1"/>
        <v>0</v>
      </c>
      <c r="H25" s="41">
        <v>4199019</v>
      </c>
      <c r="I25" s="41">
        <f>C25-H25</f>
        <v>22000</v>
      </c>
      <c r="J25" s="42"/>
      <c r="K25" s="42"/>
      <c r="L25" s="42"/>
    </row>
    <row r="26" spans="1:12" s="5" customFormat="1" ht="42.75" customHeight="1" x14ac:dyDescent="0.2">
      <c r="A26" s="31">
        <v>46090</v>
      </c>
      <c r="B26" s="32" t="s">
        <v>48</v>
      </c>
      <c r="C26" s="33">
        <v>331796202</v>
      </c>
      <c r="D26" s="33">
        <v>0</v>
      </c>
      <c r="E26" s="34" t="s">
        <v>49</v>
      </c>
      <c r="F26" s="35">
        <f t="shared" si="0"/>
        <v>331796202</v>
      </c>
      <c r="G26" s="35">
        <f t="shared" si="1"/>
        <v>0</v>
      </c>
      <c r="H26" s="36">
        <v>254020989</v>
      </c>
      <c r="I26" s="36">
        <v>77702232</v>
      </c>
      <c r="J26" s="43">
        <f>H26+I26</f>
        <v>331723221</v>
      </c>
      <c r="K26" s="43">
        <f>C26-J26</f>
        <v>72981</v>
      </c>
      <c r="L26" s="35"/>
    </row>
    <row r="27" spans="1:12" s="6" customFormat="1" ht="28.5" x14ac:dyDescent="0.2">
      <c r="A27" s="37">
        <v>46090</v>
      </c>
      <c r="B27" s="38" t="s">
        <v>50</v>
      </c>
      <c r="C27" s="39">
        <v>0</v>
      </c>
      <c r="D27" s="39">
        <v>50000000</v>
      </c>
      <c r="E27" s="40" t="s">
        <v>51</v>
      </c>
      <c r="F27" s="35">
        <f t="shared" si="0"/>
        <v>0</v>
      </c>
      <c r="G27" s="35">
        <f t="shared" si="1"/>
        <v>50000000</v>
      </c>
      <c r="H27" s="41"/>
      <c r="I27" s="41"/>
      <c r="J27" s="42"/>
      <c r="K27" s="42"/>
      <c r="L27" s="42"/>
    </row>
    <row r="28" spans="1:12" s="5" customFormat="1" ht="28.5" x14ac:dyDescent="0.2">
      <c r="A28" s="31">
        <v>46090</v>
      </c>
      <c r="B28" s="32" t="s">
        <v>52</v>
      </c>
      <c r="C28" s="33">
        <v>0</v>
      </c>
      <c r="D28" s="33">
        <v>200000000</v>
      </c>
      <c r="E28" s="34" t="s">
        <v>53</v>
      </c>
      <c r="F28" s="35">
        <f t="shared" si="0"/>
        <v>0</v>
      </c>
      <c r="G28" s="35">
        <f t="shared" si="1"/>
        <v>200000000</v>
      </c>
      <c r="H28" s="36"/>
      <c r="I28" s="36"/>
      <c r="J28" s="35"/>
      <c r="K28" s="35"/>
      <c r="L28" s="35"/>
    </row>
    <row r="29" spans="1:12" s="6" customFormat="1" ht="42.75" x14ac:dyDescent="0.2">
      <c r="A29" s="37">
        <v>46088</v>
      </c>
      <c r="B29" s="38" t="s">
        <v>54</v>
      </c>
      <c r="C29" s="39">
        <v>55000</v>
      </c>
      <c r="D29" s="39">
        <v>0</v>
      </c>
      <c r="E29" s="40" t="s">
        <v>55</v>
      </c>
      <c r="F29" s="35">
        <f t="shared" si="0"/>
        <v>55000</v>
      </c>
      <c r="G29" s="35">
        <f t="shared" si="1"/>
        <v>0</v>
      </c>
      <c r="H29" s="41"/>
      <c r="I29" s="41"/>
      <c r="J29" s="42"/>
      <c r="K29" s="42"/>
      <c r="L29" s="42"/>
    </row>
    <row r="30" spans="1:12" s="5" customFormat="1" ht="28.5" x14ac:dyDescent="0.2">
      <c r="A30" s="31">
        <v>46087</v>
      </c>
      <c r="B30" s="32" t="s">
        <v>56</v>
      </c>
      <c r="C30" s="33">
        <v>26883868</v>
      </c>
      <c r="D30" s="33">
        <v>0</v>
      </c>
      <c r="E30" s="34" t="s">
        <v>57</v>
      </c>
      <c r="F30" s="35">
        <f t="shared" si="0"/>
        <v>26883868</v>
      </c>
      <c r="G30" s="35">
        <f t="shared" si="1"/>
        <v>0</v>
      </c>
      <c r="H30" s="36">
        <v>26861868</v>
      </c>
      <c r="I30" s="36">
        <f>C30-H30</f>
        <v>22000</v>
      </c>
      <c r="J30" s="35"/>
      <c r="K30" s="35"/>
      <c r="L30" s="35"/>
    </row>
    <row r="31" spans="1:12" s="6" customFormat="1" ht="28.5" x14ac:dyDescent="0.2">
      <c r="A31" s="37">
        <v>46087</v>
      </c>
      <c r="B31" s="38" t="s">
        <v>58</v>
      </c>
      <c r="C31" s="39">
        <v>6395890</v>
      </c>
      <c r="D31" s="39">
        <v>0</v>
      </c>
      <c r="E31" s="40" t="s">
        <v>59</v>
      </c>
      <c r="F31" s="35">
        <f t="shared" si="0"/>
        <v>6395890</v>
      </c>
      <c r="G31" s="35">
        <f t="shared" si="1"/>
        <v>0</v>
      </c>
      <c r="H31" s="41">
        <f>C31-I30</f>
        <v>6373890</v>
      </c>
      <c r="I31" s="41"/>
      <c r="J31" s="42"/>
      <c r="K31" s="42"/>
      <c r="L31" s="42"/>
    </row>
    <row r="32" spans="1:12" s="5" customFormat="1" ht="42.75" customHeight="1" x14ac:dyDescent="0.2">
      <c r="A32" s="31">
        <v>46087</v>
      </c>
      <c r="B32" s="32" t="s">
        <v>60</v>
      </c>
      <c r="C32" s="33">
        <v>302100611</v>
      </c>
      <c r="D32" s="33">
        <v>0</v>
      </c>
      <c r="E32" s="34" t="s">
        <v>61</v>
      </c>
      <c r="F32" s="35">
        <f t="shared" si="0"/>
        <v>302100611</v>
      </c>
      <c r="G32" s="35">
        <f t="shared" si="1"/>
        <v>0</v>
      </c>
      <c r="H32" s="36">
        <v>107479635</v>
      </c>
      <c r="I32" s="36">
        <v>89332842</v>
      </c>
      <c r="J32" s="44">
        <v>105221684</v>
      </c>
      <c r="K32" s="43">
        <f>H32+I32+J32</f>
        <v>302034161</v>
      </c>
      <c r="L32" s="43">
        <f>C32-K32</f>
        <v>66450</v>
      </c>
    </row>
    <row r="33" spans="1:12" s="6" customFormat="1" ht="28.5" x14ac:dyDescent="0.2">
      <c r="A33" s="37">
        <v>46086</v>
      </c>
      <c r="B33" s="38" t="s">
        <v>62</v>
      </c>
      <c r="C33" s="39">
        <v>100022000</v>
      </c>
      <c r="D33" s="39">
        <v>0</v>
      </c>
      <c r="E33" s="40" t="s">
        <v>63</v>
      </c>
      <c r="F33" s="35">
        <f t="shared" si="0"/>
        <v>100022000</v>
      </c>
      <c r="G33" s="35">
        <f t="shared" si="1"/>
        <v>0</v>
      </c>
      <c r="H33" s="41"/>
      <c r="I33" s="41"/>
      <c r="J33" s="42"/>
      <c r="K33" s="42"/>
      <c r="L33" s="42"/>
    </row>
    <row r="34" spans="1:12" s="5" customFormat="1" ht="42.75" x14ac:dyDescent="0.2">
      <c r="A34" s="31">
        <v>46086</v>
      </c>
      <c r="B34" s="32" t="s">
        <v>64</v>
      </c>
      <c r="C34" s="33">
        <v>4802926</v>
      </c>
      <c r="D34" s="33">
        <v>0</v>
      </c>
      <c r="E34" s="34" t="s">
        <v>65</v>
      </c>
      <c r="F34" s="35">
        <f t="shared" si="0"/>
        <v>4802926</v>
      </c>
      <c r="G34" s="35">
        <f t="shared" si="1"/>
        <v>0</v>
      </c>
      <c r="H34" s="36"/>
      <c r="I34" s="36"/>
      <c r="J34" s="35"/>
      <c r="K34" s="35"/>
      <c r="L34" s="35"/>
    </row>
    <row r="35" spans="1:12" s="6" customFormat="1" ht="85.5" x14ac:dyDescent="0.2">
      <c r="A35" s="37">
        <v>46086</v>
      </c>
      <c r="B35" s="38" t="s">
        <v>66</v>
      </c>
      <c r="C35" s="39">
        <v>0</v>
      </c>
      <c r="D35" s="39">
        <v>427735102</v>
      </c>
      <c r="E35" s="40" t="s">
        <v>67</v>
      </c>
      <c r="F35" s="35">
        <f t="shared" si="0"/>
        <v>0</v>
      </c>
      <c r="G35" s="35">
        <f t="shared" si="1"/>
        <v>427735102</v>
      </c>
      <c r="H35" s="41"/>
      <c r="I35" s="41"/>
      <c r="J35" s="42"/>
      <c r="K35" s="42"/>
      <c r="L35" s="42"/>
    </row>
    <row r="36" spans="1:12" s="5" customFormat="1" ht="42.75" x14ac:dyDescent="0.2">
      <c r="A36" s="31">
        <v>46085</v>
      </c>
      <c r="B36" s="32" t="s">
        <v>68</v>
      </c>
      <c r="C36" s="33">
        <v>474116282</v>
      </c>
      <c r="D36" s="33">
        <v>0</v>
      </c>
      <c r="E36" s="34" t="s">
        <v>69</v>
      </c>
      <c r="F36" s="35">
        <f t="shared" si="0"/>
        <v>474116282</v>
      </c>
      <c r="G36" s="35">
        <f t="shared" si="1"/>
        <v>0</v>
      </c>
      <c r="H36" s="36"/>
      <c r="I36" s="36"/>
      <c r="J36" s="35"/>
      <c r="K36" s="35"/>
      <c r="L36" s="35"/>
    </row>
    <row r="37" spans="1:12" s="6" customFormat="1" ht="85.5" x14ac:dyDescent="0.2">
      <c r="A37" s="37">
        <v>46085</v>
      </c>
      <c r="B37" s="38" t="s">
        <v>70</v>
      </c>
      <c r="C37" s="39">
        <v>7679642</v>
      </c>
      <c r="D37" s="39">
        <v>0</v>
      </c>
      <c r="E37" s="40" t="s">
        <v>71</v>
      </c>
      <c r="F37" s="35">
        <f t="shared" si="0"/>
        <v>7679642</v>
      </c>
      <c r="G37" s="35">
        <f t="shared" si="1"/>
        <v>0</v>
      </c>
      <c r="H37" s="41"/>
      <c r="I37" s="41"/>
      <c r="J37" s="42"/>
      <c r="K37" s="42"/>
      <c r="L37" s="42"/>
    </row>
    <row r="38" spans="1:12" s="5" customFormat="1" ht="85.5" x14ac:dyDescent="0.2">
      <c r="A38" s="31">
        <v>46085</v>
      </c>
      <c r="B38" s="32" t="s">
        <v>72</v>
      </c>
      <c r="C38" s="33">
        <v>1926755</v>
      </c>
      <c r="D38" s="33">
        <v>0</v>
      </c>
      <c r="E38" s="34" t="s">
        <v>73</v>
      </c>
      <c r="F38" s="35">
        <f t="shared" si="0"/>
        <v>1926755</v>
      </c>
      <c r="G38" s="35">
        <f t="shared" si="1"/>
        <v>0</v>
      </c>
      <c r="H38" s="36"/>
      <c r="I38" s="36"/>
      <c r="J38" s="35"/>
      <c r="K38" s="35"/>
      <c r="L38" s="35"/>
    </row>
    <row r="39" spans="1:12" s="6" customFormat="1" ht="31.5" customHeight="1" x14ac:dyDescent="0.2">
      <c r="A39" s="37">
        <v>46085</v>
      </c>
      <c r="B39" s="38" t="s">
        <v>74</v>
      </c>
      <c r="C39" s="39">
        <v>100022000</v>
      </c>
      <c r="D39" s="39">
        <v>0</v>
      </c>
      <c r="E39" s="40" t="s">
        <v>75</v>
      </c>
      <c r="F39" s="35">
        <f t="shared" si="0"/>
        <v>100022000</v>
      </c>
      <c r="G39" s="35">
        <f t="shared" si="1"/>
        <v>0</v>
      </c>
      <c r="H39" s="41"/>
      <c r="I39" s="41"/>
      <c r="J39" s="42"/>
      <c r="K39" s="42"/>
      <c r="L39" s="42"/>
    </row>
    <row r="40" spans="1:12" s="5" customFormat="1" ht="42.75" x14ac:dyDescent="0.2">
      <c r="A40" s="31">
        <v>46084</v>
      </c>
      <c r="B40" s="32" t="s">
        <v>76</v>
      </c>
      <c r="C40" s="33">
        <v>0</v>
      </c>
      <c r="D40" s="33">
        <v>531598</v>
      </c>
      <c r="E40" s="34" t="s">
        <v>77</v>
      </c>
      <c r="F40" s="35">
        <f t="shared" si="0"/>
        <v>0</v>
      </c>
      <c r="G40" s="35">
        <f t="shared" si="1"/>
        <v>531598</v>
      </c>
      <c r="H40" s="36"/>
      <c r="I40" s="36"/>
      <c r="J40" s="35"/>
      <c r="K40" s="35"/>
      <c r="L40" s="35"/>
    </row>
    <row r="41" spans="1:12" s="6" customFormat="1" ht="57" x14ac:dyDescent="0.2">
      <c r="A41" s="37">
        <v>46083</v>
      </c>
      <c r="B41" s="38" t="s">
        <v>78</v>
      </c>
      <c r="C41" s="39">
        <v>0</v>
      </c>
      <c r="D41" s="39">
        <v>3900000</v>
      </c>
      <c r="E41" s="40" t="s">
        <v>79</v>
      </c>
      <c r="F41" s="35">
        <f t="shared" si="0"/>
        <v>0</v>
      </c>
      <c r="G41" s="35">
        <f t="shared" si="1"/>
        <v>3900000</v>
      </c>
      <c r="H41" s="41"/>
      <c r="I41" s="41"/>
      <c r="J41" s="42"/>
      <c r="K41" s="42"/>
      <c r="L41" s="42"/>
    </row>
    <row r="42" spans="1:12" s="5" customFormat="1" ht="42.75" x14ac:dyDescent="0.2">
      <c r="A42" s="31">
        <v>46083</v>
      </c>
      <c r="B42" s="32" t="s">
        <v>80</v>
      </c>
      <c r="C42" s="33">
        <v>0</v>
      </c>
      <c r="D42" s="33">
        <v>117089946</v>
      </c>
      <c r="E42" s="34" t="s">
        <v>81</v>
      </c>
      <c r="F42" s="35">
        <f t="shared" si="0"/>
        <v>0</v>
      </c>
      <c r="G42" s="35">
        <f t="shared" si="1"/>
        <v>117089946</v>
      </c>
      <c r="H42" s="36"/>
      <c r="I42" s="36"/>
      <c r="J42" s="35"/>
      <c r="K42" s="35"/>
      <c r="L42" s="35"/>
    </row>
    <row r="43" spans="1:12" s="6" customFormat="1" ht="71.25" x14ac:dyDescent="0.2">
      <c r="A43" s="37">
        <v>46083</v>
      </c>
      <c r="B43" s="38" t="s">
        <v>82</v>
      </c>
      <c r="C43" s="39">
        <v>0</v>
      </c>
      <c r="D43" s="39">
        <v>17509586</v>
      </c>
      <c r="E43" s="40" t="s">
        <v>83</v>
      </c>
      <c r="F43" s="35">
        <f t="shared" si="0"/>
        <v>0</v>
      </c>
      <c r="G43" s="35">
        <f t="shared" si="1"/>
        <v>17509586</v>
      </c>
      <c r="H43" s="41"/>
      <c r="I43" s="41"/>
      <c r="J43" s="42"/>
      <c r="K43" s="42"/>
      <c r="L43" s="42"/>
    </row>
    <row r="44" spans="1:12" s="5" customFormat="1" ht="57" x14ac:dyDescent="0.2">
      <c r="A44" s="31">
        <v>46083</v>
      </c>
      <c r="B44" s="32" t="s">
        <v>84</v>
      </c>
      <c r="C44" s="33">
        <v>0</v>
      </c>
      <c r="D44" s="33">
        <v>39731590</v>
      </c>
      <c r="E44" s="34" t="s">
        <v>85</v>
      </c>
      <c r="F44" s="35">
        <f t="shared" si="0"/>
        <v>0</v>
      </c>
      <c r="G44" s="35">
        <f t="shared" si="1"/>
        <v>39731590</v>
      </c>
      <c r="H44" s="36"/>
      <c r="I44" s="36"/>
      <c r="J44" s="35"/>
      <c r="K44" s="35"/>
      <c r="L44" s="35"/>
    </row>
    <row r="45" spans="1:12" s="4" customFormat="1" ht="15" x14ac:dyDescent="0.25">
      <c r="A45" s="45" t="s">
        <v>86</v>
      </c>
      <c r="B45" s="46"/>
      <c r="C45" s="47">
        <v>1651010942</v>
      </c>
      <c r="D45" s="47">
        <v>1156778873</v>
      </c>
      <c r="E45" s="48"/>
      <c r="F45" s="35">
        <f t="shared" si="0"/>
        <v>1651010942</v>
      </c>
      <c r="G45" s="35">
        <f t="shared" si="1"/>
        <v>1156778873</v>
      </c>
      <c r="H45" s="30"/>
      <c r="I45" s="30"/>
      <c r="J45" s="29"/>
      <c r="K45" s="29"/>
      <c r="L45" s="29"/>
    </row>
    <row r="46" spans="1:12" x14ac:dyDescent="0.2">
      <c r="A46" s="11"/>
      <c r="B46" s="11"/>
      <c r="C46" s="11"/>
      <c r="D46" s="11"/>
      <c r="E46" s="11"/>
    </row>
    <row r="47" spans="1:12" x14ac:dyDescent="0.2">
      <c r="A47" s="11"/>
      <c r="B47" s="11"/>
      <c r="C47" s="11"/>
      <c r="D47" s="11"/>
      <c r="E47" s="11"/>
    </row>
    <row r="48" spans="1:12" x14ac:dyDescent="0.2">
      <c r="A48" s="11"/>
      <c r="B48" s="11"/>
      <c r="C48" s="11"/>
      <c r="D48" s="11"/>
      <c r="E48" s="11"/>
    </row>
    <row r="49" spans="1:9" x14ac:dyDescent="0.2">
      <c r="A49" s="11"/>
      <c r="B49" s="11"/>
      <c r="C49" s="11"/>
      <c r="D49" s="11"/>
      <c r="E49" s="11"/>
    </row>
    <row r="50" spans="1:9" x14ac:dyDescent="0.2">
      <c r="A50" s="11"/>
      <c r="B50" s="11"/>
      <c r="C50" s="11"/>
      <c r="D50" s="11"/>
      <c r="E50" s="11"/>
    </row>
    <row r="51" spans="1:9" x14ac:dyDescent="0.2">
      <c r="A51" s="11"/>
      <c r="B51" s="11"/>
      <c r="C51" s="11"/>
      <c r="D51" s="11"/>
      <c r="E51" s="11"/>
    </row>
    <row r="52" spans="1:9" x14ac:dyDescent="0.2">
      <c r="A52" s="11"/>
      <c r="B52" s="11"/>
      <c r="C52" s="11"/>
      <c r="D52" s="11"/>
      <c r="E52" s="11"/>
    </row>
    <row r="53" spans="1:9" ht="16.5" customHeight="1" x14ac:dyDescent="0.25">
      <c r="A53" s="16" t="s">
        <v>87</v>
      </c>
      <c r="B53" s="16"/>
      <c r="C53" s="16"/>
      <c r="D53" s="16"/>
      <c r="E53" s="16"/>
    </row>
    <row r="54" spans="1:9" ht="14.25" customHeight="1" x14ac:dyDescent="0.2">
      <c r="A54" s="12" t="s">
        <v>88</v>
      </c>
      <c r="B54" s="12"/>
      <c r="C54" s="12"/>
      <c r="D54" s="12"/>
      <c r="E54" s="12"/>
    </row>
    <row r="55" spans="1:9" ht="16.5" customHeight="1" x14ac:dyDescent="0.25">
      <c r="A55" s="17" t="s">
        <v>89</v>
      </c>
      <c r="B55" s="17"/>
      <c r="C55" s="17"/>
      <c r="D55" s="17"/>
      <c r="E55" s="17"/>
    </row>
    <row r="56" spans="1:9" ht="14.25" customHeight="1" x14ac:dyDescent="0.2">
      <c r="A56" s="12" t="s">
        <v>90</v>
      </c>
      <c r="B56" s="12"/>
      <c r="C56" s="12"/>
      <c r="D56" s="12"/>
      <c r="E56" s="12"/>
    </row>
    <row r="57" spans="1:9" ht="30" customHeight="1" x14ac:dyDescent="0.25">
      <c r="A57" s="18" t="s">
        <v>91</v>
      </c>
      <c r="B57" s="18"/>
      <c r="C57" s="18"/>
      <c r="D57" s="18"/>
      <c r="E57" s="18"/>
    </row>
    <row r="58" spans="1:9" x14ac:dyDescent="0.2">
      <c r="A58" s="11"/>
      <c r="B58" s="11"/>
      <c r="C58" s="11"/>
      <c r="D58" s="11"/>
      <c r="E58" s="11"/>
    </row>
    <row r="59" spans="1:9" s="7" customFormat="1" ht="12.75" customHeight="1" x14ac:dyDescent="0.2">
      <c r="A59" s="21" t="s">
        <v>92</v>
      </c>
      <c r="B59" s="21"/>
      <c r="C59" s="20"/>
      <c r="D59" s="20"/>
      <c r="E59" s="8" t="s">
        <v>93</v>
      </c>
      <c r="H59" s="10"/>
      <c r="I59" s="10"/>
    </row>
    <row r="60" spans="1:9" s="7" customFormat="1" ht="12.75" customHeight="1" x14ac:dyDescent="0.2">
      <c r="A60" s="21" t="s">
        <v>94</v>
      </c>
      <c r="B60" s="21"/>
      <c r="C60" s="20"/>
      <c r="D60" s="20"/>
      <c r="E60" s="8" t="s">
        <v>95</v>
      </c>
      <c r="H60" s="10"/>
      <c r="I60" s="10"/>
    </row>
    <row r="61" spans="1:9" s="7" customFormat="1" ht="12.75" customHeight="1" x14ac:dyDescent="0.2">
      <c r="A61" s="21" t="s">
        <v>96</v>
      </c>
      <c r="B61" s="21"/>
      <c r="C61" s="20"/>
      <c r="D61" s="20"/>
      <c r="E61" s="8" t="s">
        <v>97</v>
      </c>
      <c r="H61" s="10"/>
      <c r="I61" s="10"/>
    </row>
    <row r="62" spans="1:9" s="7" customFormat="1" ht="12.75" x14ac:dyDescent="0.2">
      <c r="A62" s="19"/>
      <c r="B62" s="19"/>
      <c r="C62" s="20"/>
      <c r="D62" s="20"/>
      <c r="E62" s="8" t="s">
        <v>98</v>
      </c>
      <c r="H62" s="10"/>
      <c r="I62" s="10"/>
    </row>
  </sheetData>
  <mergeCells count="32">
    <mergeCell ref="A62:B62"/>
    <mergeCell ref="C62:D62"/>
    <mergeCell ref="A59:B59"/>
    <mergeCell ref="C59:D59"/>
    <mergeCell ref="A60:B60"/>
    <mergeCell ref="C60:D60"/>
    <mergeCell ref="A61:B61"/>
    <mergeCell ref="C61:D61"/>
    <mergeCell ref="A58:E58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46:E46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2026-03-21T07:25:05Z</dcterms:created>
  <dcterms:modified xsi:type="dcterms:W3CDTF">2026-03-21T08:33:59Z</dcterms:modified>
</cp:coreProperties>
</file>