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NGAN HANG\SAO KÊ\NĂM 2025\THÁNG 11\"/>
    </mc:Choice>
  </mc:AlternateContent>
  <bookViews>
    <workbookView xWindow="0" yWindow="0" windowWidth="24000" windowHeight="8610"/>
  </bookViews>
  <sheets>
    <sheet name="Vietcombank_Account_Statement(2" sheetId="1" r:id="rId1"/>
  </sheets>
  <calcPr calcId="162913"/>
</workbook>
</file>

<file path=xl/calcChain.xml><?xml version="1.0" encoding="utf-8"?>
<calcChain xmlns="http://schemas.openxmlformats.org/spreadsheetml/2006/main">
  <c r="I51" i="1" l="1"/>
  <c r="I39" i="1"/>
  <c r="H39" i="1"/>
  <c r="I35" i="1"/>
  <c r="I36" i="1"/>
  <c r="I37" i="1"/>
  <c r="I38" i="1"/>
  <c r="I34" i="1"/>
  <c r="I47" i="1"/>
  <c r="I48" i="1"/>
  <c r="H48" i="1"/>
  <c r="J56" i="1"/>
  <c r="I57" i="1"/>
  <c r="H57" i="1"/>
  <c r="F13" i="1" l="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G12" i="1"/>
  <c r="F12" i="1"/>
</calcChain>
</file>

<file path=xl/sharedStrings.xml><?xml version="1.0" encoding="utf-8"?>
<sst xmlns="http://schemas.openxmlformats.org/spreadsheetml/2006/main" count="185" uniqueCount="184">
  <si>
    <t>SAO KÊ TÀI KHOẢN</t>
  </si>
  <si>
    <t>Ngày thực hiện: 01/12/2025</t>
  </si>
  <si>
    <t>Chủ tài khoản:</t>
  </si>
  <si>
    <t>CT TNHH MTV TM VA DV NGOC THOM</t>
  </si>
  <si>
    <t>Số tài khoản:</t>
  </si>
  <si>
    <t>Địa chỉ:</t>
  </si>
  <si>
    <t>12/14/18 DUONG 49,KP7,P.H B CHANH,TP.THU DUC,TPHCM</t>
  </si>
  <si>
    <t>CIF:</t>
  </si>
  <si>
    <t>Loại tiền:</t>
  </si>
  <si>
    <t>VND</t>
  </si>
  <si>
    <t>Từ: 01/11/2025 Đến: 30/11/2025</t>
  </si>
  <si>
    <t>Số dư đầu kỳ</t>
  </si>
  <si>
    <t>770,637,068.00</t>
  </si>
  <si>
    <t>Số dư cuối kỳ</t>
  </si>
  <si>
    <t>Ngày giao dịch</t>
  </si>
  <si>
    <t>Số tham chiếu</t>
  </si>
  <si>
    <t>Số tiền ghi nợ</t>
  </si>
  <si>
    <t>Số tiền ghi có</t>
  </si>
  <si>
    <t>Mô tả</t>
  </si>
  <si>
    <t>9920 - 00043</t>
  </si>
  <si>
    <t>IBVCB.202511285087047460.43.25204930-LIEN HIEP TT TIEN HANG THEO BK NGAY 25/11/2025</t>
  </si>
  <si>
    <t>5136 - 27644</t>
  </si>
  <si>
    <t>MBBIZ6049527644.CONG TY TNHH THUONG MAI TONG HOP VA DICH chuyen tien</t>
  </si>
  <si>
    <t>5058 - 35502</t>
  </si>
  <si>
    <t>IBVCB.2711250835246001.CTY RUT TIEN NHAP QUY TIEN MAT</t>
  </si>
  <si>
    <t>9908 - 14662</t>
  </si>
  <si>
    <t>THU NO TKV 1061229162</t>
  </si>
  <si>
    <t>9908 - 83659</t>
  </si>
  <si>
    <t>THU NO TKV 1062068299</t>
  </si>
  <si>
    <t>9908 - 80685</t>
  </si>
  <si>
    <t>THU NO TKV 1060621976</t>
  </si>
  <si>
    <t>9908 - 86929</t>
  </si>
  <si>
    <t>THU NO TKV 1059918547</t>
  </si>
  <si>
    <t>9908 - 18077</t>
  </si>
  <si>
    <t>THU NO TKV 1061749433</t>
  </si>
  <si>
    <t>9908 - 34588</t>
  </si>
  <si>
    <t>THU NO TKV 1060852253</t>
  </si>
  <si>
    <t>9908 - 17377</t>
  </si>
  <si>
    <t>THU NO TKV 1061477154</t>
  </si>
  <si>
    <t>9908 - 32071</t>
  </si>
  <si>
    <t>THU NO TKV 1061150472</t>
  </si>
  <si>
    <t>9908 - 97977</t>
  </si>
  <si>
    <t>THU NO TKV 1061966536</t>
  </si>
  <si>
    <t>9908 - 96246</t>
  </si>
  <si>
    <t>THU NO TKV 1061936468</t>
  </si>
  <si>
    <t>9908 - 77770</t>
  </si>
  <si>
    <t>THU NO TKV 1061678967</t>
  </si>
  <si>
    <t>9908 - 44179</t>
  </si>
  <si>
    <t>THU NO TKV 1061096399</t>
  </si>
  <si>
    <t>9908 - 39790</t>
  </si>
  <si>
    <t>THU NO TKV 1061369996</t>
  </si>
  <si>
    <t>9908 - 99637</t>
  </si>
  <si>
    <t>THU NO TKV 1061331187</t>
  </si>
  <si>
    <t>9908 - 38931</t>
  </si>
  <si>
    <t>THU NO TKV 1061864860</t>
  </si>
  <si>
    <t>9908 - 62782</t>
  </si>
  <si>
    <t>THU NO TKV 1060979425</t>
  </si>
  <si>
    <t>9908 - 94095</t>
  </si>
  <si>
    <t>THU NO TKV 1061839979</t>
  </si>
  <si>
    <t>9908 - 81517</t>
  </si>
  <si>
    <t>THU NO TKV 1061838926</t>
  </si>
  <si>
    <t>9908 - 54706</t>
  </si>
  <si>
    <t>THU NO TKV 1059624347</t>
  </si>
  <si>
    <t>0004 - 00078</t>
  </si>
  <si>
    <t>TRANSFERTHU TAT TOAN TK VAY 1059592116</t>
  </si>
  <si>
    <t>0004 - 00074</t>
  </si>
  <si>
    <t>TRANSFERTHU TAT TOAN TK VAY 1059466809</t>
  </si>
  <si>
    <t>0004 - 00070</t>
  </si>
  <si>
    <t>TRANSFERTHU TAT TOAN TK VAY 1059376215</t>
  </si>
  <si>
    <t>0004 - 00066</t>
  </si>
  <si>
    <t>TRANSFERTHU TAT TOAN TK VAY 1059363394</t>
  </si>
  <si>
    <t>0004 - 00062</t>
  </si>
  <si>
    <t>TRANSFERTHU TAT TOAN TK VAY 1059202954</t>
  </si>
  <si>
    <t>5058 - 08934</t>
  </si>
  <si>
    <t>IBVCB.2611250655564001.TT HD SO 137-138-140 NGAY 13-8 VA 16.8.2025</t>
  </si>
  <si>
    <t>9705 - 1027349624</t>
  </si>
  <si>
    <t>INTEREST PAYMENT</t>
  </si>
  <si>
    <t>9404 - 1027349624</t>
  </si>
  <si>
    <t>THU PHI QLTK TO CHUC-VND</t>
  </si>
  <si>
    <t>5424 - 29175</t>
  </si>
  <si>
    <t>5329VCBCJ2QK5J5A.CTCP TM Long Beach TT tien phan con lai HD so 67176.20251125.170432.6166868888999.CONG TY CO PHAN THUONG MAI LONG BEACH.970454</t>
  </si>
  <si>
    <t>5426 - 45407</t>
  </si>
  <si>
    <t>5329IBT1aW8DBIKA.Cty Sunshine Mart thanh toan tien thang 10 25 Bu tru XT T10 25 938 083d cho CONG TY TNHH MTV THUONG MAI VA DICH VU NGOC THOM Chuyen tien nhanh .20251125.164738.24036886.KlbFundtransfer247 CT TNHH MTV TM VA DV NGOC THOM .970452</t>
  </si>
  <si>
    <t>5009 - 77053</t>
  </si>
  <si>
    <t>SHGD:10003151.DD:251125.BO:WINCOMMERCE JSC.Remark:2000229906 WINCOMMERCE TTTHST CHO NCC 2003606</t>
  </si>
  <si>
    <t>5130 - 78842</t>
  </si>
  <si>
    <t>/Ref:PATTMN2TXRH25327{//}/Ref:PATTMN2TXRH25327{//}TT VNMN2TXRH N BATCH:M8-24.11.2025. MM MEGA MARKETTTOAN PAYMENT:8417000030826 VENDOR:M25790 DVC:CONG TY TNHH MM MEGA MARKET VIETNAM/MM MEGA MARKET VIETNAM CO.LTD</t>
  </si>
  <si>
    <t>5425 - 35805</t>
  </si>
  <si>
    <t>5328IBT1dJP2R6KP.Soi Bien thanh toan CN T10 2025 NCC Ngoc Thom.20251124.152358.0611157886688.MBBANK IBFT.970422</t>
  </si>
  <si>
    <t>5058 - 58501</t>
  </si>
  <si>
    <t>IBVCB.2411250076650002.CTY NGOC THOM-TT DAT BAN DU THUYEN-ICON DU THUYEN</t>
  </si>
  <si>
    <t>5058 - 54651</t>
  </si>
  <si>
    <t>IBVCB.2411250214756001.TT HD SO 135 VA 136 NGAY 12.8.2025</t>
  </si>
  <si>
    <t>5423 - 70857</t>
  </si>
  <si>
    <t>5324IBT1bJJ2FXFW.KINGFOOD TT TIEN HANG Payment for V000516.20251120.135416.04001010091039.Chi ho Bizzi Kingfood.970426</t>
  </si>
  <si>
    <t>9920 - 00040</t>
  </si>
  <si>
    <t>IBVCB.202511205087042159.40.25204725-LIEN HIEP TT TIEN HANG THEO BK NGAY 17/11/2025</t>
  </si>
  <si>
    <t>5058 - 94111</t>
  </si>
  <si>
    <t>IBVCB.2011250451232003.TT HD SO 3369-CUOC VAN CHUYEN-CTY COLD VIET NAM</t>
  </si>
  <si>
    <t>5058 - 94106</t>
  </si>
  <si>
    <t>IBVCB.2011250692048002.TT HOP DONG TRUYEN THONG-25%-HD SO ABI-NT01</t>
  </si>
  <si>
    <t>5058 - 65287</t>
  </si>
  <si>
    <t>IBVCB.1911250251946001.TAT TOAN HD SO 35945 NGAY 22.10.25 -CTY THIEN VUONG</t>
  </si>
  <si>
    <t>5242 - 56287</t>
  </si>
  <si>
    <t>MBVCB.11787632982.NHAM THI THANH HA chuyen tien.CT tu 1053497170 NHAM THI THANH HA toi 1027349624 CT TNHH MTV TM VA DV NGOC THOM</t>
  </si>
  <si>
    <t>5424 - 27536</t>
  </si>
  <si>
    <t>5322IBT1eJJWCFJT.TTTM Satra VVK TT VD426 HD 59502 5421 thu HTQ3.25 203.861VND truy thu Q1 Q2.25 26.071VND.20251118.164031.8699393939.CN TCT TM SAI GON-TNHH MTV-TRUNG TAM THUONG MAI SATRA VO VAN KIET .970418</t>
  </si>
  <si>
    <t>5058 - 21328</t>
  </si>
  <si>
    <t>IBVCB.1811250638002003.TAT TOAN VA CAN TRU CONG NO HD SO 2816 NGAY 14.11.2025-CTY THANG LONG</t>
  </si>
  <si>
    <t>5058 - 21090</t>
  </si>
  <si>
    <t>IBVCB.1811250048226002.THANH TOAN HD SO 131 VA 132 NGAY 8/8 VA 9/8/2025</t>
  </si>
  <si>
    <t>5058 - 20552</t>
  </si>
  <si>
    <t>IBVCB.1811250538810001.CHUYEN KHOAN NOI BO</t>
  </si>
  <si>
    <t>5009 - 42302</t>
  </si>
  <si>
    <t>SHGD:10006773.DD:251117.BO:CTY TNHH CUA HANG TIEN LOI GIA DINH VN.Remark:FamilyMart thanh toan tien hang T10.2025</t>
  </si>
  <si>
    <t>5009 - 30696</t>
  </si>
  <si>
    <t>SHGD:10006689.DD:251117.BO:CTY CP TM VA DICH VU MINH CAU.Remark:@SL@ MINH CAU THANH TOAN TIEN HANG</t>
  </si>
  <si>
    <t>5009 - 18812</t>
  </si>
  <si>
    <t>SHGD:10006648.DD:251117.BO:CT CP DVTM TH WINCOMMERCE.Remark:2000212598 WINCOMMERCE TTTHST CHO NCC 2003606</t>
  </si>
  <si>
    <t>5056 - 88156</t>
  </si>
  <si>
    <t>IBVCB.1711250986580003.Dat coc 30 pt gia tri hop dong 15112025/HDMB/NT-HN</t>
  </si>
  <si>
    <t>5425 - 32150</t>
  </si>
  <si>
    <t>5321IBT1jWV8EU2A.VITALGO CK CTY NGOC THOM-171125-06:03:22 641507.20251117.060323.1819198888.CTY CP DICH VU THUONG MAI VITAL GO.970416</t>
  </si>
  <si>
    <t>5056 - 72435</t>
  </si>
  <si>
    <t>IBVCB.1511250897716001.DAT COC 30% -DAT DONG PHUC-CTY TRE VANG</t>
  </si>
  <si>
    <t>5087 - 34396</t>
  </si>
  <si>
    <t>IBVCB.202511155087039888.</t>
  </si>
  <si>
    <t>5423 - 30569</t>
  </si>
  <si>
    <t>5318IBT1fWA7DER5.THANH TOAN TIEN HANG DOT 11 THANG 10/2025 CHO CH BACH HOA BUU DIEN TAI TP HCM.20251114.163839.999999989999.TRANSFER.970449</t>
  </si>
  <si>
    <t>5058 - 25415</t>
  </si>
  <si>
    <t>IBVCB.1411250928464001.NGOC THOM MST 0309391503- PHI XET NGHIEM-MA 22457 TCMC</t>
  </si>
  <si>
    <t>5058 - 94552</t>
  </si>
  <si>
    <t>IBVCB.1311250857842003.THANH TOAN TIEN HANG THUNG XOP -HD SO 538</t>
  </si>
  <si>
    <t>5058 - 95590</t>
  </si>
  <si>
    <t>IBVCB.1311250789586002.THANH TOAN TIEN HANG BANG KEO HD SO 2787</t>
  </si>
  <si>
    <t>5058 - 95397</t>
  </si>
  <si>
    <t>IBVCB.1311250119566001.thanh toan tien van chuyen cty Quang Minh</t>
  </si>
  <si>
    <t>0017 - 00110</t>
  </si>
  <si>
    <t>CHUYEN KHOAN11/11/2025+USD7,400.00+Fee:USD0.00+NGOC THOM PAID 20 PERCENT(THE FIRST TIME) OF CONTRACT NO HT-20251110-2 DATE 10/11/2025, INVOICE NO HT-20251110-2 DATE 10/11/2025+F/O:ZHEJIANG HENGTAI INTELLIGENT DEVICE CO., LTD++ NO.373.OUFAN ROAD,DONGTOU DISTR</t>
  </si>
  <si>
    <t>5058 - 43988</t>
  </si>
  <si>
    <t>IBVCB.1111250187970004.THANH TOAN HD SO 5353 VA 5354 CTY ANH PHAT LOGISTICS</t>
  </si>
  <si>
    <t>5058 - 33771</t>
  </si>
  <si>
    <t>IBVCB.1111250520544002.THANH TOAN TIEN MUA BAT CHE MAI HIEN</t>
  </si>
  <si>
    <t>5058 - 30992</t>
  </si>
  <si>
    <t>IBVCB.1111250326236001.TT HD SO 340- CTY COLDCHAIN</t>
  </si>
  <si>
    <t>5130 - 33173</t>
  </si>
  <si>
    <t>/Ref:PATTMN2SAET25313{//}/Ref:PATTMN2SAET25313{//}TT VNMN2SAET N BATCH:M8.9.10.11.2025 MMMEGA MARKET TTOAN PAYMENT:8617000008014 VENDOR:M25790 DVC:CONG TY TNHH MM MEGA MARKET VIETNAM/MM MEGA MARKET VIETNAM CO.LTD</t>
  </si>
  <si>
    <t>5058 - 68023</t>
  </si>
  <si>
    <t>IBVCB.0811250653134001.CTY RUT TIEN NHAP QUY TIEN MAT</t>
  </si>
  <si>
    <t>9915 - 83151</t>
  </si>
  <si>
    <t>THU PHI DICH VU SMS CHU DONG THANG 10/2025. SDT: 0917823679. So tien 55000 VND</t>
  </si>
  <si>
    <t>0017 - 00140</t>
  </si>
  <si>
    <t>CHUYEN KHOANTHU PHI CT THEO GNN SO 39 N07.11.2025 - CTY TNHH MTV TM VA DV NGOC THOM</t>
  </si>
  <si>
    <t>5058 - 22826</t>
  </si>
  <si>
    <t>IBVCB.0711250064888001.THANH TOAN TIEN HANG -CTY XOP VIET LONG</t>
  </si>
  <si>
    <t>0017 - 00210</t>
  </si>
  <si>
    <t>CHUYEN KHOAN06/11/2025+USD785.00+Fee:USD0.00+NGOC THOM PAYMENT CONTRACT NO 2025110401 DATE 04/11/2025,INVOICE NO 2025110401 DATE 04/11/2025 +F/O:ZHUCHENG HUABANG MACHINERY CO., LTD++ NORTH QUIANHUANG VILL,HUANGTUAN,ZHU CHENG,WEIFANG CITY,SHANDONG PRO,CN, Phi</t>
  </si>
  <si>
    <t>5426 - 08637</t>
  </si>
  <si>
    <t>5310IBT1eJQFFXNK.Tomita TT CT TNHH MTV TM VA DV NGOC THOM.20251106.135631.2223939696.CTY CP TRANG TRAI TOMITA VIET NAM .970418</t>
  </si>
  <si>
    <t>5414 - 97163</t>
  </si>
  <si>
    <t>5309IBT1iWKYFCHL.TMM (KT) - NGOC THOM - TT HOA DON SO 69932.20251105.183853.2363666688.CONG TY TNHH THE MODERN MARKET.970432</t>
  </si>
  <si>
    <t>5087 - 01398</t>
  </si>
  <si>
    <t>IBVCB.202511055087031527.</t>
  </si>
  <si>
    <t>0017 - 00098</t>
  </si>
  <si>
    <t>CHUYEN KHOANTHU PHI CT THEO GNN SO 37 N04.11.2025 - CTY TNHH MTV TM VA DV NGOC THOM</t>
  </si>
  <si>
    <t>CHUYEN KHOAN03/11/2025+USD36,995.80+Fee:USD0.00+NGOC THOM PAYMENT 80 PERCENT (THE SECOND TIME) THE REST OF SALES CONTRACT 2025-0809 DATE 16/05/2025 INVOICE 204077 DATE 07/08/2025+F/O:WIM FOOD A/S++ VANDMANDEN 22,9200 AALBORG SV, DENMARK, Phi:USD 0.00, NoiDu</t>
  </si>
  <si>
    <t>0017 - 00102</t>
  </si>
  <si>
    <t>CHUYEN KHOAN03/11/2025+USD8,800.00+Fee:USD0.00+NGOC THOM PAID 80 PERCENT (THE SECOND TIME) OF CONTRACT NO HT-2025 0913-1 DATE 13/09/2025, INVOICE NO HT-20250913-1 DATE 13/09/2025+F/O:ZHEJIANG HENGTAI INTELLIGENT DEVICE CO., LTD++ NO.373.OUFAN ROAD,DONGTOU DI</t>
  </si>
  <si>
    <t>Tổng số</t>
  </si>
  <si>
    <t>10,761,866,804.00</t>
  </si>
  <si>
    <t>11,172,092,929.00</t>
  </si>
  <si>
    <t>Trân trọng cảm ơn quý khách đã sử dụng dịch vụ của Vietcombank!</t>
  </si>
  <si>
    <t>==========</t>
  </si>
  <si>
    <t>VIETCOMBANK - Chung niềm tin vững tương lai</t>
  </si>
  <si>
    <t>**********</t>
  </si>
  <si>
    <t>Postal address:</t>
  </si>
  <si>
    <t>Telex: (0805) 411504 VCB - VT</t>
  </si>
  <si>
    <t>198 TRAN QUANG KHAI AVENUE</t>
  </si>
  <si>
    <t>Swift: BFTV VNVX</t>
  </si>
  <si>
    <t>HANOI - VIETNAM</t>
  </si>
  <si>
    <t>Website: www.vietcombank.com.vn</t>
  </si>
  <si>
    <t>Contact center: 1900.54.54.13</t>
  </si>
  <si>
    <t>GREEN MART</t>
  </si>
  <si>
    <r>
      <t>Ghi chú:</t>
    </r>
    <r>
      <rPr>
        <b/>
        <sz val="11"/>
        <rFont val="Arial"/>
        <family val="2"/>
      </rPr>
      <t xml:space="preserve"> Sao kê này không thay cho các cam kết của Ngân hàng TMCP Ngoại thương về các nghĩa vụ của khách hàng được xác nhận với bên thứ 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</si>
</sst>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 _₫_-;\-* #,##0\ _₫_-;_-* &quot;-&quot;\ _₫_-;_-@_-"/>
  </numFmts>
  <fonts count="25" x14ac:knownFonts="1">
    <font>
      <sz val="11"/>
      <color theme="1"/>
      <name val="Calibri"/>
      <family val="2"/>
      <charset val="163"/>
      <scheme val="minor"/>
    </font>
    <font>
      <sz val="11"/>
      <color theme="1"/>
      <name val="Calibri"/>
      <family val="2"/>
      <charset val="163"/>
      <scheme val="minor"/>
    </font>
    <font>
      <sz val="18"/>
      <color theme="3"/>
      <name val="Calibri Light"/>
      <family val="2"/>
      <charset val="163"/>
      <scheme val="maj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006100"/>
      <name val="Calibri"/>
      <family val="2"/>
      <charset val="163"/>
      <scheme val="minor"/>
    </font>
    <font>
      <sz val="11"/>
      <color rgb="FF9C0006"/>
      <name val="Calibri"/>
      <family val="2"/>
      <charset val="163"/>
      <scheme val="minor"/>
    </font>
    <font>
      <sz val="11"/>
      <color rgb="FF9C6500"/>
      <name val="Calibri"/>
      <family val="2"/>
      <charset val="163"/>
      <scheme val="minor"/>
    </font>
    <font>
      <sz val="11"/>
      <color rgb="FF3F3F76"/>
      <name val="Calibri"/>
      <family val="2"/>
      <charset val="163"/>
      <scheme val="minor"/>
    </font>
    <font>
      <b/>
      <sz val="11"/>
      <color rgb="FF3F3F3F"/>
      <name val="Calibri"/>
      <family val="2"/>
      <charset val="163"/>
      <scheme val="minor"/>
    </font>
    <font>
      <b/>
      <sz val="11"/>
      <color rgb="FFFA7D00"/>
      <name val="Calibri"/>
      <family val="2"/>
      <charset val="163"/>
      <scheme val="minor"/>
    </font>
    <font>
      <sz val="11"/>
      <color rgb="FFFA7D00"/>
      <name val="Calibri"/>
      <family val="2"/>
      <charset val="163"/>
      <scheme val="minor"/>
    </font>
    <font>
      <b/>
      <sz val="11"/>
      <color theme="0"/>
      <name val="Calibri"/>
      <family val="2"/>
      <charset val="163"/>
      <scheme val="minor"/>
    </font>
    <font>
      <sz val="11"/>
      <color rgb="FFFF0000"/>
      <name val="Calibri"/>
      <family val="2"/>
      <charset val="163"/>
      <scheme val="minor"/>
    </font>
    <font>
      <i/>
      <sz val="11"/>
      <color rgb="FF7F7F7F"/>
      <name val="Calibri"/>
      <family val="2"/>
      <charset val="163"/>
      <scheme val="minor"/>
    </font>
    <font>
      <b/>
      <sz val="11"/>
      <color theme="1"/>
      <name val="Calibri"/>
      <family val="2"/>
      <charset val="163"/>
      <scheme val="minor"/>
    </font>
    <font>
      <sz val="11"/>
      <color theme="0"/>
      <name val="Calibri"/>
      <family val="2"/>
      <charset val="163"/>
      <scheme val="minor"/>
    </font>
    <font>
      <b/>
      <sz val="11"/>
      <name val="Arial"/>
      <family val="2"/>
    </font>
    <font>
      <sz val="11"/>
      <name val="Arial"/>
      <family val="2"/>
    </font>
    <font>
      <b/>
      <sz val="14"/>
      <name val="Arial"/>
      <family val="2"/>
    </font>
    <font>
      <b/>
      <i/>
      <sz val="13"/>
      <name val="Arial"/>
      <family val="2"/>
    </font>
    <font>
      <b/>
      <sz val="13"/>
      <name val="Arial"/>
      <family val="2"/>
    </font>
    <font>
      <b/>
      <u/>
      <sz val="11"/>
      <name val="Arial"/>
      <family val="2"/>
    </font>
    <font>
      <sz val="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9F3FB"/>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FFFFF"/>
      </bottom>
      <diagonal/>
    </border>
    <border>
      <left/>
      <right style="medium">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1" fontId="1" fillId="0" borderId="0" applyFont="0" applyFill="0" applyBorder="0" applyAlignment="0" applyProtection="0"/>
  </cellStyleXfs>
  <cellXfs count="41">
    <xf numFmtId="0" fontId="0" fillId="0" borderId="0" xfId="0"/>
    <xf numFmtId="0" fontId="18" fillId="33" borderId="10" xfId="0" applyFont="1" applyFill="1" applyBorder="1" applyAlignment="1">
      <alignment horizontal="center" vertical="center" wrapText="1"/>
    </xf>
    <xf numFmtId="0" fontId="18" fillId="33" borderId="10" xfId="0" applyFont="1" applyFill="1" applyBorder="1"/>
    <xf numFmtId="41" fontId="18" fillId="33" borderId="10" xfId="42" applyFont="1" applyFill="1" applyBorder="1"/>
    <xf numFmtId="0" fontId="18" fillId="33" borderId="11" xfId="0" applyFont="1" applyFill="1" applyBorder="1" applyAlignment="1">
      <alignment horizontal="center" vertical="center" wrapText="1"/>
    </xf>
    <xf numFmtId="0" fontId="18" fillId="33" borderId="0" xfId="0" applyFont="1" applyFill="1" applyAlignment="1">
      <alignment horizontal="center" vertical="center" wrapText="1"/>
    </xf>
    <xf numFmtId="0" fontId="18" fillId="33" borderId="0" xfId="0" applyFont="1" applyFill="1"/>
    <xf numFmtId="41" fontId="18" fillId="33" borderId="0" xfId="42" applyFont="1" applyFill="1"/>
    <xf numFmtId="14" fontId="19" fillId="33" borderId="11" xfId="0" applyNumberFormat="1" applyFont="1" applyFill="1" applyBorder="1" applyAlignment="1">
      <alignment horizontal="center" wrapText="1"/>
    </xf>
    <xf numFmtId="0" fontId="19" fillId="33" borderId="11" xfId="0" applyFont="1" applyFill="1" applyBorder="1" applyAlignment="1">
      <alignment horizontal="center" wrapText="1"/>
    </xf>
    <xf numFmtId="41" fontId="19" fillId="33" borderId="11" xfId="42" applyFont="1" applyFill="1" applyBorder="1" applyAlignment="1">
      <alignment horizontal="right" wrapText="1"/>
    </xf>
    <xf numFmtId="0" fontId="19" fillId="33" borderId="0" xfId="0" applyFont="1" applyFill="1" applyAlignment="1">
      <alignment horizontal="left" wrapText="1"/>
    </xf>
    <xf numFmtId="0" fontId="19" fillId="33" borderId="0" xfId="0" applyFont="1" applyFill="1"/>
    <xf numFmtId="41" fontId="19" fillId="33" borderId="0" xfId="42" applyFont="1" applyFill="1"/>
    <xf numFmtId="14" fontId="19" fillId="34" borderId="11" xfId="0" applyNumberFormat="1" applyFont="1" applyFill="1" applyBorder="1" applyAlignment="1">
      <alignment horizontal="center" wrapText="1"/>
    </xf>
    <xf numFmtId="0" fontId="19" fillId="34" borderId="11" xfId="0" applyFont="1" applyFill="1" applyBorder="1" applyAlignment="1">
      <alignment horizontal="center" wrapText="1"/>
    </xf>
    <xf numFmtId="41" fontId="19" fillId="34" borderId="11" xfId="42" applyFont="1" applyFill="1" applyBorder="1" applyAlignment="1">
      <alignment horizontal="right" wrapText="1"/>
    </xf>
    <xf numFmtId="0" fontId="19" fillId="34" borderId="0" xfId="0" applyFont="1" applyFill="1" applyAlignment="1">
      <alignment horizontal="left" wrapText="1"/>
    </xf>
    <xf numFmtId="41" fontId="19" fillId="34" borderId="0" xfId="42" applyFont="1" applyFill="1"/>
    <xf numFmtId="0" fontId="19" fillId="34" borderId="0" xfId="0" applyFont="1" applyFill="1"/>
    <xf numFmtId="41" fontId="19" fillId="33" borderId="0" xfId="0" applyNumberFormat="1" applyFont="1" applyFill="1"/>
    <xf numFmtId="0" fontId="18" fillId="33" borderId="0" xfId="0" applyFont="1" applyFill="1" applyAlignment="1">
      <alignment horizontal="center" wrapText="1"/>
    </xf>
    <xf numFmtId="0" fontId="18" fillId="33" borderId="11" xfId="0" applyFont="1" applyFill="1" applyBorder="1" applyAlignment="1">
      <alignment horizontal="center" wrapText="1"/>
    </xf>
    <xf numFmtId="0" fontId="18" fillId="33" borderId="11" xfId="0" applyFont="1" applyFill="1" applyBorder="1" applyAlignment="1">
      <alignment horizontal="right" wrapText="1"/>
    </xf>
    <xf numFmtId="0" fontId="18" fillId="33" borderId="0" xfId="0" applyFont="1" applyFill="1" applyAlignment="1">
      <alignment wrapText="1"/>
    </xf>
    <xf numFmtId="41" fontId="18" fillId="33" borderId="10" xfId="42" applyFont="1" applyFill="1" applyBorder="1" applyAlignment="1">
      <alignment horizontal="center" vertical="center" wrapText="1"/>
    </xf>
    <xf numFmtId="0" fontId="19" fillId="0" borderId="0" xfId="0" applyFont="1" applyAlignment="1">
      <alignment horizontal="center" wrapText="1"/>
    </xf>
    <xf numFmtId="0" fontId="20" fillId="0" borderId="0" xfId="0" applyFont="1" applyAlignment="1">
      <alignment horizontal="center" vertical="center" wrapText="1"/>
    </xf>
    <xf numFmtId="0" fontId="19" fillId="0" borderId="0" xfId="0" applyFont="1"/>
    <xf numFmtId="41" fontId="19" fillId="0" borderId="0" xfId="42" applyFont="1"/>
    <xf numFmtId="0" fontId="19"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3" fillId="0" borderId="0" xfId="0" applyFont="1" applyAlignment="1">
      <alignment horizontal="left" wrapText="1"/>
    </xf>
    <xf numFmtId="0" fontId="24" fillId="0" borderId="0" xfId="0" applyFont="1" applyAlignment="1">
      <alignment horizontal="left" wrapText="1"/>
    </xf>
    <xf numFmtId="0" fontId="24" fillId="0" borderId="0" xfId="0" applyFont="1" applyAlignment="1">
      <alignment wrapText="1"/>
    </xf>
    <xf numFmtId="0" fontId="24" fillId="0" borderId="0" xfId="0" applyFont="1" applyAlignment="1">
      <alignment horizontal="left" wrapText="1"/>
    </xf>
    <xf numFmtId="0" fontId="24" fillId="0" borderId="0" xfId="0" applyFont="1"/>
    <xf numFmtId="41" fontId="24" fillId="0" borderId="0" xfId="42"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omma [0]" xfId="42" builtinId="6"/>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https://www.vietcombank.com.vn/images/Logo_Slogan2.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0</xdr:row>
      <xdr:rowOff>561975</xdr:rowOff>
    </xdr:to>
    <xdr:pic>
      <xdr:nvPicPr>
        <xdr:cNvPr id="1025" name="Picture 1" descr="https://www.vietcombank.com.vn/images/Logo_Slogan2.jpg"/>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0"/>
          <a:ext cx="23812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tabSelected="1" workbookViewId="0">
      <selection activeCell="B7" sqref="B7:E7"/>
    </sheetView>
  </sheetViews>
  <sheetFormatPr defaultRowHeight="14.25" x14ac:dyDescent="0.2"/>
  <cols>
    <col min="1" max="1" width="15.7109375" style="28" customWidth="1"/>
    <col min="2" max="2" width="18.5703125" style="28" customWidth="1"/>
    <col min="3" max="3" width="16.42578125" style="28" customWidth="1"/>
    <col min="4" max="4" width="17.5703125" style="28" customWidth="1"/>
    <col min="5" max="5" width="39.85546875" style="28" customWidth="1"/>
    <col min="6" max="7" width="5.85546875" style="28" hidden="1" customWidth="1"/>
    <col min="8" max="9" width="15.7109375" style="29" bestFit="1" customWidth="1"/>
    <col min="10" max="10" width="15.7109375" style="28" bestFit="1" customWidth="1"/>
    <col min="11" max="16384" width="9.140625" style="28"/>
  </cols>
  <sheetData>
    <row r="1" spans="1:9" ht="45" customHeight="1" x14ac:dyDescent="0.2">
      <c r="A1" s="26"/>
      <c r="B1" s="26"/>
      <c r="C1" s="27" t="s">
        <v>0</v>
      </c>
      <c r="D1" s="27"/>
      <c r="E1" s="27"/>
    </row>
    <row r="2" spans="1:9" ht="14.25" customHeight="1" x14ac:dyDescent="0.2">
      <c r="A2" s="30"/>
      <c r="B2" s="30"/>
      <c r="C2" s="26" t="s">
        <v>1</v>
      </c>
      <c r="D2" s="26"/>
      <c r="E2" s="26"/>
    </row>
    <row r="3" spans="1:9" ht="14.25" customHeight="1" x14ac:dyDescent="0.2">
      <c r="A3" s="31" t="s">
        <v>2</v>
      </c>
      <c r="B3" s="30" t="s">
        <v>3</v>
      </c>
      <c r="C3" s="30"/>
      <c r="D3" s="30"/>
      <c r="E3" s="30"/>
    </row>
    <row r="4" spans="1:9" ht="14.25" customHeight="1" x14ac:dyDescent="0.2">
      <c r="A4" s="31" t="s">
        <v>4</v>
      </c>
      <c r="B4" s="30">
        <v>1027349624</v>
      </c>
      <c r="C4" s="30"/>
      <c r="D4" s="30"/>
      <c r="E4" s="30"/>
    </row>
    <row r="5" spans="1:9" ht="14.25" customHeight="1" x14ac:dyDescent="0.2">
      <c r="A5" s="31" t="s">
        <v>5</v>
      </c>
      <c r="B5" s="30" t="s">
        <v>6</v>
      </c>
      <c r="C5" s="30"/>
      <c r="D5" s="30"/>
      <c r="E5" s="30"/>
    </row>
    <row r="6" spans="1:9" ht="14.25" customHeight="1" x14ac:dyDescent="0.2">
      <c r="A6" s="31" t="s">
        <v>7</v>
      </c>
      <c r="B6" s="30">
        <v>4202353</v>
      </c>
      <c r="C6" s="30"/>
      <c r="D6" s="30"/>
      <c r="E6" s="30"/>
    </row>
    <row r="7" spans="1:9" ht="14.25" customHeight="1" x14ac:dyDescent="0.2">
      <c r="A7" s="31" t="s">
        <v>8</v>
      </c>
      <c r="B7" s="30" t="s">
        <v>9</v>
      </c>
      <c r="C7" s="30"/>
      <c r="D7" s="30"/>
      <c r="E7" s="30"/>
    </row>
    <row r="8" spans="1:9" ht="14.25" customHeight="1" x14ac:dyDescent="0.2">
      <c r="A8" s="30" t="s">
        <v>10</v>
      </c>
      <c r="B8" s="30"/>
      <c r="C8" s="30"/>
      <c r="D8" s="30"/>
      <c r="E8" s="30"/>
    </row>
    <row r="9" spans="1:9" x14ac:dyDescent="0.2">
      <c r="A9" s="32"/>
      <c r="B9" s="32"/>
      <c r="C9" s="32"/>
      <c r="D9" s="32"/>
      <c r="E9" s="32"/>
    </row>
    <row r="10" spans="1:9" s="2" customFormat="1" ht="15.75" thickBot="1" x14ac:dyDescent="0.3">
      <c r="A10" s="1" t="s">
        <v>11</v>
      </c>
      <c r="B10" s="1" t="s">
        <v>12</v>
      </c>
      <c r="C10" s="1" t="s">
        <v>13</v>
      </c>
      <c r="D10" s="25">
        <v>1180863193</v>
      </c>
      <c r="E10" s="25"/>
      <c r="H10" s="3"/>
      <c r="I10" s="3"/>
    </row>
    <row r="11" spans="1:9" s="6" customFormat="1" ht="30" x14ac:dyDescent="0.25">
      <c r="A11" s="4" t="s">
        <v>14</v>
      </c>
      <c r="B11" s="4" t="s">
        <v>15</v>
      </c>
      <c r="C11" s="4" t="s">
        <v>16</v>
      </c>
      <c r="D11" s="4" t="s">
        <v>17</v>
      </c>
      <c r="E11" s="5" t="s">
        <v>18</v>
      </c>
      <c r="H11" s="7"/>
      <c r="I11" s="7"/>
    </row>
    <row r="12" spans="1:9" s="12" customFormat="1" ht="42.75" x14ac:dyDescent="0.2">
      <c r="A12" s="8">
        <v>45989</v>
      </c>
      <c r="B12" s="9" t="s">
        <v>19</v>
      </c>
      <c r="C12" s="10">
        <v>0</v>
      </c>
      <c r="D12" s="10">
        <v>286567619</v>
      </c>
      <c r="E12" s="11" t="s">
        <v>20</v>
      </c>
      <c r="F12" s="12">
        <f>IFERROR(VALUE(SUBSTITUTE(SUBSTITUTE(C12,".00",""),",",".")),0)</f>
        <v>0</v>
      </c>
      <c r="G12" s="12">
        <f>IFERROR(VALUE(SUBSTITUTE(SUBSTITUTE(D12,".00",""),",",".")),0)</f>
        <v>286567619</v>
      </c>
      <c r="H12" s="13"/>
      <c r="I12" s="13"/>
    </row>
    <row r="13" spans="1:9" s="19" customFormat="1" ht="42.75" x14ac:dyDescent="0.2">
      <c r="A13" s="14">
        <v>45989</v>
      </c>
      <c r="B13" s="15" t="s">
        <v>21</v>
      </c>
      <c r="C13" s="16">
        <v>0</v>
      </c>
      <c r="D13" s="16">
        <v>6142087</v>
      </c>
      <c r="E13" s="17" t="s">
        <v>22</v>
      </c>
      <c r="F13" s="12">
        <f t="shared" ref="F13:F76" si="0">IFERROR(VALUE(SUBSTITUTE(SUBSTITUTE(C13,".00",""),",",".")),0)</f>
        <v>0</v>
      </c>
      <c r="G13" s="12">
        <f t="shared" ref="G13:G76" si="1">IFERROR(VALUE(SUBSTITUTE(SUBSTITUTE(D13,".00",""),",",".")),0)</f>
        <v>6142087</v>
      </c>
      <c r="H13" s="18"/>
      <c r="I13" s="18"/>
    </row>
    <row r="14" spans="1:9" s="12" customFormat="1" ht="28.5" x14ac:dyDescent="0.2">
      <c r="A14" s="8">
        <v>45988</v>
      </c>
      <c r="B14" s="9" t="s">
        <v>23</v>
      </c>
      <c r="C14" s="10">
        <v>150033000</v>
      </c>
      <c r="D14" s="10">
        <v>0</v>
      </c>
      <c r="E14" s="11" t="s">
        <v>24</v>
      </c>
      <c r="F14" s="12">
        <f t="shared" si="0"/>
        <v>150033000</v>
      </c>
      <c r="G14" s="12">
        <f t="shared" si="1"/>
        <v>0</v>
      </c>
      <c r="H14" s="13"/>
      <c r="I14" s="13"/>
    </row>
    <row r="15" spans="1:9" s="19" customFormat="1" ht="22.5" customHeight="1" x14ac:dyDescent="0.2">
      <c r="A15" s="14">
        <v>45987</v>
      </c>
      <c r="B15" s="15" t="s">
        <v>25</v>
      </c>
      <c r="C15" s="16">
        <v>7008736</v>
      </c>
      <c r="D15" s="16">
        <v>0</v>
      </c>
      <c r="E15" s="17" t="s">
        <v>26</v>
      </c>
      <c r="F15" s="12">
        <f t="shared" si="0"/>
        <v>7008736</v>
      </c>
      <c r="G15" s="12">
        <f t="shared" si="1"/>
        <v>0</v>
      </c>
      <c r="H15" s="18"/>
      <c r="I15" s="18"/>
    </row>
    <row r="16" spans="1:9" s="12" customFormat="1" ht="22.5" customHeight="1" x14ac:dyDescent="0.2">
      <c r="A16" s="8">
        <v>45987</v>
      </c>
      <c r="B16" s="9" t="s">
        <v>27</v>
      </c>
      <c r="C16" s="10">
        <v>481217</v>
      </c>
      <c r="D16" s="10">
        <v>0</v>
      </c>
      <c r="E16" s="11" t="s">
        <v>28</v>
      </c>
      <c r="F16" s="12">
        <f t="shared" si="0"/>
        <v>481217</v>
      </c>
      <c r="G16" s="12">
        <f t="shared" si="1"/>
        <v>0</v>
      </c>
      <c r="H16" s="13"/>
      <c r="I16" s="13"/>
    </row>
    <row r="17" spans="1:9" s="19" customFormat="1" ht="22.5" customHeight="1" x14ac:dyDescent="0.2">
      <c r="A17" s="14">
        <v>45987</v>
      </c>
      <c r="B17" s="15" t="s">
        <v>29</v>
      </c>
      <c r="C17" s="16">
        <v>286835</v>
      </c>
      <c r="D17" s="16">
        <v>0</v>
      </c>
      <c r="E17" s="17" t="s">
        <v>30</v>
      </c>
      <c r="F17" s="12">
        <f t="shared" si="0"/>
        <v>286835</v>
      </c>
      <c r="G17" s="12">
        <f t="shared" si="1"/>
        <v>0</v>
      </c>
      <c r="H17" s="18"/>
      <c r="I17" s="18"/>
    </row>
    <row r="18" spans="1:9" s="12" customFormat="1" ht="22.5" customHeight="1" x14ac:dyDescent="0.2">
      <c r="A18" s="8">
        <v>45987</v>
      </c>
      <c r="B18" s="9" t="s">
        <v>31</v>
      </c>
      <c r="C18" s="10">
        <v>4659649</v>
      </c>
      <c r="D18" s="10">
        <v>0</v>
      </c>
      <c r="E18" s="11" t="s">
        <v>32</v>
      </c>
      <c r="F18" s="12">
        <f t="shared" si="0"/>
        <v>4659649</v>
      </c>
      <c r="G18" s="12">
        <f t="shared" si="1"/>
        <v>0</v>
      </c>
      <c r="H18" s="13"/>
      <c r="I18" s="13"/>
    </row>
    <row r="19" spans="1:9" s="19" customFormat="1" ht="22.5" customHeight="1" x14ac:dyDescent="0.2">
      <c r="A19" s="14">
        <v>45987</v>
      </c>
      <c r="B19" s="15" t="s">
        <v>33</v>
      </c>
      <c r="C19" s="16">
        <v>135754</v>
      </c>
      <c r="D19" s="16">
        <v>0</v>
      </c>
      <c r="E19" s="17" t="s">
        <v>34</v>
      </c>
      <c r="F19" s="12">
        <f t="shared" si="0"/>
        <v>135754</v>
      </c>
      <c r="G19" s="12">
        <f t="shared" si="1"/>
        <v>0</v>
      </c>
      <c r="H19" s="18"/>
      <c r="I19" s="18"/>
    </row>
    <row r="20" spans="1:9" s="12" customFormat="1" ht="22.5" customHeight="1" x14ac:dyDescent="0.2">
      <c r="A20" s="8">
        <v>45987</v>
      </c>
      <c r="B20" s="9" t="s">
        <v>35</v>
      </c>
      <c r="C20" s="10">
        <v>633931</v>
      </c>
      <c r="D20" s="10">
        <v>0</v>
      </c>
      <c r="E20" s="11" t="s">
        <v>36</v>
      </c>
      <c r="F20" s="12">
        <f t="shared" si="0"/>
        <v>633931</v>
      </c>
      <c r="G20" s="12">
        <f t="shared" si="1"/>
        <v>0</v>
      </c>
      <c r="H20" s="13"/>
      <c r="I20" s="13"/>
    </row>
    <row r="21" spans="1:9" s="19" customFormat="1" ht="22.5" customHeight="1" x14ac:dyDescent="0.2">
      <c r="A21" s="14">
        <v>45987</v>
      </c>
      <c r="B21" s="15" t="s">
        <v>37</v>
      </c>
      <c r="C21" s="16">
        <v>10719461</v>
      </c>
      <c r="D21" s="16">
        <v>0</v>
      </c>
      <c r="E21" s="17" t="s">
        <v>38</v>
      </c>
      <c r="F21" s="12">
        <f t="shared" si="0"/>
        <v>10719461</v>
      </c>
      <c r="G21" s="12">
        <f t="shared" si="1"/>
        <v>0</v>
      </c>
      <c r="H21" s="18"/>
      <c r="I21" s="18"/>
    </row>
    <row r="22" spans="1:9" s="12" customFormat="1" ht="22.5" customHeight="1" x14ac:dyDescent="0.2">
      <c r="A22" s="8">
        <v>45987</v>
      </c>
      <c r="B22" s="9" t="s">
        <v>39</v>
      </c>
      <c r="C22" s="10">
        <v>3183690</v>
      </c>
      <c r="D22" s="10">
        <v>0</v>
      </c>
      <c r="E22" s="11" t="s">
        <v>40</v>
      </c>
      <c r="F22" s="12">
        <f t="shared" si="0"/>
        <v>3183690</v>
      </c>
      <c r="G22" s="12">
        <f t="shared" si="1"/>
        <v>0</v>
      </c>
      <c r="H22" s="13"/>
      <c r="I22" s="13"/>
    </row>
    <row r="23" spans="1:9" s="19" customFormat="1" ht="22.5" customHeight="1" x14ac:dyDescent="0.2">
      <c r="A23" s="14">
        <v>45987</v>
      </c>
      <c r="B23" s="15" t="s">
        <v>41</v>
      </c>
      <c r="C23" s="16">
        <v>2340851</v>
      </c>
      <c r="D23" s="16">
        <v>0</v>
      </c>
      <c r="E23" s="17" t="s">
        <v>42</v>
      </c>
      <c r="F23" s="12">
        <f t="shared" si="0"/>
        <v>2340851</v>
      </c>
      <c r="G23" s="12">
        <f t="shared" si="1"/>
        <v>0</v>
      </c>
      <c r="H23" s="18"/>
      <c r="I23" s="18"/>
    </row>
    <row r="24" spans="1:9" s="12" customFormat="1" ht="22.5" customHeight="1" x14ac:dyDescent="0.2">
      <c r="A24" s="8">
        <v>45987</v>
      </c>
      <c r="B24" s="9" t="s">
        <v>43</v>
      </c>
      <c r="C24" s="10">
        <v>68018</v>
      </c>
      <c r="D24" s="10">
        <v>0</v>
      </c>
      <c r="E24" s="11" t="s">
        <v>44</v>
      </c>
      <c r="F24" s="12">
        <f t="shared" si="0"/>
        <v>68018</v>
      </c>
      <c r="G24" s="12">
        <f t="shared" si="1"/>
        <v>0</v>
      </c>
      <c r="H24" s="13"/>
      <c r="I24" s="13"/>
    </row>
    <row r="25" spans="1:9" s="19" customFormat="1" ht="22.5" customHeight="1" x14ac:dyDescent="0.2">
      <c r="A25" s="14">
        <v>45987</v>
      </c>
      <c r="B25" s="15" t="s">
        <v>45</v>
      </c>
      <c r="C25" s="16">
        <v>3006165</v>
      </c>
      <c r="D25" s="16">
        <v>0</v>
      </c>
      <c r="E25" s="17" t="s">
        <v>46</v>
      </c>
      <c r="F25" s="12">
        <f t="shared" si="0"/>
        <v>3006165</v>
      </c>
      <c r="G25" s="12">
        <f t="shared" si="1"/>
        <v>0</v>
      </c>
      <c r="H25" s="18"/>
      <c r="I25" s="18"/>
    </row>
    <row r="26" spans="1:9" s="12" customFormat="1" ht="22.5" customHeight="1" x14ac:dyDescent="0.2">
      <c r="A26" s="8">
        <v>45987</v>
      </c>
      <c r="B26" s="9" t="s">
        <v>47</v>
      </c>
      <c r="C26" s="10">
        <v>3462970</v>
      </c>
      <c r="D26" s="10">
        <v>0</v>
      </c>
      <c r="E26" s="11" t="s">
        <v>48</v>
      </c>
      <c r="F26" s="12">
        <f t="shared" si="0"/>
        <v>3462970</v>
      </c>
      <c r="G26" s="12">
        <f t="shared" si="1"/>
        <v>0</v>
      </c>
      <c r="H26" s="13"/>
      <c r="I26" s="13"/>
    </row>
    <row r="27" spans="1:9" s="19" customFormat="1" ht="22.5" customHeight="1" x14ac:dyDescent="0.2">
      <c r="A27" s="14">
        <v>45987</v>
      </c>
      <c r="B27" s="15" t="s">
        <v>49</v>
      </c>
      <c r="C27" s="16">
        <v>3322372</v>
      </c>
      <c r="D27" s="16">
        <v>0</v>
      </c>
      <c r="E27" s="17" t="s">
        <v>50</v>
      </c>
      <c r="F27" s="12">
        <f t="shared" si="0"/>
        <v>3322372</v>
      </c>
      <c r="G27" s="12">
        <f t="shared" si="1"/>
        <v>0</v>
      </c>
      <c r="H27" s="18"/>
      <c r="I27" s="18"/>
    </row>
    <row r="28" spans="1:9" s="12" customFormat="1" ht="22.5" customHeight="1" x14ac:dyDescent="0.2">
      <c r="A28" s="8">
        <v>45987</v>
      </c>
      <c r="B28" s="9" t="s">
        <v>51</v>
      </c>
      <c r="C28" s="10">
        <v>5817576</v>
      </c>
      <c r="D28" s="10">
        <v>0</v>
      </c>
      <c r="E28" s="11" t="s">
        <v>52</v>
      </c>
      <c r="F28" s="12">
        <f t="shared" si="0"/>
        <v>5817576</v>
      </c>
      <c r="G28" s="12">
        <f t="shared" si="1"/>
        <v>0</v>
      </c>
      <c r="H28" s="13"/>
      <c r="I28" s="13"/>
    </row>
    <row r="29" spans="1:9" s="19" customFormat="1" ht="22.5" customHeight="1" x14ac:dyDescent="0.2">
      <c r="A29" s="14">
        <v>45987</v>
      </c>
      <c r="B29" s="15" t="s">
        <v>53</v>
      </c>
      <c r="C29" s="16">
        <v>6340203</v>
      </c>
      <c r="D29" s="16">
        <v>0</v>
      </c>
      <c r="E29" s="17" t="s">
        <v>54</v>
      </c>
      <c r="F29" s="12">
        <f t="shared" si="0"/>
        <v>6340203</v>
      </c>
      <c r="G29" s="12">
        <f t="shared" si="1"/>
        <v>0</v>
      </c>
      <c r="H29" s="18"/>
      <c r="I29" s="18"/>
    </row>
    <row r="30" spans="1:9" s="12" customFormat="1" ht="22.5" customHeight="1" x14ac:dyDescent="0.2">
      <c r="A30" s="8">
        <v>45987</v>
      </c>
      <c r="B30" s="9" t="s">
        <v>55</v>
      </c>
      <c r="C30" s="10">
        <v>4824942</v>
      </c>
      <c r="D30" s="10">
        <v>0</v>
      </c>
      <c r="E30" s="11" t="s">
        <v>56</v>
      </c>
      <c r="F30" s="12">
        <f t="shared" si="0"/>
        <v>4824942</v>
      </c>
      <c r="G30" s="12">
        <f t="shared" si="1"/>
        <v>0</v>
      </c>
      <c r="H30" s="13"/>
      <c r="I30" s="13"/>
    </row>
    <row r="31" spans="1:9" s="19" customFormat="1" ht="22.5" customHeight="1" x14ac:dyDescent="0.2">
      <c r="A31" s="14">
        <v>45987</v>
      </c>
      <c r="B31" s="15" t="s">
        <v>57</v>
      </c>
      <c r="C31" s="16">
        <v>3685274</v>
      </c>
      <c r="D31" s="16">
        <v>0</v>
      </c>
      <c r="E31" s="17" t="s">
        <v>58</v>
      </c>
      <c r="F31" s="12">
        <f t="shared" si="0"/>
        <v>3685274</v>
      </c>
      <c r="G31" s="12">
        <f t="shared" si="1"/>
        <v>0</v>
      </c>
      <c r="H31" s="18"/>
      <c r="I31" s="18"/>
    </row>
    <row r="32" spans="1:9" s="12" customFormat="1" ht="22.5" customHeight="1" x14ac:dyDescent="0.2">
      <c r="A32" s="8">
        <v>45987</v>
      </c>
      <c r="B32" s="9" t="s">
        <v>59</v>
      </c>
      <c r="C32" s="10">
        <v>876597</v>
      </c>
      <c r="D32" s="10">
        <v>0</v>
      </c>
      <c r="E32" s="11" t="s">
        <v>60</v>
      </c>
      <c r="F32" s="12">
        <f t="shared" si="0"/>
        <v>876597</v>
      </c>
      <c r="G32" s="12">
        <f t="shared" si="1"/>
        <v>0</v>
      </c>
      <c r="H32" s="13"/>
      <c r="I32" s="13"/>
    </row>
    <row r="33" spans="1:9" s="19" customFormat="1" ht="22.5" customHeight="1" x14ac:dyDescent="0.2">
      <c r="A33" s="14">
        <v>45987</v>
      </c>
      <c r="B33" s="15" t="s">
        <v>61</v>
      </c>
      <c r="C33" s="16">
        <v>3467638</v>
      </c>
      <c r="D33" s="16">
        <v>0</v>
      </c>
      <c r="E33" s="17" t="s">
        <v>62</v>
      </c>
      <c r="F33" s="12">
        <f t="shared" si="0"/>
        <v>3467638</v>
      </c>
      <c r="G33" s="12">
        <f t="shared" si="1"/>
        <v>0</v>
      </c>
      <c r="H33" s="18"/>
      <c r="I33" s="18"/>
    </row>
    <row r="34" spans="1:9" s="12" customFormat="1" ht="28.5" x14ac:dyDescent="0.2">
      <c r="A34" s="8">
        <v>45987</v>
      </c>
      <c r="B34" s="9" t="s">
        <v>63</v>
      </c>
      <c r="C34" s="10">
        <v>969527975</v>
      </c>
      <c r="D34" s="10">
        <v>0</v>
      </c>
      <c r="E34" s="11" t="s">
        <v>64</v>
      </c>
      <c r="F34" s="12">
        <f t="shared" si="0"/>
        <v>969527975</v>
      </c>
      <c r="G34" s="12">
        <f t="shared" si="1"/>
        <v>0</v>
      </c>
      <c r="H34" s="13">
        <v>964770205</v>
      </c>
      <c r="I34" s="13">
        <f>C34-H34</f>
        <v>4757770</v>
      </c>
    </row>
    <row r="35" spans="1:9" s="19" customFormat="1" ht="28.5" x14ac:dyDescent="0.2">
      <c r="A35" s="14">
        <v>45987</v>
      </c>
      <c r="B35" s="15" t="s">
        <v>65</v>
      </c>
      <c r="C35" s="16">
        <v>1003455111</v>
      </c>
      <c r="D35" s="16">
        <v>0</v>
      </c>
      <c r="E35" s="17" t="s">
        <v>66</v>
      </c>
      <c r="F35" s="12">
        <f t="shared" si="0"/>
        <v>1003455111</v>
      </c>
      <c r="G35" s="12">
        <f t="shared" si="1"/>
        <v>0</v>
      </c>
      <c r="H35" s="18">
        <v>998530850</v>
      </c>
      <c r="I35" s="13">
        <f t="shared" ref="I35:I38" si="2">C35-H35</f>
        <v>4924261</v>
      </c>
    </row>
    <row r="36" spans="1:9" s="12" customFormat="1" ht="28.5" x14ac:dyDescent="0.2">
      <c r="A36" s="8">
        <v>45987</v>
      </c>
      <c r="B36" s="9" t="s">
        <v>67</v>
      </c>
      <c r="C36" s="10">
        <v>301298564</v>
      </c>
      <c r="D36" s="10">
        <v>0</v>
      </c>
      <c r="E36" s="11" t="s">
        <v>68</v>
      </c>
      <c r="F36" s="12">
        <f t="shared" si="0"/>
        <v>301298564</v>
      </c>
      <c r="G36" s="12">
        <f t="shared" si="1"/>
        <v>0</v>
      </c>
      <c r="H36" s="13">
        <v>299820000</v>
      </c>
      <c r="I36" s="13">
        <f t="shared" si="2"/>
        <v>1478564</v>
      </c>
    </row>
    <row r="37" spans="1:9" s="19" customFormat="1" ht="28.5" x14ac:dyDescent="0.2">
      <c r="A37" s="14">
        <v>45987</v>
      </c>
      <c r="B37" s="15" t="s">
        <v>69</v>
      </c>
      <c r="C37" s="16">
        <v>133153425</v>
      </c>
      <c r="D37" s="16">
        <v>0</v>
      </c>
      <c r="E37" s="17" t="s">
        <v>70</v>
      </c>
      <c r="F37" s="12">
        <f t="shared" si="0"/>
        <v>133153425</v>
      </c>
      <c r="G37" s="12">
        <f t="shared" si="1"/>
        <v>0</v>
      </c>
      <c r="H37" s="18">
        <v>132500000</v>
      </c>
      <c r="I37" s="13">
        <f t="shared" si="2"/>
        <v>653425</v>
      </c>
    </row>
    <row r="38" spans="1:9" s="12" customFormat="1" ht="28.5" x14ac:dyDescent="0.2">
      <c r="A38" s="8">
        <v>45987</v>
      </c>
      <c r="B38" s="9" t="s">
        <v>71</v>
      </c>
      <c r="C38" s="10">
        <v>532875309</v>
      </c>
      <c r="D38" s="10">
        <v>0</v>
      </c>
      <c r="E38" s="11" t="s">
        <v>72</v>
      </c>
      <c r="F38" s="12">
        <f t="shared" si="0"/>
        <v>532875309</v>
      </c>
      <c r="G38" s="12">
        <f t="shared" si="1"/>
        <v>0</v>
      </c>
      <c r="H38" s="13">
        <v>530260326</v>
      </c>
      <c r="I38" s="13">
        <f t="shared" si="2"/>
        <v>2614983</v>
      </c>
    </row>
    <row r="39" spans="1:9" s="19" customFormat="1" ht="28.5" x14ac:dyDescent="0.2">
      <c r="A39" s="14">
        <v>45987</v>
      </c>
      <c r="B39" s="15" t="s">
        <v>73</v>
      </c>
      <c r="C39" s="16">
        <v>627931522</v>
      </c>
      <c r="D39" s="16">
        <v>0</v>
      </c>
      <c r="E39" s="17" t="s">
        <v>74</v>
      </c>
      <c r="F39" s="12">
        <f t="shared" si="0"/>
        <v>627931522</v>
      </c>
      <c r="G39" s="12">
        <f t="shared" si="1"/>
        <v>0</v>
      </c>
      <c r="H39" s="18">
        <f>382696866+134403040+110624467</f>
        <v>627724373</v>
      </c>
      <c r="I39" s="18">
        <f>C39-H39</f>
        <v>207149</v>
      </c>
    </row>
    <row r="40" spans="1:9" s="12" customFormat="1" ht="28.5" x14ac:dyDescent="0.2">
      <c r="A40" s="8">
        <v>45986</v>
      </c>
      <c r="B40" s="9" t="s">
        <v>75</v>
      </c>
      <c r="C40" s="10">
        <v>0</v>
      </c>
      <c r="D40" s="10">
        <v>132423</v>
      </c>
      <c r="E40" s="11" t="s">
        <v>76</v>
      </c>
      <c r="F40" s="12">
        <f t="shared" si="0"/>
        <v>0</v>
      </c>
      <c r="G40" s="12">
        <f t="shared" si="1"/>
        <v>132423</v>
      </c>
      <c r="H40" s="13"/>
      <c r="I40" s="13"/>
    </row>
    <row r="41" spans="1:9" s="19" customFormat="1" ht="28.5" x14ac:dyDescent="0.2">
      <c r="A41" s="14">
        <v>45986</v>
      </c>
      <c r="B41" s="15" t="s">
        <v>77</v>
      </c>
      <c r="C41" s="16">
        <v>22000</v>
      </c>
      <c r="D41" s="16">
        <v>0</v>
      </c>
      <c r="E41" s="17" t="s">
        <v>78</v>
      </c>
      <c r="F41" s="12">
        <f t="shared" si="0"/>
        <v>22000</v>
      </c>
      <c r="G41" s="12">
        <f t="shared" si="1"/>
        <v>0</v>
      </c>
      <c r="H41" s="18"/>
      <c r="I41" s="18"/>
    </row>
    <row r="42" spans="1:9" s="12" customFormat="1" ht="71.25" x14ac:dyDescent="0.2">
      <c r="A42" s="8">
        <v>45986</v>
      </c>
      <c r="B42" s="9" t="s">
        <v>79</v>
      </c>
      <c r="C42" s="10">
        <v>0</v>
      </c>
      <c r="D42" s="10">
        <v>2989882</v>
      </c>
      <c r="E42" s="11" t="s">
        <v>80</v>
      </c>
      <c r="F42" s="12">
        <f t="shared" si="0"/>
        <v>0</v>
      </c>
      <c r="G42" s="12">
        <f t="shared" si="1"/>
        <v>2989882</v>
      </c>
      <c r="H42" s="13"/>
      <c r="I42" s="13"/>
    </row>
    <row r="43" spans="1:9" s="19" customFormat="1" ht="114" x14ac:dyDescent="0.2">
      <c r="A43" s="14">
        <v>45986</v>
      </c>
      <c r="B43" s="15" t="s">
        <v>81</v>
      </c>
      <c r="C43" s="16">
        <v>0</v>
      </c>
      <c r="D43" s="16">
        <v>10470032</v>
      </c>
      <c r="E43" s="17" t="s">
        <v>82</v>
      </c>
      <c r="F43" s="12">
        <f t="shared" si="0"/>
        <v>0</v>
      </c>
      <c r="G43" s="12">
        <f t="shared" si="1"/>
        <v>10470032</v>
      </c>
      <c r="H43" s="18"/>
      <c r="I43" s="18"/>
    </row>
    <row r="44" spans="1:9" s="12" customFormat="1" ht="57" x14ac:dyDescent="0.2">
      <c r="A44" s="8">
        <v>45986</v>
      </c>
      <c r="B44" s="9" t="s">
        <v>83</v>
      </c>
      <c r="C44" s="10">
        <v>0</v>
      </c>
      <c r="D44" s="10">
        <v>3876529208</v>
      </c>
      <c r="E44" s="11" t="s">
        <v>84</v>
      </c>
      <c r="F44" s="12">
        <f t="shared" si="0"/>
        <v>0</v>
      </c>
      <c r="G44" s="12">
        <f t="shared" si="1"/>
        <v>3876529208</v>
      </c>
      <c r="H44" s="13"/>
      <c r="I44" s="13"/>
    </row>
    <row r="45" spans="1:9" s="19" customFormat="1" ht="114" x14ac:dyDescent="0.2">
      <c r="A45" s="14">
        <v>45985</v>
      </c>
      <c r="B45" s="15" t="s">
        <v>85</v>
      </c>
      <c r="C45" s="16">
        <v>0</v>
      </c>
      <c r="D45" s="16">
        <v>92409026</v>
      </c>
      <c r="E45" s="17" t="s">
        <v>86</v>
      </c>
      <c r="F45" s="12">
        <f t="shared" si="0"/>
        <v>0</v>
      </c>
      <c r="G45" s="12">
        <f t="shared" si="1"/>
        <v>92409026</v>
      </c>
      <c r="H45" s="18"/>
      <c r="I45" s="18"/>
    </row>
    <row r="46" spans="1:9" s="12" customFormat="1" ht="57" x14ac:dyDescent="0.2">
      <c r="A46" s="8">
        <v>45985</v>
      </c>
      <c r="B46" s="9" t="s">
        <v>87</v>
      </c>
      <c r="C46" s="10">
        <v>0</v>
      </c>
      <c r="D46" s="10">
        <v>33736141</v>
      </c>
      <c r="E46" s="11" t="s">
        <v>88</v>
      </c>
      <c r="F46" s="12">
        <f t="shared" si="0"/>
        <v>0</v>
      </c>
      <c r="G46" s="12">
        <f t="shared" si="1"/>
        <v>33736141</v>
      </c>
      <c r="H46" s="13"/>
      <c r="I46" s="13"/>
    </row>
    <row r="47" spans="1:9" s="19" customFormat="1" ht="42.75" x14ac:dyDescent="0.2">
      <c r="A47" s="14">
        <v>45985</v>
      </c>
      <c r="B47" s="15" t="s">
        <v>89</v>
      </c>
      <c r="C47" s="16">
        <v>13727200</v>
      </c>
      <c r="D47" s="16">
        <v>0</v>
      </c>
      <c r="E47" s="17" t="s">
        <v>90</v>
      </c>
      <c r="F47" s="12">
        <f t="shared" si="0"/>
        <v>13727200</v>
      </c>
      <c r="G47" s="12">
        <f t="shared" si="1"/>
        <v>0</v>
      </c>
      <c r="H47" s="18">
        <v>22000</v>
      </c>
      <c r="I47" s="18">
        <f>C47-H47</f>
        <v>13705200</v>
      </c>
    </row>
    <row r="48" spans="1:9" s="12" customFormat="1" ht="28.5" x14ac:dyDescent="0.2">
      <c r="A48" s="8">
        <v>45985</v>
      </c>
      <c r="B48" s="9" t="s">
        <v>91</v>
      </c>
      <c r="C48" s="10">
        <v>458366677</v>
      </c>
      <c r="D48" s="10">
        <v>0</v>
      </c>
      <c r="E48" s="11" t="s">
        <v>92</v>
      </c>
      <c r="F48" s="12">
        <f t="shared" si="0"/>
        <v>458366677</v>
      </c>
      <c r="G48" s="12">
        <f t="shared" si="1"/>
        <v>0</v>
      </c>
      <c r="H48" s="13">
        <f>160241073+298024786</f>
        <v>458265859</v>
      </c>
      <c r="I48" s="13">
        <f>C48-H48</f>
        <v>100818</v>
      </c>
    </row>
    <row r="49" spans="1:10" s="19" customFormat="1" ht="57" x14ac:dyDescent="0.2">
      <c r="A49" s="14">
        <v>45981</v>
      </c>
      <c r="B49" s="15" t="s">
        <v>93</v>
      </c>
      <c r="C49" s="16">
        <v>0</v>
      </c>
      <c r="D49" s="16">
        <v>107755766</v>
      </c>
      <c r="E49" s="17" t="s">
        <v>94</v>
      </c>
      <c r="F49" s="12">
        <f t="shared" si="0"/>
        <v>0</v>
      </c>
      <c r="G49" s="12">
        <f t="shared" si="1"/>
        <v>107755766</v>
      </c>
      <c r="H49" s="18"/>
      <c r="I49" s="18"/>
    </row>
    <row r="50" spans="1:10" s="12" customFormat="1" ht="42.75" x14ac:dyDescent="0.2">
      <c r="A50" s="8">
        <v>45981</v>
      </c>
      <c r="B50" s="9" t="s">
        <v>95</v>
      </c>
      <c r="C50" s="10">
        <v>0</v>
      </c>
      <c r="D50" s="10">
        <v>703548634</v>
      </c>
      <c r="E50" s="11" t="s">
        <v>96</v>
      </c>
      <c r="F50" s="12">
        <f t="shared" si="0"/>
        <v>0</v>
      </c>
      <c r="G50" s="12">
        <f t="shared" si="1"/>
        <v>703548634</v>
      </c>
      <c r="H50" s="13"/>
      <c r="I50" s="13"/>
    </row>
    <row r="51" spans="1:10" s="19" customFormat="1" ht="42.75" x14ac:dyDescent="0.2">
      <c r="A51" s="14">
        <v>45981</v>
      </c>
      <c r="B51" s="15" t="s">
        <v>97</v>
      </c>
      <c r="C51" s="16">
        <v>6109013</v>
      </c>
      <c r="D51" s="16">
        <v>0</v>
      </c>
      <c r="E51" s="17" t="s">
        <v>98</v>
      </c>
      <c r="F51" s="12">
        <f t="shared" si="0"/>
        <v>6109013</v>
      </c>
      <c r="G51" s="12">
        <f t="shared" si="1"/>
        <v>0</v>
      </c>
      <c r="H51" s="18">
        <v>6087013</v>
      </c>
      <c r="I51" s="18">
        <f>C51-H51</f>
        <v>22000</v>
      </c>
    </row>
    <row r="52" spans="1:10" s="12" customFormat="1" ht="42.75" x14ac:dyDescent="0.2">
      <c r="A52" s="8">
        <v>45981</v>
      </c>
      <c r="B52" s="9" t="s">
        <v>99</v>
      </c>
      <c r="C52" s="10">
        <v>13522000</v>
      </c>
      <c r="D52" s="10">
        <v>0</v>
      </c>
      <c r="E52" s="11" t="s">
        <v>100</v>
      </c>
      <c r="F52" s="12">
        <f t="shared" si="0"/>
        <v>13522000</v>
      </c>
      <c r="G52" s="12">
        <f t="shared" si="1"/>
        <v>0</v>
      </c>
      <c r="H52" s="13"/>
      <c r="I52" s="13"/>
    </row>
    <row r="53" spans="1:10" s="19" customFormat="1" ht="42.75" x14ac:dyDescent="0.2">
      <c r="A53" s="14">
        <v>45980</v>
      </c>
      <c r="B53" s="15" t="s">
        <v>101</v>
      </c>
      <c r="C53" s="16">
        <v>1168022820</v>
      </c>
      <c r="D53" s="16">
        <v>0</v>
      </c>
      <c r="E53" s="17" t="s">
        <v>102</v>
      </c>
      <c r="F53" s="12">
        <f t="shared" si="0"/>
        <v>1168022820</v>
      </c>
      <c r="G53" s="12">
        <f t="shared" si="1"/>
        <v>0</v>
      </c>
      <c r="H53" s="18"/>
      <c r="I53" s="18"/>
    </row>
    <row r="54" spans="1:10" s="12" customFormat="1" ht="57" x14ac:dyDescent="0.2">
      <c r="A54" s="8">
        <v>45979</v>
      </c>
      <c r="B54" s="9" t="s">
        <v>103</v>
      </c>
      <c r="C54" s="10">
        <v>0</v>
      </c>
      <c r="D54" s="10">
        <v>13815000</v>
      </c>
      <c r="E54" s="11" t="s">
        <v>104</v>
      </c>
      <c r="F54" s="12">
        <f t="shared" si="0"/>
        <v>0</v>
      </c>
      <c r="G54" s="12">
        <f t="shared" si="1"/>
        <v>13815000</v>
      </c>
      <c r="H54" s="13" t="s">
        <v>182</v>
      </c>
      <c r="I54" s="13"/>
    </row>
    <row r="55" spans="1:10" s="19" customFormat="1" ht="99.75" x14ac:dyDescent="0.2">
      <c r="A55" s="14">
        <v>45979</v>
      </c>
      <c r="B55" s="15" t="s">
        <v>105</v>
      </c>
      <c r="C55" s="16">
        <v>0</v>
      </c>
      <c r="D55" s="16">
        <v>1331810</v>
      </c>
      <c r="E55" s="17" t="s">
        <v>106</v>
      </c>
      <c r="F55" s="12">
        <f t="shared" si="0"/>
        <v>0</v>
      </c>
      <c r="G55" s="12">
        <f t="shared" si="1"/>
        <v>1331810</v>
      </c>
      <c r="H55" s="18"/>
      <c r="I55" s="18"/>
    </row>
    <row r="56" spans="1:10" s="12" customFormat="1" ht="42.75" x14ac:dyDescent="0.2">
      <c r="A56" s="8">
        <v>45979</v>
      </c>
      <c r="B56" s="9" t="s">
        <v>107</v>
      </c>
      <c r="C56" s="10">
        <v>217606653</v>
      </c>
      <c r="D56" s="10">
        <v>0</v>
      </c>
      <c r="E56" s="11" t="s">
        <v>108</v>
      </c>
      <c r="F56" s="12">
        <f t="shared" si="0"/>
        <v>217606653</v>
      </c>
      <c r="G56" s="12">
        <f t="shared" si="1"/>
        <v>0</v>
      </c>
      <c r="H56" s="13">
        <v>730296244</v>
      </c>
      <c r="I56" s="13">
        <v>948876768</v>
      </c>
      <c r="J56" s="20">
        <f>I56-H56</f>
        <v>218580524</v>
      </c>
    </row>
    <row r="57" spans="1:10" s="19" customFormat="1" ht="42.75" x14ac:dyDescent="0.2">
      <c r="A57" s="14">
        <v>45979</v>
      </c>
      <c r="B57" s="15" t="s">
        <v>109</v>
      </c>
      <c r="C57" s="16">
        <v>593544070</v>
      </c>
      <c r="D57" s="16">
        <v>0</v>
      </c>
      <c r="E57" s="17" t="s">
        <v>110</v>
      </c>
      <c r="F57" s="12">
        <f t="shared" si="0"/>
        <v>593544070</v>
      </c>
      <c r="G57" s="12">
        <f t="shared" si="1"/>
        <v>0</v>
      </c>
      <c r="H57" s="18">
        <f>372160515+221187752</f>
        <v>593348267</v>
      </c>
      <c r="I57" s="18">
        <f>C57-H57</f>
        <v>195803</v>
      </c>
    </row>
    <row r="58" spans="1:10" s="12" customFormat="1" ht="28.5" x14ac:dyDescent="0.2">
      <c r="A58" s="8">
        <v>45979</v>
      </c>
      <c r="B58" s="9" t="s">
        <v>111</v>
      </c>
      <c r="C58" s="10">
        <v>3638100000</v>
      </c>
      <c r="D58" s="10">
        <v>0</v>
      </c>
      <c r="E58" s="11" t="s">
        <v>112</v>
      </c>
      <c r="F58" s="12">
        <f t="shared" si="0"/>
        <v>3638100000</v>
      </c>
      <c r="G58" s="12">
        <f t="shared" si="1"/>
        <v>0</v>
      </c>
      <c r="H58" s="13"/>
      <c r="I58" s="13"/>
    </row>
    <row r="59" spans="1:10" s="19" customFormat="1" ht="57" x14ac:dyDescent="0.2">
      <c r="A59" s="14">
        <v>45978</v>
      </c>
      <c r="B59" s="15" t="s">
        <v>113</v>
      </c>
      <c r="C59" s="16">
        <v>0</v>
      </c>
      <c r="D59" s="16">
        <v>18503705</v>
      </c>
      <c r="E59" s="17" t="s">
        <v>114</v>
      </c>
      <c r="F59" s="12">
        <f t="shared" si="0"/>
        <v>0</v>
      </c>
      <c r="G59" s="12">
        <f t="shared" si="1"/>
        <v>18503705</v>
      </c>
      <c r="H59" s="18"/>
      <c r="I59" s="18"/>
    </row>
    <row r="60" spans="1:10" s="12" customFormat="1" ht="57" x14ac:dyDescent="0.2">
      <c r="A60" s="8">
        <v>45978</v>
      </c>
      <c r="B60" s="9" t="s">
        <v>115</v>
      </c>
      <c r="C60" s="10">
        <v>0</v>
      </c>
      <c r="D60" s="10">
        <v>95037338</v>
      </c>
      <c r="E60" s="11" t="s">
        <v>116</v>
      </c>
      <c r="F60" s="12">
        <f t="shared" si="0"/>
        <v>0</v>
      </c>
      <c r="G60" s="12">
        <f t="shared" si="1"/>
        <v>95037338</v>
      </c>
      <c r="H60" s="13"/>
      <c r="I60" s="13"/>
    </row>
    <row r="61" spans="1:10" s="19" customFormat="1" ht="71.25" x14ac:dyDescent="0.2">
      <c r="A61" s="14">
        <v>45978</v>
      </c>
      <c r="B61" s="15" t="s">
        <v>117</v>
      </c>
      <c r="C61" s="16">
        <v>0</v>
      </c>
      <c r="D61" s="16">
        <v>5090005547</v>
      </c>
      <c r="E61" s="17" t="s">
        <v>118</v>
      </c>
      <c r="F61" s="12">
        <f t="shared" si="0"/>
        <v>0</v>
      </c>
      <c r="G61" s="12">
        <f t="shared" si="1"/>
        <v>5090005547</v>
      </c>
      <c r="H61" s="18"/>
      <c r="I61" s="18"/>
    </row>
    <row r="62" spans="1:10" s="12" customFormat="1" ht="42.75" x14ac:dyDescent="0.2">
      <c r="A62" s="8">
        <v>45978</v>
      </c>
      <c r="B62" s="9" t="s">
        <v>119</v>
      </c>
      <c r="C62" s="10">
        <v>0</v>
      </c>
      <c r="D62" s="10">
        <v>627507000</v>
      </c>
      <c r="E62" s="11" t="s">
        <v>120</v>
      </c>
      <c r="F62" s="12">
        <f t="shared" si="0"/>
        <v>0</v>
      </c>
      <c r="G62" s="12">
        <f t="shared" si="1"/>
        <v>627507000</v>
      </c>
      <c r="H62" s="13"/>
      <c r="I62" s="13"/>
    </row>
    <row r="63" spans="1:10" s="19" customFormat="1" ht="71.25" x14ac:dyDescent="0.2">
      <c r="A63" s="14">
        <v>45978</v>
      </c>
      <c r="B63" s="15" t="s">
        <v>121</v>
      </c>
      <c r="C63" s="16">
        <v>0</v>
      </c>
      <c r="D63" s="16">
        <v>16984879</v>
      </c>
      <c r="E63" s="17" t="s">
        <v>122</v>
      </c>
      <c r="F63" s="12">
        <f t="shared" si="0"/>
        <v>0</v>
      </c>
      <c r="G63" s="12">
        <f t="shared" si="1"/>
        <v>16984879</v>
      </c>
      <c r="H63" s="18"/>
      <c r="I63" s="18"/>
    </row>
    <row r="64" spans="1:10" s="12" customFormat="1" ht="42.75" x14ac:dyDescent="0.2">
      <c r="A64" s="8">
        <v>45976</v>
      </c>
      <c r="B64" s="9" t="s">
        <v>123</v>
      </c>
      <c r="C64" s="10">
        <v>2651540</v>
      </c>
      <c r="D64" s="10">
        <v>0</v>
      </c>
      <c r="E64" s="11" t="s">
        <v>124</v>
      </c>
      <c r="F64" s="12">
        <f t="shared" si="0"/>
        <v>2651540</v>
      </c>
      <c r="G64" s="12">
        <f t="shared" si="1"/>
        <v>0</v>
      </c>
      <c r="H64" s="13"/>
      <c r="I64" s="13"/>
    </row>
    <row r="65" spans="1:9" s="19" customFormat="1" x14ac:dyDescent="0.2">
      <c r="A65" s="14">
        <v>45976</v>
      </c>
      <c r="B65" s="15" t="s">
        <v>125</v>
      </c>
      <c r="C65" s="16">
        <v>47163900</v>
      </c>
      <c r="D65" s="16">
        <v>0</v>
      </c>
      <c r="E65" s="17" t="s">
        <v>126</v>
      </c>
      <c r="F65" s="12">
        <f t="shared" si="0"/>
        <v>47163900</v>
      </c>
      <c r="G65" s="12">
        <f t="shared" si="1"/>
        <v>0</v>
      </c>
      <c r="H65" s="18"/>
      <c r="I65" s="18"/>
    </row>
    <row r="66" spans="1:9" s="12" customFormat="1" ht="71.25" x14ac:dyDescent="0.2">
      <c r="A66" s="8">
        <v>45975</v>
      </c>
      <c r="B66" s="9" t="s">
        <v>127</v>
      </c>
      <c r="C66" s="10">
        <v>0</v>
      </c>
      <c r="D66" s="10">
        <v>47055004</v>
      </c>
      <c r="E66" s="11" t="s">
        <v>128</v>
      </c>
      <c r="F66" s="12">
        <f t="shared" si="0"/>
        <v>0</v>
      </c>
      <c r="G66" s="12">
        <f t="shared" si="1"/>
        <v>47055004</v>
      </c>
      <c r="H66" s="13"/>
      <c r="I66" s="13"/>
    </row>
    <row r="67" spans="1:9" s="19" customFormat="1" ht="42.75" x14ac:dyDescent="0.2">
      <c r="A67" s="14">
        <v>45975</v>
      </c>
      <c r="B67" s="15" t="s">
        <v>129</v>
      </c>
      <c r="C67" s="16">
        <v>778360</v>
      </c>
      <c r="D67" s="16">
        <v>0</v>
      </c>
      <c r="E67" s="17" t="s">
        <v>130</v>
      </c>
      <c r="F67" s="12">
        <f t="shared" si="0"/>
        <v>778360</v>
      </c>
      <c r="G67" s="12">
        <f t="shared" si="1"/>
        <v>0</v>
      </c>
      <c r="H67" s="18"/>
      <c r="I67" s="18"/>
    </row>
    <row r="68" spans="1:9" s="12" customFormat="1" ht="42.75" x14ac:dyDescent="0.2">
      <c r="A68" s="8">
        <v>45974</v>
      </c>
      <c r="B68" s="9" t="s">
        <v>131</v>
      </c>
      <c r="C68" s="10">
        <v>7214800</v>
      </c>
      <c r="D68" s="10">
        <v>0</v>
      </c>
      <c r="E68" s="11" t="s">
        <v>132</v>
      </c>
      <c r="F68" s="12">
        <f t="shared" si="0"/>
        <v>7214800</v>
      </c>
      <c r="G68" s="12">
        <f t="shared" si="1"/>
        <v>0</v>
      </c>
      <c r="H68" s="13"/>
      <c r="I68" s="13"/>
    </row>
    <row r="69" spans="1:9" s="19" customFormat="1" ht="42.75" x14ac:dyDescent="0.2">
      <c r="A69" s="14">
        <v>45974</v>
      </c>
      <c r="B69" s="15" t="s">
        <v>133</v>
      </c>
      <c r="C69" s="16">
        <v>7209400</v>
      </c>
      <c r="D69" s="16">
        <v>0</v>
      </c>
      <c r="E69" s="17" t="s">
        <v>134</v>
      </c>
      <c r="F69" s="12">
        <f t="shared" si="0"/>
        <v>7209400</v>
      </c>
      <c r="G69" s="12">
        <f t="shared" si="1"/>
        <v>0</v>
      </c>
      <c r="H69" s="18"/>
      <c r="I69" s="18"/>
    </row>
    <row r="70" spans="1:9" s="12" customFormat="1" ht="28.5" x14ac:dyDescent="0.2">
      <c r="A70" s="8">
        <v>45974</v>
      </c>
      <c r="B70" s="9" t="s">
        <v>135</v>
      </c>
      <c r="C70" s="10">
        <v>14475748</v>
      </c>
      <c r="D70" s="10">
        <v>0</v>
      </c>
      <c r="E70" s="11" t="s">
        <v>136</v>
      </c>
      <c r="F70" s="12">
        <f t="shared" si="0"/>
        <v>14475748</v>
      </c>
      <c r="G70" s="12">
        <f t="shared" si="1"/>
        <v>0</v>
      </c>
      <c r="H70" s="13"/>
      <c r="I70" s="13"/>
    </row>
    <row r="71" spans="1:9" s="19" customFormat="1" ht="142.5" x14ac:dyDescent="0.2">
      <c r="A71" s="14">
        <v>45972</v>
      </c>
      <c r="B71" s="15" t="s">
        <v>137</v>
      </c>
      <c r="C71" s="16">
        <v>1143227</v>
      </c>
      <c r="D71" s="16">
        <v>0</v>
      </c>
      <c r="E71" s="17" t="s">
        <v>138</v>
      </c>
      <c r="F71" s="12">
        <f t="shared" si="0"/>
        <v>1143227</v>
      </c>
      <c r="G71" s="12">
        <f t="shared" si="1"/>
        <v>0</v>
      </c>
      <c r="H71" s="18"/>
      <c r="I71" s="18"/>
    </row>
    <row r="72" spans="1:9" s="12" customFormat="1" ht="42.75" x14ac:dyDescent="0.2">
      <c r="A72" s="8">
        <v>45972</v>
      </c>
      <c r="B72" s="9" t="s">
        <v>139</v>
      </c>
      <c r="C72" s="10">
        <v>10498000</v>
      </c>
      <c r="D72" s="10">
        <v>0</v>
      </c>
      <c r="E72" s="11" t="s">
        <v>140</v>
      </c>
      <c r="F72" s="12">
        <f t="shared" si="0"/>
        <v>10498000</v>
      </c>
      <c r="G72" s="12">
        <f t="shared" si="1"/>
        <v>0</v>
      </c>
      <c r="H72" s="13"/>
      <c r="I72" s="13"/>
    </row>
    <row r="73" spans="1:9" s="19" customFormat="1" ht="28.5" x14ac:dyDescent="0.2">
      <c r="A73" s="14">
        <v>45972</v>
      </c>
      <c r="B73" s="15" t="s">
        <v>141</v>
      </c>
      <c r="C73" s="16">
        <v>5104077</v>
      </c>
      <c r="D73" s="16">
        <v>0</v>
      </c>
      <c r="E73" s="17" t="s">
        <v>142</v>
      </c>
      <c r="F73" s="12">
        <f t="shared" si="0"/>
        <v>5104077</v>
      </c>
      <c r="G73" s="12">
        <f t="shared" si="1"/>
        <v>0</v>
      </c>
      <c r="H73" s="18"/>
      <c r="I73" s="18"/>
    </row>
    <row r="74" spans="1:9" s="12" customFormat="1" ht="28.5" x14ac:dyDescent="0.2">
      <c r="A74" s="8">
        <v>45972</v>
      </c>
      <c r="B74" s="9" t="s">
        <v>143</v>
      </c>
      <c r="C74" s="10">
        <v>107517004</v>
      </c>
      <c r="D74" s="10">
        <v>0</v>
      </c>
      <c r="E74" s="11" t="s">
        <v>144</v>
      </c>
      <c r="F74" s="12">
        <f t="shared" si="0"/>
        <v>107517004</v>
      </c>
      <c r="G74" s="12">
        <f t="shared" si="1"/>
        <v>0</v>
      </c>
      <c r="H74" s="13"/>
      <c r="I74" s="13"/>
    </row>
    <row r="75" spans="1:9" s="19" customFormat="1" ht="114" x14ac:dyDescent="0.2">
      <c r="A75" s="14">
        <v>45971</v>
      </c>
      <c r="B75" s="15" t="s">
        <v>145</v>
      </c>
      <c r="C75" s="16">
        <v>0</v>
      </c>
      <c r="D75" s="16">
        <v>123366687</v>
      </c>
      <c r="E75" s="17" t="s">
        <v>146</v>
      </c>
      <c r="F75" s="12">
        <f t="shared" si="0"/>
        <v>0</v>
      </c>
      <c r="G75" s="12">
        <f t="shared" si="1"/>
        <v>123366687</v>
      </c>
      <c r="H75" s="18"/>
      <c r="I75" s="18"/>
    </row>
    <row r="76" spans="1:9" s="12" customFormat="1" ht="28.5" x14ac:dyDescent="0.2">
      <c r="A76" s="8">
        <v>45969</v>
      </c>
      <c r="B76" s="9" t="s">
        <v>147</v>
      </c>
      <c r="C76" s="10">
        <v>80022000</v>
      </c>
      <c r="D76" s="10">
        <v>0</v>
      </c>
      <c r="E76" s="11" t="s">
        <v>148</v>
      </c>
      <c r="F76" s="12">
        <f t="shared" si="0"/>
        <v>80022000</v>
      </c>
      <c r="G76" s="12">
        <f t="shared" si="1"/>
        <v>0</v>
      </c>
      <c r="H76" s="13"/>
      <c r="I76" s="13"/>
    </row>
    <row r="77" spans="1:9" s="19" customFormat="1" ht="42.75" x14ac:dyDescent="0.2">
      <c r="A77" s="14">
        <v>45969</v>
      </c>
      <c r="B77" s="15" t="s">
        <v>149</v>
      </c>
      <c r="C77" s="16">
        <v>55000</v>
      </c>
      <c r="D77" s="16">
        <v>0</v>
      </c>
      <c r="E77" s="17" t="s">
        <v>150</v>
      </c>
      <c r="F77" s="12">
        <f t="shared" ref="F77:F86" si="3">IFERROR(VALUE(SUBSTITUTE(SUBSTITUTE(C77,".00",""),",",".")),0)</f>
        <v>55000</v>
      </c>
      <c r="G77" s="12">
        <f t="shared" ref="G77:G86" si="4">IFERROR(VALUE(SUBSTITUTE(SUBSTITUTE(D77,".00",""),",",".")),0)</f>
        <v>0</v>
      </c>
      <c r="H77" s="18"/>
      <c r="I77" s="18"/>
    </row>
    <row r="78" spans="1:9" s="12" customFormat="1" ht="42.75" x14ac:dyDescent="0.2">
      <c r="A78" s="8">
        <v>45968</v>
      </c>
      <c r="B78" s="9" t="s">
        <v>151</v>
      </c>
      <c r="C78" s="10">
        <v>329772</v>
      </c>
      <c r="D78" s="10">
        <v>0</v>
      </c>
      <c r="E78" s="11" t="s">
        <v>152</v>
      </c>
      <c r="F78" s="12">
        <f t="shared" si="3"/>
        <v>329772</v>
      </c>
      <c r="G78" s="12">
        <f t="shared" si="4"/>
        <v>0</v>
      </c>
      <c r="H78" s="13"/>
      <c r="I78" s="13"/>
    </row>
    <row r="79" spans="1:9" s="19" customFormat="1" ht="42.75" x14ac:dyDescent="0.2">
      <c r="A79" s="14">
        <v>45968</v>
      </c>
      <c r="B79" s="15" t="s">
        <v>153</v>
      </c>
      <c r="C79" s="16">
        <v>7214800</v>
      </c>
      <c r="D79" s="16">
        <v>0</v>
      </c>
      <c r="E79" s="17" t="s">
        <v>154</v>
      </c>
      <c r="F79" s="12">
        <f t="shared" si="3"/>
        <v>7214800</v>
      </c>
      <c r="G79" s="12">
        <f t="shared" si="4"/>
        <v>0</v>
      </c>
      <c r="H79" s="18"/>
      <c r="I79" s="18"/>
    </row>
    <row r="80" spans="1:9" s="12" customFormat="1" ht="156.75" x14ac:dyDescent="0.2">
      <c r="A80" s="8">
        <v>45967</v>
      </c>
      <c r="B80" s="9" t="s">
        <v>155</v>
      </c>
      <c r="C80" s="10">
        <v>861795</v>
      </c>
      <c r="D80" s="10">
        <v>0</v>
      </c>
      <c r="E80" s="11" t="s">
        <v>156</v>
      </c>
      <c r="F80" s="12">
        <f t="shared" si="3"/>
        <v>861795</v>
      </c>
      <c r="G80" s="12">
        <f t="shared" si="4"/>
        <v>0</v>
      </c>
      <c r="H80" s="13"/>
      <c r="I80" s="13"/>
    </row>
    <row r="81" spans="1:9" s="19" customFormat="1" ht="71.25" x14ac:dyDescent="0.2">
      <c r="A81" s="14">
        <v>45967</v>
      </c>
      <c r="B81" s="15" t="s">
        <v>157</v>
      </c>
      <c r="C81" s="16">
        <v>0</v>
      </c>
      <c r="D81" s="16">
        <v>16709607</v>
      </c>
      <c r="E81" s="17" t="s">
        <v>158</v>
      </c>
      <c r="F81" s="12">
        <f t="shared" si="3"/>
        <v>0</v>
      </c>
      <c r="G81" s="12">
        <f t="shared" si="4"/>
        <v>16709607</v>
      </c>
      <c r="H81" s="18"/>
      <c r="I81" s="18"/>
    </row>
    <row r="82" spans="1:9" s="12" customFormat="1" ht="71.25" x14ac:dyDescent="0.2">
      <c r="A82" s="8">
        <v>45966</v>
      </c>
      <c r="B82" s="9" t="s">
        <v>159</v>
      </c>
      <c r="C82" s="10">
        <v>0</v>
      </c>
      <c r="D82" s="10">
        <v>1495534</v>
      </c>
      <c r="E82" s="11" t="s">
        <v>160</v>
      </c>
      <c r="F82" s="12">
        <f t="shared" si="3"/>
        <v>0</v>
      </c>
      <c r="G82" s="12">
        <f t="shared" si="4"/>
        <v>1495534</v>
      </c>
      <c r="H82" s="13"/>
      <c r="I82" s="13"/>
    </row>
    <row r="83" spans="1:9" s="19" customFormat="1" x14ac:dyDescent="0.2">
      <c r="A83" s="14">
        <v>45966</v>
      </c>
      <c r="B83" s="15" t="s">
        <v>161</v>
      </c>
      <c r="C83" s="16">
        <v>573257601</v>
      </c>
      <c r="D83" s="16">
        <v>0</v>
      </c>
      <c r="E83" s="17" t="s">
        <v>162</v>
      </c>
      <c r="F83" s="12">
        <f t="shared" si="3"/>
        <v>573257601</v>
      </c>
      <c r="G83" s="12">
        <f t="shared" si="4"/>
        <v>0</v>
      </c>
      <c r="H83" s="18"/>
      <c r="I83" s="18"/>
    </row>
    <row r="84" spans="1:9" s="12" customFormat="1" ht="42.75" x14ac:dyDescent="0.2">
      <c r="A84" s="8">
        <v>45965</v>
      </c>
      <c r="B84" s="9" t="s">
        <v>163</v>
      </c>
      <c r="C84" s="10">
        <v>686377</v>
      </c>
      <c r="D84" s="10">
        <v>0</v>
      </c>
      <c r="E84" s="11" t="s">
        <v>164</v>
      </c>
      <c r="F84" s="12">
        <f t="shared" si="3"/>
        <v>686377</v>
      </c>
      <c r="G84" s="12">
        <f t="shared" si="4"/>
        <v>0</v>
      </c>
      <c r="H84" s="13"/>
      <c r="I84" s="13"/>
    </row>
    <row r="85" spans="1:9" s="19" customFormat="1" ht="142.5" x14ac:dyDescent="0.2">
      <c r="A85" s="14">
        <v>45964</v>
      </c>
      <c r="B85" s="15" t="s">
        <v>137</v>
      </c>
      <c r="C85" s="16">
        <v>2842811</v>
      </c>
      <c r="D85" s="16">
        <v>0</v>
      </c>
      <c r="E85" s="17" t="s">
        <v>165</v>
      </c>
      <c r="F85" s="12">
        <f t="shared" si="3"/>
        <v>2842811</v>
      </c>
      <c r="G85" s="12">
        <f t="shared" si="4"/>
        <v>0</v>
      </c>
      <c r="H85" s="18"/>
      <c r="I85" s="18"/>
    </row>
    <row r="86" spans="1:9" s="12" customFormat="1" ht="142.5" x14ac:dyDescent="0.2">
      <c r="A86" s="8">
        <v>45964</v>
      </c>
      <c r="B86" s="9" t="s">
        <v>166</v>
      </c>
      <c r="C86" s="10">
        <v>1223374</v>
      </c>
      <c r="D86" s="10">
        <v>0</v>
      </c>
      <c r="E86" s="11" t="s">
        <v>167</v>
      </c>
      <c r="F86" s="12">
        <f t="shared" si="3"/>
        <v>1223374</v>
      </c>
      <c r="G86" s="12">
        <f t="shared" si="4"/>
        <v>0</v>
      </c>
      <c r="H86" s="13"/>
      <c r="I86" s="13"/>
    </row>
    <row r="87" spans="1:9" s="6" customFormat="1" ht="30" x14ac:dyDescent="0.25">
      <c r="A87" s="21" t="s">
        <v>168</v>
      </c>
      <c r="B87" s="22"/>
      <c r="C87" s="23" t="s">
        <v>169</v>
      </c>
      <c r="D87" s="23" t="s">
        <v>170</v>
      </c>
      <c r="E87" s="24"/>
      <c r="H87" s="7"/>
      <c r="I87" s="7"/>
    </row>
    <row r="88" spans="1:9" x14ac:dyDescent="0.2">
      <c r="A88" s="32"/>
      <c r="B88" s="32"/>
      <c r="C88" s="32"/>
      <c r="D88" s="32"/>
      <c r="E88" s="32"/>
    </row>
    <row r="89" spans="1:9" x14ac:dyDescent="0.2">
      <c r="A89" s="32"/>
      <c r="B89" s="32"/>
      <c r="C89" s="32"/>
      <c r="D89" s="32"/>
      <c r="E89" s="32"/>
    </row>
    <row r="90" spans="1:9" x14ac:dyDescent="0.2">
      <c r="A90" s="32"/>
      <c r="B90" s="32"/>
      <c r="C90" s="32"/>
      <c r="D90" s="32"/>
      <c r="E90" s="32"/>
    </row>
    <row r="91" spans="1:9" x14ac:dyDescent="0.2">
      <c r="A91" s="32"/>
      <c r="B91" s="32"/>
      <c r="C91" s="32"/>
      <c r="D91" s="32"/>
      <c r="E91" s="32"/>
    </row>
    <row r="92" spans="1:9" x14ac:dyDescent="0.2">
      <c r="A92" s="32"/>
      <c r="B92" s="32"/>
      <c r="C92" s="32"/>
      <c r="D92" s="32"/>
      <c r="E92" s="32"/>
    </row>
    <row r="93" spans="1:9" x14ac:dyDescent="0.2">
      <c r="A93" s="32"/>
      <c r="B93" s="32"/>
      <c r="C93" s="32"/>
      <c r="D93" s="32"/>
      <c r="E93" s="32"/>
    </row>
    <row r="94" spans="1:9" x14ac:dyDescent="0.2">
      <c r="A94" s="32"/>
      <c r="B94" s="32"/>
      <c r="C94" s="32"/>
      <c r="D94" s="32"/>
      <c r="E94" s="32"/>
    </row>
    <row r="95" spans="1:9" ht="16.5" customHeight="1" x14ac:dyDescent="0.25">
      <c r="A95" s="33" t="s">
        <v>171</v>
      </c>
      <c r="B95" s="33"/>
      <c r="C95" s="33"/>
      <c r="D95" s="33"/>
      <c r="E95" s="33"/>
    </row>
    <row r="96" spans="1:9" ht="14.25" customHeight="1" x14ac:dyDescent="0.2">
      <c r="A96" s="26" t="s">
        <v>172</v>
      </c>
      <c r="B96" s="26"/>
      <c r="C96" s="26"/>
      <c r="D96" s="26"/>
      <c r="E96" s="26"/>
    </row>
    <row r="97" spans="1:9" ht="16.5" customHeight="1" x14ac:dyDescent="0.25">
      <c r="A97" s="34" t="s">
        <v>173</v>
      </c>
      <c r="B97" s="34"/>
      <c r="C97" s="34"/>
      <c r="D97" s="34"/>
      <c r="E97" s="34"/>
    </row>
    <row r="98" spans="1:9" ht="14.25" customHeight="1" x14ac:dyDescent="0.2">
      <c r="A98" s="26" t="s">
        <v>174</v>
      </c>
      <c r="B98" s="26"/>
      <c r="C98" s="26"/>
      <c r="D98" s="26"/>
      <c r="E98" s="26"/>
    </row>
    <row r="99" spans="1:9" ht="30" customHeight="1" x14ac:dyDescent="0.25">
      <c r="A99" s="35" t="s">
        <v>183</v>
      </c>
      <c r="B99" s="35"/>
      <c r="C99" s="35"/>
      <c r="D99" s="35"/>
      <c r="E99" s="35"/>
    </row>
    <row r="100" spans="1:9" x14ac:dyDescent="0.2">
      <c r="A100" s="32"/>
      <c r="B100" s="32"/>
      <c r="C100" s="32"/>
      <c r="D100" s="32"/>
      <c r="E100" s="32"/>
    </row>
    <row r="101" spans="1:9" s="39" customFormat="1" ht="12.75" customHeight="1" x14ac:dyDescent="0.2">
      <c r="A101" s="36" t="s">
        <v>175</v>
      </c>
      <c r="B101" s="36"/>
      <c r="C101" s="37"/>
      <c r="D101" s="37"/>
      <c r="E101" s="38" t="s">
        <v>176</v>
      </c>
      <c r="H101" s="40"/>
      <c r="I101" s="40"/>
    </row>
    <row r="102" spans="1:9" s="39" customFormat="1" ht="12.75" customHeight="1" x14ac:dyDescent="0.2">
      <c r="A102" s="36" t="s">
        <v>177</v>
      </c>
      <c r="B102" s="36"/>
      <c r="C102" s="37"/>
      <c r="D102" s="37"/>
      <c r="E102" s="38" t="s">
        <v>178</v>
      </c>
      <c r="H102" s="40"/>
      <c r="I102" s="40"/>
    </row>
    <row r="103" spans="1:9" s="39" customFormat="1" ht="12.75" customHeight="1" x14ac:dyDescent="0.2">
      <c r="A103" s="36" t="s">
        <v>179</v>
      </c>
      <c r="B103" s="36"/>
      <c r="C103" s="37"/>
      <c r="D103" s="37"/>
      <c r="E103" s="38" t="s">
        <v>180</v>
      </c>
      <c r="H103" s="40"/>
      <c r="I103" s="40"/>
    </row>
    <row r="104" spans="1:9" s="39" customFormat="1" ht="12.75" x14ac:dyDescent="0.2">
      <c r="A104" s="37"/>
      <c r="B104" s="37"/>
      <c r="C104" s="37"/>
      <c r="D104" s="37"/>
      <c r="E104" s="38" t="s">
        <v>181</v>
      </c>
      <c r="H104" s="40"/>
      <c r="I104" s="40"/>
    </row>
  </sheetData>
  <mergeCells count="32">
    <mergeCell ref="A104:B104"/>
    <mergeCell ref="C104:D104"/>
    <mergeCell ref="A101:B101"/>
    <mergeCell ref="C101:D101"/>
    <mergeCell ref="A102:B102"/>
    <mergeCell ref="C102:D102"/>
    <mergeCell ref="A103:B103"/>
    <mergeCell ref="C103:D103"/>
    <mergeCell ref="A100:E100"/>
    <mergeCell ref="A89:E89"/>
    <mergeCell ref="A90:E90"/>
    <mergeCell ref="A91:E91"/>
    <mergeCell ref="A92:E92"/>
    <mergeCell ref="A93:E93"/>
    <mergeCell ref="A94:E94"/>
    <mergeCell ref="A95:E95"/>
    <mergeCell ref="A96:E96"/>
    <mergeCell ref="A97:E97"/>
    <mergeCell ref="A98:E98"/>
    <mergeCell ref="A99:E99"/>
    <mergeCell ref="A88:E88"/>
    <mergeCell ref="A1:B1"/>
    <mergeCell ref="C1:E1"/>
    <mergeCell ref="A2:B2"/>
    <mergeCell ref="C2:E2"/>
    <mergeCell ref="B3:E3"/>
    <mergeCell ref="B4:E4"/>
    <mergeCell ref="B5:E5"/>
    <mergeCell ref="B6:E6"/>
    <mergeCell ref="B7:E7"/>
    <mergeCell ref="A8:E8"/>
    <mergeCell ref="A9:E9"/>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Vietcombank_Account_Statement(2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2025-12-01T08:32:35Z</dcterms:created>
  <dcterms:modified xsi:type="dcterms:W3CDTF">2025-12-06T07:31:37Z</dcterms:modified>
</cp:coreProperties>
</file>