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5\"/>
    </mc:Choice>
  </mc:AlternateContent>
  <bookViews>
    <workbookView xWindow="0" yWindow="0" windowWidth="23040" windowHeight="9210" firstSheet="67" activeTab="72"/>
  </bookViews>
  <sheets>
    <sheet name="1.3.2023" sheetId="1" r:id="rId1"/>
    <sheet name="2.3.2023" sheetId="2" r:id="rId2"/>
    <sheet name="3.32023" sheetId="3" r:id="rId3"/>
    <sheet name="4.3.2023" sheetId="4" r:id="rId4"/>
    <sheet name="6.3.2023" sheetId="5" r:id="rId5"/>
    <sheet name="7.2.2023" sheetId="6" r:id="rId6"/>
    <sheet name="8.3.2023" sheetId="7" r:id="rId7"/>
    <sheet name="9.3.2023" sheetId="8" r:id="rId8"/>
    <sheet name="10.3.2023" sheetId="9" r:id="rId9"/>
    <sheet name="11.3.2023" sheetId="10" r:id="rId10"/>
    <sheet name="12.3.2023" sheetId="11" r:id="rId11"/>
    <sheet name="13.3.2023" sheetId="12" r:id="rId12"/>
    <sheet name="14.3.2023" sheetId="13" r:id="rId13"/>
    <sheet name="15.3.2023" sheetId="14" r:id="rId14"/>
    <sheet name="16.3.2023" sheetId="15" r:id="rId15"/>
    <sheet name="17.3.2023" sheetId="16" r:id="rId16"/>
    <sheet name="18.3.2023" sheetId="17" r:id="rId17"/>
    <sheet name="20.3.2023" sheetId="18" r:id="rId18"/>
    <sheet name="21.3.2023" sheetId="19" r:id="rId19"/>
    <sheet name="22.3.2023" sheetId="20" r:id="rId20"/>
    <sheet name="23.3.2023" sheetId="21" r:id="rId21"/>
    <sheet name="24.3.2023" sheetId="22" r:id="rId22"/>
    <sheet name="25.3.2023" sheetId="23" r:id="rId23"/>
    <sheet name="27.3.2023" sheetId="24" r:id="rId24"/>
    <sheet name="28.3.2023" sheetId="25" r:id="rId25"/>
    <sheet name="29.3.2023" sheetId="26" r:id="rId26"/>
    <sheet name="30.3.2023" sheetId="27" r:id="rId27"/>
    <sheet name="31.3.2023" sheetId="28" r:id="rId28"/>
    <sheet name="1.4.2023" sheetId="29" r:id="rId29"/>
    <sheet name="3.4.2023" sheetId="30" r:id="rId30"/>
    <sheet name="4.4.2023" sheetId="31" r:id="rId31"/>
    <sheet name="5.4.2023" sheetId="32" r:id="rId32"/>
    <sheet name="6.4.2023" sheetId="33" r:id="rId33"/>
    <sheet name="7.4.2023" sheetId="34" r:id="rId34"/>
    <sheet name="8.4.2023" sheetId="35" r:id="rId35"/>
    <sheet name="10.4.2023" sheetId="36" r:id="rId36"/>
    <sheet name="11.4.2023" sheetId="37" r:id="rId37"/>
    <sheet name="12.4.2023" sheetId="38" r:id="rId38"/>
    <sheet name="13.4.2023" sheetId="39" r:id="rId39"/>
    <sheet name="14.4.2023" sheetId="40" r:id="rId40"/>
    <sheet name="15.4.2023" sheetId="41" r:id="rId41"/>
    <sheet name="17.4.2023" sheetId="42" r:id="rId42"/>
    <sheet name="18.4.2023" sheetId="43" r:id="rId43"/>
    <sheet name="19.4.2023" sheetId="44" r:id="rId44"/>
    <sheet name="20.4.2023" sheetId="45" r:id="rId45"/>
    <sheet name="21.4.2023" sheetId="46" r:id="rId46"/>
    <sheet name="22.4.2023" sheetId="47" r:id="rId47"/>
    <sheet name="24.4.23023" sheetId="48" r:id="rId48"/>
    <sheet name="25.4.2023" sheetId="49" r:id="rId49"/>
    <sheet name="26.4.2023" sheetId="50" r:id="rId50"/>
    <sheet name="27.4.2023" sheetId="51" r:id="rId51"/>
    <sheet name="28.4.2023" sheetId="52" r:id="rId52"/>
    <sheet name="29.4.2023" sheetId="53" r:id="rId53"/>
    <sheet name="3.5.2023" sheetId="54" r:id="rId54"/>
    <sheet name="4.5.2023" sheetId="55" r:id="rId55"/>
    <sheet name="5.5.2023" sheetId="56" r:id="rId56"/>
    <sheet name="6.5.2023" sheetId="57" r:id="rId57"/>
    <sheet name="8.5.2023" sheetId="58" r:id="rId58"/>
    <sheet name="9.5.2023" sheetId="59" r:id="rId59"/>
    <sheet name="10.5.2023" sheetId="60" r:id="rId60"/>
    <sheet name="11.5.2023" sheetId="61" r:id="rId61"/>
    <sheet name="12.5.2023" sheetId="62" r:id="rId62"/>
    <sheet name="13.5.2023" sheetId="63" r:id="rId63"/>
    <sheet name="15.5.2023" sheetId="64" r:id="rId64"/>
    <sheet name="16.5.2023" sheetId="65" r:id="rId65"/>
    <sheet name="17.5.2023" sheetId="66" r:id="rId66"/>
    <sheet name="18.5.2023" sheetId="67" r:id="rId67"/>
    <sheet name="19.5.2023" sheetId="68" r:id="rId68"/>
    <sheet name="20.5.2023" sheetId="70" r:id="rId69"/>
    <sheet name="22.5.2023" sheetId="69" r:id="rId70"/>
    <sheet name="23.5.2023" sheetId="71" r:id="rId71"/>
    <sheet name="24.5.2023" sheetId="72" r:id="rId72"/>
    <sheet name="25.5.2023" sheetId="73" r:id="rId73"/>
    <sheet name="26.5.2023" sheetId="74" r:id="rId74"/>
    <sheet name="27.5.2023" sheetId="75" r:id="rId75"/>
    <sheet name="29.5.2023" sheetId="76" r:id="rId76"/>
    <sheet name="30.5.2023" sheetId="77" r:id="rId77"/>
    <sheet name="31.5.2023" sheetId="78" r:id="rId78"/>
    <sheet name="1.6.2023" sheetId="79" r:id="rId79"/>
  </sheets>
  <definedNames>
    <definedName name="Mã_hàng">'30.3.2023'!$D$6:$D$41</definedName>
    <definedName name="Số_lượng">'30.3.2023'!$E$6:$E$41</definedName>
  </definedNames>
  <calcPr calcId="162913"/>
</workbook>
</file>

<file path=xl/calcChain.xml><?xml version="1.0" encoding="utf-8"?>
<calcChain xmlns="http://schemas.openxmlformats.org/spreadsheetml/2006/main">
  <c r="R24" i="54" l="1"/>
  <c r="R28" i="54"/>
  <c r="W24" i="79" l="1"/>
  <c r="T24" i="79"/>
  <c r="S24" i="79"/>
  <c r="R24" i="79"/>
  <c r="Q24" i="79"/>
  <c r="P24" i="79"/>
  <c r="O24" i="79"/>
  <c r="N24" i="79"/>
  <c r="M24" i="79"/>
  <c r="L24" i="79"/>
  <c r="K24" i="79"/>
  <c r="J24" i="79"/>
  <c r="I24" i="79"/>
  <c r="H24" i="79"/>
  <c r="G24" i="79"/>
  <c r="V23" i="79"/>
  <c r="U23" i="79"/>
  <c r="V22" i="79"/>
  <c r="U22" i="79"/>
  <c r="V21" i="79"/>
  <c r="U21" i="79"/>
  <c r="V20" i="79"/>
  <c r="U20" i="79"/>
  <c r="V19" i="79"/>
  <c r="U19" i="79"/>
  <c r="V18" i="79"/>
  <c r="U18" i="79"/>
  <c r="V17" i="79"/>
  <c r="U17" i="79"/>
  <c r="X17" i="79" s="1"/>
  <c r="V16" i="79"/>
  <c r="U16" i="79"/>
  <c r="V15" i="79"/>
  <c r="U15" i="79"/>
  <c r="V14" i="79"/>
  <c r="U14" i="79"/>
  <c r="V13" i="79"/>
  <c r="U13" i="79"/>
  <c r="V12" i="79"/>
  <c r="U12" i="79"/>
  <c r="V11" i="79"/>
  <c r="U11" i="79"/>
  <c r="V10" i="79"/>
  <c r="U10" i="79"/>
  <c r="V9" i="79"/>
  <c r="U9" i="79"/>
  <c r="V8" i="79"/>
  <c r="U8" i="79"/>
  <c r="V7" i="79"/>
  <c r="U7" i="79"/>
  <c r="V6" i="79"/>
  <c r="U6" i="79"/>
  <c r="V5" i="79"/>
  <c r="U5" i="79"/>
  <c r="X5" i="79" s="1"/>
  <c r="V4" i="79"/>
  <c r="U4" i="79"/>
  <c r="V3" i="79"/>
  <c r="U3" i="79"/>
  <c r="V2" i="79"/>
  <c r="U2" i="79"/>
  <c r="X19" i="79" l="1"/>
  <c r="X21" i="79"/>
  <c r="X4" i="79"/>
  <c r="X11" i="79"/>
  <c r="X15" i="79"/>
  <c r="X12" i="79"/>
  <c r="X9" i="79"/>
  <c r="X13" i="79"/>
  <c r="X20" i="79"/>
  <c r="X3" i="79"/>
  <c r="X14" i="79"/>
  <c r="X10" i="79"/>
  <c r="X16" i="79"/>
  <c r="X6" i="79"/>
  <c r="X22" i="79"/>
  <c r="X7" i="79"/>
  <c r="X23" i="79"/>
  <c r="U24" i="79"/>
  <c r="X18" i="79"/>
  <c r="V24" i="79"/>
  <c r="X8" i="79"/>
  <c r="X2" i="79"/>
  <c r="W24" i="78" l="1"/>
  <c r="T24" i="78"/>
  <c r="S24" i="78"/>
  <c r="R24" i="78"/>
  <c r="Q24" i="78"/>
  <c r="P24" i="78"/>
  <c r="O24" i="78"/>
  <c r="N24" i="78"/>
  <c r="M24" i="78"/>
  <c r="L24" i="78"/>
  <c r="K24" i="78"/>
  <c r="J24" i="78"/>
  <c r="I24" i="78"/>
  <c r="H24" i="78"/>
  <c r="G24" i="78"/>
  <c r="V23" i="78"/>
  <c r="U23" i="78"/>
  <c r="V22" i="78"/>
  <c r="U22" i="78"/>
  <c r="V21" i="78"/>
  <c r="U21" i="78"/>
  <c r="V20" i="78"/>
  <c r="U20" i="78"/>
  <c r="V19" i="78"/>
  <c r="U19" i="78"/>
  <c r="X19" i="78" s="1"/>
  <c r="V18" i="78"/>
  <c r="U18" i="78"/>
  <c r="V17" i="78"/>
  <c r="U17" i="78"/>
  <c r="V16" i="78"/>
  <c r="U16" i="78"/>
  <c r="V15" i="78"/>
  <c r="U15" i="78"/>
  <c r="X15" i="78" s="1"/>
  <c r="V14" i="78"/>
  <c r="U14" i="78"/>
  <c r="V13" i="78"/>
  <c r="U13" i="78"/>
  <c r="V12" i="78"/>
  <c r="U12" i="78"/>
  <c r="V11" i="78"/>
  <c r="U11" i="78"/>
  <c r="V10" i="78"/>
  <c r="U10" i="78"/>
  <c r="V9" i="78"/>
  <c r="U9" i="78"/>
  <c r="V8" i="78"/>
  <c r="U8" i="78"/>
  <c r="V7" i="78"/>
  <c r="U7" i="78"/>
  <c r="V6" i="78"/>
  <c r="U6" i="78"/>
  <c r="V5" i="78"/>
  <c r="U5" i="78"/>
  <c r="V4" i="78"/>
  <c r="U4" i="78"/>
  <c r="V3" i="78"/>
  <c r="U3" i="78"/>
  <c r="V2" i="78"/>
  <c r="U2" i="78"/>
  <c r="X23" i="78" l="1"/>
  <c r="X11" i="78"/>
  <c r="X7" i="78"/>
  <c r="V24" i="78"/>
  <c r="X3" i="78"/>
  <c r="X17" i="78"/>
  <c r="X5" i="78"/>
  <c r="X14" i="78"/>
  <c r="X6" i="78"/>
  <c r="X13" i="78"/>
  <c r="X18" i="78"/>
  <c r="X21" i="78"/>
  <c r="X22" i="78"/>
  <c r="X9" i="78"/>
  <c r="X20" i="78"/>
  <c r="X4" i="78"/>
  <c r="X10" i="78"/>
  <c r="X12" i="78"/>
  <c r="X16" i="78"/>
  <c r="U24" i="78"/>
  <c r="X8" i="78"/>
  <c r="X2" i="78"/>
  <c r="U2" i="76"/>
  <c r="W24" i="77" l="1"/>
  <c r="T24" i="77"/>
  <c r="S24" i="77"/>
  <c r="R24" i="77"/>
  <c r="Q24" i="77"/>
  <c r="P24" i="77"/>
  <c r="O24" i="77"/>
  <c r="N24" i="77"/>
  <c r="M24" i="77"/>
  <c r="L24" i="77"/>
  <c r="K24" i="77"/>
  <c r="J24" i="77"/>
  <c r="I24" i="77"/>
  <c r="H24" i="77"/>
  <c r="G24" i="77"/>
  <c r="V23" i="77"/>
  <c r="U23" i="77"/>
  <c r="V22" i="77"/>
  <c r="U22" i="77"/>
  <c r="V21" i="77"/>
  <c r="U21" i="77"/>
  <c r="V20" i="77"/>
  <c r="U20" i="77"/>
  <c r="V19" i="77"/>
  <c r="U19" i="77"/>
  <c r="V18" i="77"/>
  <c r="U18" i="77"/>
  <c r="V17" i="77"/>
  <c r="U17" i="77"/>
  <c r="V16" i="77"/>
  <c r="U16" i="77"/>
  <c r="V15" i="77"/>
  <c r="U15" i="77"/>
  <c r="V14" i="77"/>
  <c r="U14" i="77"/>
  <c r="V13" i="77"/>
  <c r="U13" i="77"/>
  <c r="V12" i="77"/>
  <c r="U12" i="77"/>
  <c r="V11" i="77"/>
  <c r="U11" i="77"/>
  <c r="V10" i="77"/>
  <c r="U10" i="77"/>
  <c r="V9" i="77"/>
  <c r="U9" i="77"/>
  <c r="V8" i="77"/>
  <c r="U8" i="77"/>
  <c r="V7" i="77"/>
  <c r="U7" i="77"/>
  <c r="V6" i="77"/>
  <c r="U6" i="77"/>
  <c r="V5" i="77"/>
  <c r="U5" i="77"/>
  <c r="V4" i="77"/>
  <c r="U4" i="77"/>
  <c r="V3" i="77"/>
  <c r="U3" i="77"/>
  <c r="V2" i="77"/>
  <c r="U2" i="77"/>
  <c r="X7" i="77" l="1"/>
  <c r="X13" i="77"/>
  <c r="X19" i="77"/>
  <c r="X22" i="77"/>
  <c r="X16" i="77"/>
  <c r="X2" i="77"/>
  <c r="X20" i="77"/>
  <c r="X14" i="77"/>
  <c r="V24" i="77"/>
  <c r="X3" i="77"/>
  <c r="X9" i="77"/>
  <c r="X10" i="77"/>
  <c r="X5" i="77"/>
  <c r="X11" i="77"/>
  <c r="X17" i="77"/>
  <c r="X23" i="77"/>
  <c r="U24" i="77"/>
  <c r="X15" i="77"/>
  <c r="X6" i="77"/>
  <c r="X12" i="77"/>
  <c r="X18" i="77"/>
  <c r="X8" i="77"/>
  <c r="X21" i="77"/>
  <c r="X4" i="77"/>
  <c r="W24" i="76" l="1"/>
  <c r="T24" i="76"/>
  <c r="S24" i="76"/>
  <c r="R24" i="76"/>
  <c r="Q24" i="76"/>
  <c r="P24" i="76"/>
  <c r="O24" i="76"/>
  <c r="N24" i="76"/>
  <c r="M24" i="76"/>
  <c r="L24" i="76"/>
  <c r="K24" i="76"/>
  <c r="J24" i="76"/>
  <c r="I24" i="76"/>
  <c r="H24" i="76"/>
  <c r="G24" i="76"/>
  <c r="V23" i="76"/>
  <c r="U23" i="76"/>
  <c r="V22" i="76"/>
  <c r="U22" i="76"/>
  <c r="V21" i="76"/>
  <c r="U21" i="76"/>
  <c r="V20" i="76"/>
  <c r="U20" i="76"/>
  <c r="V19" i="76"/>
  <c r="U19" i="76"/>
  <c r="V18" i="76"/>
  <c r="U18" i="76"/>
  <c r="V17" i="76"/>
  <c r="U17" i="76"/>
  <c r="V16" i="76"/>
  <c r="U16" i="76"/>
  <c r="V15" i="76"/>
  <c r="U15" i="76"/>
  <c r="V14" i="76"/>
  <c r="U14" i="76"/>
  <c r="V13" i="76"/>
  <c r="U13" i="76"/>
  <c r="V12" i="76"/>
  <c r="U12" i="76"/>
  <c r="X12" i="76" s="1"/>
  <c r="V11" i="76"/>
  <c r="U11" i="76"/>
  <c r="V10" i="76"/>
  <c r="U10" i="76"/>
  <c r="V9" i="76"/>
  <c r="U9" i="76"/>
  <c r="V8" i="76"/>
  <c r="U8" i="76"/>
  <c r="V7" i="76"/>
  <c r="U7" i="76"/>
  <c r="V6" i="76"/>
  <c r="U6" i="76"/>
  <c r="V5" i="76"/>
  <c r="U5" i="76"/>
  <c r="V4" i="76"/>
  <c r="U4" i="76"/>
  <c r="V3" i="76"/>
  <c r="U3" i="76"/>
  <c r="V2" i="76"/>
  <c r="U2" i="75"/>
  <c r="X8" i="76" l="1"/>
  <c r="X5" i="76"/>
  <c r="X4" i="76"/>
  <c r="X7" i="76"/>
  <c r="X20" i="76"/>
  <c r="X13" i="76"/>
  <c r="X21" i="76"/>
  <c r="X9" i="76"/>
  <c r="U24" i="76"/>
  <c r="X10" i="76"/>
  <c r="X17" i="76"/>
  <c r="X3" i="76"/>
  <c r="X19" i="76"/>
  <c r="X15" i="76"/>
  <c r="V24" i="76"/>
  <c r="X18" i="76"/>
  <c r="X23" i="76"/>
  <c r="X14" i="76"/>
  <c r="X16" i="76"/>
  <c r="X11" i="76"/>
  <c r="X6" i="76"/>
  <c r="X22" i="76"/>
  <c r="X2" i="76"/>
  <c r="R3" i="74"/>
  <c r="R4" i="74"/>
  <c r="R5" i="74"/>
  <c r="R6" i="74"/>
  <c r="R7" i="74"/>
  <c r="R8" i="74"/>
  <c r="R9" i="74"/>
  <c r="R10" i="74"/>
  <c r="R11" i="74"/>
  <c r="R12" i="74"/>
  <c r="R13" i="74"/>
  <c r="R14" i="74"/>
  <c r="R15" i="74"/>
  <c r="R16" i="74"/>
  <c r="R17" i="74"/>
  <c r="R18" i="74"/>
  <c r="R19" i="74"/>
  <c r="R20" i="74"/>
  <c r="R21" i="74"/>
  <c r="R22" i="74"/>
  <c r="R23" i="74"/>
  <c r="R2" i="74"/>
  <c r="U6" i="75"/>
  <c r="U10" i="75"/>
  <c r="U12" i="75"/>
  <c r="U14" i="75"/>
  <c r="U16" i="75"/>
  <c r="U18" i="75"/>
  <c r="U22" i="75"/>
  <c r="Q24" i="75"/>
  <c r="W24" i="75"/>
  <c r="T24" i="75"/>
  <c r="S24" i="75"/>
  <c r="R24" i="75"/>
  <c r="P24" i="75"/>
  <c r="O24" i="75"/>
  <c r="M24" i="75"/>
  <c r="L24" i="75"/>
  <c r="K24" i="75"/>
  <c r="J24" i="75"/>
  <c r="I24" i="75"/>
  <c r="H24" i="75"/>
  <c r="G24" i="75"/>
  <c r="V23" i="75"/>
  <c r="U23" i="75"/>
  <c r="V22" i="75"/>
  <c r="V21" i="75"/>
  <c r="U21" i="75"/>
  <c r="V20" i="75"/>
  <c r="U20" i="75"/>
  <c r="V19" i="75"/>
  <c r="U19" i="75"/>
  <c r="V18" i="75"/>
  <c r="V17" i="75"/>
  <c r="U17" i="75"/>
  <c r="V16" i="75"/>
  <c r="V15" i="75"/>
  <c r="U15" i="75"/>
  <c r="V14" i="75"/>
  <c r="V13" i="75"/>
  <c r="U13" i="75"/>
  <c r="V12" i="75"/>
  <c r="V11" i="75"/>
  <c r="U11" i="75"/>
  <c r="V10" i="75"/>
  <c r="V9" i="75"/>
  <c r="U9" i="75"/>
  <c r="V8" i="75"/>
  <c r="U8" i="75"/>
  <c r="V7" i="75"/>
  <c r="U7" i="75"/>
  <c r="V6" i="75"/>
  <c r="V5" i="75"/>
  <c r="U5" i="75"/>
  <c r="V4" i="75"/>
  <c r="U4" i="75"/>
  <c r="V3" i="75"/>
  <c r="U3" i="75"/>
  <c r="V2" i="75"/>
  <c r="X14" i="75" l="1"/>
  <c r="X10" i="75"/>
  <c r="X6" i="75"/>
  <c r="X2" i="75"/>
  <c r="N24" i="75"/>
  <c r="X22" i="75"/>
  <c r="X18" i="75"/>
  <c r="X19" i="75"/>
  <c r="X20" i="75"/>
  <c r="X21" i="75"/>
  <c r="X3" i="75"/>
  <c r="X9" i="75"/>
  <c r="X15" i="75"/>
  <c r="X16" i="75"/>
  <c r="U24" i="75"/>
  <c r="V24" i="75"/>
  <c r="X11" i="75"/>
  <c r="X17" i="75"/>
  <c r="X4" i="75"/>
  <c r="X12" i="75"/>
  <c r="X23" i="75"/>
  <c r="X7" i="75"/>
  <c r="X13" i="75"/>
  <c r="X8" i="75"/>
  <c r="X5" i="75"/>
  <c r="U2" i="73"/>
  <c r="T24" i="74" l="1"/>
  <c r="Q24" i="74"/>
  <c r="P24" i="74"/>
  <c r="O24" i="74"/>
  <c r="N24" i="74"/>
  <c r="M24" i="74"/>
  <c r="L24" i="74"/>
  <c r="K24" i="74"/>
  <c r="J24" i="74"/>
  <c r="I24" i="74"/>
  <c r="H24" i="74"/>
  <c r="G24" i="74"/>
  <c r="F24" i="74"/>
  <c r="S23" i="74"/>
  <c r="S22" i="74"/>
  <c r="S21" i="74"/>
  <c r="S20" i="74"/>
  <c r="S19" i="74"/>
  <c r="S18" i="74"/>
  <c r="S17" i="74"/>
  <c r="S16" i="74"/>
  <c r="S15" i="74"/>
  <c r="S14" i="74"/>
  <c r="S13" i="74"/>
  <c r="S12" i="74"/>
  <c r="S11" i="74"/>
  <c r="S10" i="74"/>
  <c r="S9" i="74"/>
  <c r="S8" i="74"/>
  <c r="S7" i="74"/>
  <c r="S6" i="74"/>
  <c r="S5" i="74"/>
  <c r="S4" i="74"/>
  <c r="S3" i="74"/>
  <c r="S2" i="74"/>
  <c r="U18" i="74" l="1"/>
  <c r="U16" i="74"/>
  <c r="U8" i="74"/>
  <c r="U6" i="74"/>
  <c r="U17" i="74"/>
  <c r="U21" i="74"/>
  <c r="U2" i="74"/>
  <c r="U10" i="74"/>
  <c r="U14" i="74"/>
  <c r="U22" i="74"/>
  <c r="U3" i="74"/>
  <c r="U7" i="74"/>
  <c r="U4" i="74"/>
  <c r="U11" i="74"/>
  <c r="U15" i="74"/>
  <c r="U19" i="74"/>
  <c r="R24" i="74"/>
  <c r="U5" i="74"/>
  <c r="U12" i="74"/>
  <c r="U23" i="74"/>
  <c r="U9" i="74"/>
  <c r="U20" i="74"/>
  <c r="U13" i="74"/>
  <c r="S24" i="74"/>
  <c r="U3" i="72"/>
  <c r="W24" i="73"/>
  <c r="T24" i="73"/>
  <c r="S24" i="73"/>
  <c r="R24" i="73"/>
  <c r="Q24" i="73"/>
  <c r="P24" i="73"/>
  <c r="O24" i="73"/>
  <c r="N24" i="73"/>
  <c r="M24" i="73"/>
  <c r="L24" i="73"/>
  <c r="K24" i="73"/>
  <c r="J24" i="73"/>
  <c r="I24" i="73"/>
  <c r="H24" i="73"/>
  <c r="G24" i="73"/>
  <c r="F24" i="73"/>
  <c r="V23" i="73"/>
  <c r="U23" i="73"/>
  <c r="V22" i="73"/>
  <c r="U22" i="73"/>
  <c r="V21" i="73"/>
  <c r="U21" i="73"/>
  <c r="V20" i="73"/>
  <c r="U20" i="73"/>
  <c r="V19" i="73"/>
  <c r="U19" i="73"/>
  <c r="V18" i="73"/>
  <c r="U18" i="73"/>
  <c r="V17" i="73"/>
  <c r="U17" i="73"/>
  <c r="V16" i="73"/>
  <c r="U16" i="73"/>
  <c r="V15" i="73"/>
  <c r="U15" i="73"/>
  <c r="V14" i="73"/>
  <c r="U14" i="73"/>
  <c r="V13" i="73"/>
  <c r="U13" i="73"/>
  <c r="V12" i="73"/>
  <c r="U12" i="73"/>
  <c r="V11" i="73"/>
  <c r="U11" i="73"/>
  <c r="V10" i="73"/>
  <c r="U10" i="73"/>
  <c r="V9" i="73"/>
  <c r="U9" i="73"/>
  <c r="V8" i="73"/>
  <c r="U8" i="73"/>
  <c r="V7" i="73"/>
  <c r="U7" i="73"/>
  <c r="V6" i="73"/>
  <c r="U6" i="73"/>
  <c r="V5" i="73"/>
  <c r="U5" i="73"/>
  <c r="V4" i="73"/>
  <c r="U4" i="73"/>
  <c r="V3" i="73"/>
  <c r="U3" i="73"/>
  <c r="V2" i="73"/>
  <c r="U3" i="71"/>
  <c r="U2" i="72"/>
  <c r="V24" i="73" l="1"/>
  <c r="X22" i="73"/>
  <c r="X14" i="73"/>
  <c r="X20" i="73"/>
  <c r="X7" i="73"/>
  <c r="X19" i="73"/>
  <c r="X3" i="73"/>
  <c r="X15" i="73"/>
  <c r="X11" i="73"/>
  <c r="X23" i="73"/>
  <c r="X21" i="73"/>
  <c r="X5" i="73"/>
  <c r="X16" i="73"/>
  <c r="X17" i="73"/>
  <c r="X6" i="73"/>
  <c r="X10" i="73"/>
  <c r="X2" i="73"/>
  <c r="X18" i="73"/>
  <c r="X13" i="73"/>
  <c r="X8" i="73"/>
  <c r="X12" i="73"/>
  <c r="U24" i="73"/>
  <c r="X9" i="73"/>
  <c r="X4" i="73"/>
  <c r="W24" i="72"/>
  <c r="T24" i="72"/>
  <c r="S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V23" i="72"/>
  <c r="U23" i="72"/>
  <c r="V22" i="72"/>
  <c r="U22" i="72"/>
  <c r="V21" i="72"/>
  <c r="U21" i="72"/>
  <c r="V20" i="72"/>
  <c r="U20" i="72"/>
  <c r="V19" i="72"/>
  <c r="U19" i="72"/>
  <c r="V18" i="72"/>
  <c r="U18" i="72"/>
  <c r="V17" i="72"/>
  <c r="U17" i="72"/>
  <c r="V16" i="72"/>
  <c r="U16" i="72"/>
  <c r="V15" i="72"/>
  <c r="U15" i="72"/>
  <c r="V14" i="72"/>
  <c r="U14" i="72"/>
  <c r="V13" i="72"/>
  <c r="U13" i="72"/>
  <c r="V12" i="72"/>
  <c r="U12" i="72"/>
  <c r="V11" i="72"/>
  <c r="U11" i="72"/>
  <c r="V10" i="72"/>
  <c r="U10" i="72"/>
  <c r="V9" i="72"/>
  <c r="U9" i="72"/>
  <c r="V8" i="72"/>
  <c r="U8" i="72"/>
  <c r="V7" i="72"/>
  <c r="U7" i="72"/>
  <c r="V6" i="72"/>
  <c r="U6" i="72"/>
  <c r="V5" i="72"/>
  <c r="U5" i="72"/>
  <c r="V4" i="72"/>
  <c r="U4" i="72"/>
  <c r="V3" i="72"/>
  <c r="V2" i="72"/>
  <c r="X22" i="71"/>
  <c r="U8" i="71"/>
  <c r="X18" i="72" l="1"/>
  <c r="X16" i="72"/>
  <c r="X14" i="72"/>
  <c r="X13" i="72"/>
  <c r="X10" i="72"/>
  <c r="X9" i="72"/>
  <c r="X6" i="72"/>
  <c r="X2" i="72"/>
  <c r="X8" i="72"/>
  <c r="X20" i="72"/>
  <c r="X3" i="72"/>
  <c r="X21" i="72"/>
  <c r="X4" i="72"/>
  <c r="X5" i="72"/>
  <c r="X17" i="72"/>
  <c r="X15" i="72"/>
  <c r="X11" i="72"/>
  <c r="X22" i="72"/>
  <c r="X12" i="72"/>
  <c r="X23" i="72"/>
  <c r="X7" i="72"/>
  <c r="V24" i="72"/>
  <c r="X19" i="72"/>
  <c r="U24" i="72"/>
  <c r="W24" i="71"/>
  <c r="T24" i="71"/>
  <c r="S24" i="71"/>
  <c r="R24" i="71"/>
  <c r="Q24" i="71"/>
  <c r="P24" i="71"/>
  <c r="O24" i="71"/>
  <c r="N24" i="71"/>
  <c r="M24" i="71"/>
  <c r="L24" i="71"/>
  <c r="K24" i="71"/>
  <c r="J24" i="71"/>
  <c r="I24" i="71"/>
  <c r="H24" i="71"/>
  <c r="G24" i="71"/>
  <c r="F24" i="71"/>
  <c r="V23" i="71"/>
  <c r="U23" i="71"/>
  <c r="V22" i="71"/>
  <c r="U22" i="71"/>
  <c r="V21" i="71"/>
  <c r="U21" i="71"/>
  <c r="V20" i="71"/>
  <c r="U20" i="71"/>
  <c r="V19" i="71"/>
  <c r="U19" i="71"/>
  <c r="V18" i="71"/>
  <c r="U18" i="71"/>
  <c r="V17" i="71"/>
  <c r="U17" i="71"/>
  <c r="V16" i="71"/>
  <c r="U16" i="71"/>
  <c r="V15" i="71"/>
  <c r="U15" i="71"/>
  <c r="V14" i="71"/>
  <c r="U14" i="71"/>
  <c r="V13" i="71"/>
  <c r="U13" i="71"/>
  <c r="V12" i="71"/>
  <c r="U12" i="71"/>
  <c r="V11" i="71"/>
  <c r="U11" i="71"/>
  <c r="V10" i="71"/>
  <c r="U10" i="71"/>
  <c r="V9" i="71"/>
  <c r="U9" i="71"/>
  <c r="V8" i="71"/>
  <c r="V7" i="71"/>
  <c r="U7" i="71"/>
  <c r="V6" i="71"/>
  <c r="U6" i="71"/>
  <c r="V5" i="71"/>
  <c r="U5" i="71"/>
  <c r="V4" i="71"/>
  <c r="U4" i="71"/>
  <c r="V3" i="71"/>
  <c r="V2" i="71"/>
  <c r="U2" i="71"/>
  <c r="X23" i="71" l="1"/>
  <c r="X5" i="71"/>
  <c r="X18" i="71"/>
  <c r="X17" i="71"/>
  <c r="X15" i="71"/>
  <c r="X14" i="71"/>
  <c r="X13" i="71"/>
  <c r="X7" i="71"/>
  <c r="X6" i="71"/>
  <c r="X3" i="71"/>
  <c r="X21" i="71"/>
  <c r="X19" i="71"/>
  <c r="X8" i="71"/>
  <c r="X11" i="71"/>
  <c r="X4" i="71"/>
  <c r="X16" i="71"/>
  <c r="U24" i="71"/>
  <c r="X12" i="71"/>
  <c r="X9" i="71"/>
  <c r="V24" i="71"/>
  <c r="X10" i="71"/>
  <c r="X20" i="71"/>
  <c r="X2" i="71"/>
  <c r="W24" i="70"/>
  <c r="T24" i="70"/>
  <c r="S24" i="70"/>
  <c r="R24" i="70"/>
  <c r="Q24" i="70"/>
  <c r="P24" i="70"/>
  <c r="O24" i="70"/>
  <c r="N24" i="70"/>
  <c r="M24" i="70"/>
  <c r="L24" i="70"/>
  <c r="K24" i="70"/>
  <c r="J24" i="70"/>
  <c r="I24" i="70"/>
  <c r="H24" i="70"/>
  <c r="G24" i="70"/>
  <c r="F24" i="70"/>
  <c r="V23" i="70"/>
  <c r="U23" i="70"/>
  <c r="V22" i="70"/>
  <c r="U22" i="70"/>
  <c r="V21" i="70"/>
  <c r="U21" i="70"/>
  <c r="X20" i="70"/>
  <c r="V20" i="70"/>
  <c r="U20" i="70"/>
  <c r="V19" i="70"/>
  <c r="U19" i="70"/>
  <c r="V18" i="70"/>
  <c r="U18" i="70"/>
  <c r="V17" i="70"/>
  <c r="U17" i="70"/>
  <c r="V16" i="70"/>
  <c r="U16" i="70"/>
  <c r="V15" i="70"/>
  <c r="U15" i="70"/>
  <c r="V14" i="70"/>
  <c r="X14" i="70" s="1"/>
  <c r="U14" i="70"/>
  <c r="V13" i="70"/>
  <c r="U13" i="70"/>
  <c r="V12" i="70"/>
  <c r="U12" i="70"/>
  <c r="V11" i="70"/>
  <c r="U11" i="70"/>
  <c r="V10" i="70"/>
  <c r="U10" i="70"/>
  <c r="V9" i="70"/>
  <c r="U9" i="70"/>
  <c r="V8" i="70"/>
  <c r="U8" i="70"/>
  <c r="V7" i="70"/>
  <c r="U7" i="70"/>
  <c r="V6" i="70"/>
  <c r="U6" i="70"/>
  <c r="V5" i="70"/>
  <c r="U5" i="70"/>
  <c r="V4" i="70"/>
  <c r="U4" i="70"/>
  <c r="V3" i="70"/>
  <c r="U3" i="70"/>
  <c r="V2" i="70"/>
  <c r="U2" i="70"/>
  <c r="X2" i="70" l="1"/>
  <c r="X8" i="70"/>
  <c r="X4" i="70"/>
  <c r="X16" i="70"/>
  <c r="X22" i="70"/>
  <c r="X6" i="70"/>
  <c r="X12" i="70"/>
  <c r="X18" i="70"/>
  <c r="X10" i="70"/>
  <c r="X17" i="70"/>
  <c r="X11" i="70"/>
  <c r="X23" i="70"/>
  <c r="V24" i="70"/>
  <c r="X9" i="70"/>
  <c r="X13" i="70"/>
  <c r="X19" i="70"/>
  <c r="X7" i="70"/>
  <c r="X5" i="70"/>
  <c r="U24" i="70"/>
  <c r="X21" i="70"/>
  <c r="X15" i="70"/>
  <c r="X3" i="70"/>
  <c r="W24" i="69"/>
  <c r="T24" i="69"/>
  <c r="S24" i="69"/>
  <c r="R24" i="69"/>
  <c r="Q24" i="69"/>
  <c r="P24" i="69"/>
  <c r="O24" i="69"/>
  <c r="N24" i="69"/>
  <c r="M24" i="69"/>
  <c r="L24" i="69"/>
  <c r="K24" i="69"/>
  <c r="J24" i="69"/>
  <c r="I24" i="69"/>
  <c r="H24" i="69"/>
  <c r="G24" i="69"/>
  <c r="F24" i="69"/>
  <c r="V23" i="69"/>
  <c r="U23" i="69"/>
  <c r="V22" i="69"/>
  <c r="U22" i="69"/>
  <c r="V21" i="69"/>
  <c r="U21" i="69"/>
  <c r="V20" i="69"/>
  <c r="U20" i="69"/>
  <c r="V19" i="69"/>
  <c r="U19" i="69"/>
  <c r="V18" i="69"/>
  <c r="U18" i="69"/>
  <c r="V17" i="69"/>
  <c r="U17" i="69"/>
  <c r="V16" i="69"/>
  <c r="U16" i="69"/>
  <c r="V15" i="69"/>
  <c r="U15" i="69"/>
  <c r="V14" i="69"/>
  <c r="U14" i="69"/>
  <c r="V13" i="69"/>
  <c r="U13" i="69"/>
  <c r="V12" i="69"/>
  <c r="U12" i="69"/>
  <c r="V11" i="69"/>
  <c r="U11" i="69"/>
  <c r="V10" i="69"/>
  <c r="U10" i="69"/>
  <c r="V9" i="69"/>
  <c r="U9" i="69"/>
  <c r="V8" i="69"/>
  <c r="U8" i="69"/>
  <c r="V7" i="69"/>
  <c r="U7" i="69"/>
  <c r="V6" i="69"/>
  <c r="U6" i="69"/>
  <c r="V5" i="69"/>
  <c r="U5" i="69"/>
  <c r="V4" i="69"/>
  <c r="U4" i="69"/>
  <c r="V3" i="69"/>
  <c r="U3" i="69"/>
  <c r="V2" i="69"/>
  <c r="U2" i="69"/>
  <c r="V3" i="68"/>
  <c r="V4" i="68"/>
  <c r="V5" i="68"/>
  <c r="V6" i="68"/>
  <c r="V7" i="68"/>
  <c r="V8" i="68"/>
  <c r="V9" i="68"/>
  <c r="V10" i="68"/>
  <c r="V11" i="68"/>
  <c r="V12" i="68"/>
  <c r="V13" i="68"/>
  <c r="V14" i="68"/>
  <c r="V15" i="68"/>
  <c r="V16" i="68"/>
  <c r="V17" i="68"/>
  <c r="V18" i="68"/>
  <c r="V19" i="68"/>
  <c r="V20" i="68"/>
  <c r="V21" i="68"/>
  <c r="V22" i="68"/>
  <c r="V23" i="68"/>
  <c r="V2" i="68"/>
  <c r="X18" i="69" l="1"/>
  <c r="X14" i="69"/>
  <c r="X6" i="69"/>
  <c r="X19" i="69"/>
  <c r="U24" i="69"/>
  <c r="X16" i="69"/>
  <c r="X4" i="69"/>
  <c r="X22" i="69"/>
  <c r="V24" i="69"/>
  <c r="X20" i="69"/>
  <c r="X3" i="69"/>
  <c r="X9" i="69"/>
  <c r="X15" i="69"/>
  <c r="X8" i="69"/>
  <c r="X10" i="69"/>
  <c r="X21" i="69"/>
  <c r="X5" i="69"/>
  <c r="X11" i="69"/>
  <c r="X17" i="69"/>
  <c r="X12" i="69"/>
  <c r="X23" i="69"/>
  <c r="X7" i="69"/>
  <c r="X13" i="69"/>
  <c r="X2" i="69"/>
  <c r="W24" i="68"/>
  <c r="T24" i="68"/>
  <c r="S24" i="68"/>
  <c r="R24" i="68"/>
  <c r="Q24" i="68"/>
  <c r="P24" i="68"/>
  <c r="O24" i="68"/>
  <c r="N24" i="68"/>
  <c r="M24" i="68"/>
  <c r="L24" i="68"/>
  <c r="K24" i="68"/>
  <c r="J24" i="68"/>
  <c r="I24" i="68"/>
  <c r="H24" i="68"/>
  <c r="G24" i="68"/>
  <c r="F24" i="68"/>
  <c r="U23" i="68"/>
  <c r="U22" i="68"/>
  <c r="U21" i="68"/>
  <c r="U20" i="68"/>
  <c r="U19" i="68"/>
  <c r="U18" i="68"/>
  <c r="U17" i="68"/>
  <c r="U16" i="68"/>
  <c r="U15" i="68"/>
  <c r="U14" i="68"/>
  <c r="U13" i="68"/>
  <c r="U12" i="68"/>
  <c r="U11" i="68"/>
  <c r="U10" i="68"/>
  <c r="U9" i="68"/>
  <c r="U8" i="68"/>
  <c r="U7" i="68"/>
  <c r="U6" i="68"/>
  <c r="U5" i="68"/>
  <c r="U4" i="68"/>
  <c r="U3" i="68"/>
  <c r="U2" i="68"/>
  <c r="W3" i="67"/>
  <c r="W4" i="67"/>
  <c r="W5" i="67"/>
  <c r="W6" i="67"/>
  <c r="W7" i="67"/>
  <c r="W8" i="67"/>
  <c r="W9" i="67"/>
  <c r="W10" i="67"/>
  <c r="W11" i="67"/>
  <c r="W12" i="67"/>
  <c r="W13" i="67"/>
  <c r="W14" i="67"/>
  <c r="W15" i="67"/>
  <c r="W16" i="67"/>
  <c r="W17" i="67"/>
  <c r="W18" i="67"/>
  <c r="W19" i="67"/>
  <c r="W20" i="67"/>
  <c r="W21" i="67"/>
  <c r="W22" i="67"/>
  <c r="W23" i="67"/>
  <c r="W2" i="67"/>
  <c r="V3" i="67"/>
  <c r="V4" i="67"/>
  <c r="V5" i="67"/>
  <c r="V6" i="67"/>
  <c r="V7" i="67"/>
  <c r="V8" i="67"/>
  <c r="V9" i="67"/>
  <c r="V10" i="67"/>
  <c r="V11" i="67"/>
  <c r="V12" i="67"/>
  <c r="V13" i="67"/>
  <c r="V14" i="67"/>
  <c r="V15" i="67"/>
  <c r="V16" i="67"/>
  <c r="V17" i="67"/>
  <c r="V18" i="67"/>
  <c r="V19" i="67"/>
  <c r="V20" i="67"/>
  <c r="V21" i="67"/>
  <c r="V22" i="67"/>
  <c r="V23" i="67"/>
  <c r="V2" i="67"/>
  <c r="X8" i="68" l="1"/>
  <c r="X4" i="68"/>
  <c r="X20" i="68"/>
  <c r="X10" i="68"/>
  <c r="X13" i="68"/>
  <c r="X2" i="68"/>
  <c r="X14" i="68"/>
  <c r="X9" i="68"/>
  <c r="X16" i="68"/>
  <c r="X21" i="68"/>
  <c r="X22" i="68"/>
  <c r="X6" i="68"/>
  <c r="X12" i="68"/>
  <c r="X18" i="68"/>
  <c r="U24" i="68"/>
  <c r="X11" i="68"/>
  <c r="X3" i="68"/>
  <c r="V24" i="68"/>
  <c r="X7" i="68"/>
  <c r="X17" i="68"/>
  <c r="X23" i="68"/>
  <c r="X19" i="68"/>
  <c r="X5" i="68"/>
  <c r="X15" i="68"/>
  <c r="O24" i="67"/>
  <c r="P24" i="67"/>
  <c r="Q24" i="67"/>
  <c r="R24" i="67"/>
  <c r="X24" i="67"/>
  <c r="U24" i="67"/>
  <c r="T24" i="67"/>
  <c r="S24" i="67"/>
  <c r="N24" i="67"/>
  <c r="M24" i="67"/>
  <c r="L24" i="67"/>
  <c r="K24" i="67"/>
  <c r="J24" i="67"/>
  <c r="I24" i="67"/>
  <c r="H24" i="67"/>
  <c r="G24" i="67"/>
  <c r="X3" i="65"/>
  <c r="X4" i="65"/>
  <c r="X5" i="65"/>
  <c r="X6" i="65"/>
  <c r="X7" i="65"/>
  <c r="X8" i="65"/>
  <c r="X9" i="65"/>
  <c r="X10" i="65"/>
  <c r="X11" i="65"/>
  <c r="X12" i="65"/>
  <c r="X13" i="65"/>
  <c r="X14" i="65"/>
  <c r="X15" i="65"/>
  <c r="X16" i="65"/>
  <c r="X17" i="65"/>
  <c r="X18" i="65"/>
  <c r="X19" i="65"/>
  <c r="X20" i="65"/>
  <c r="X21" i="65"/>
  <c r="X22" i="65"/>
  <c r="X23" i="65"/>
  <c r="Y19" i="67" l="1"/>
  <c r="Y11" i="67"/>
  <c r="Y3" i="67"/>
  <c r="V24" i="67"/>
  <c r="Y14" i="67"/>
  <c r="Y21" i="67"/>
  <c r="Y22" i="67"/>
  <c r="Y23" i="67"/>
  <c r="Y6" i="67"/>
  <c r="Y7" i="67"/>
  <c r="Y13" i="67"/>
  <c r="Y5" i="67"/>
  <c r="Y17" i="67"/>
  <c r="Y15" i="67"/>
  <c r="Y20" i="67"/>
  <c r="Y10" i="67"/>
  <c r="Y9" i="67"/>
  <c r="Y16" i="67"/>
  <c r="Y12" i="67"/>
  <c r="Y2" i="67"/>
  <c r="Y18" i="67"/>
  <c r="Y8" i="67"/>
  <c r="W24" i="67"/>
  <c r="V3" i="66"/>
  <c r="V4" i="66"/>
  <c r="V5" i="66"/>
  <c r="V6" i="66"/>
  <c r="V7" i="66"/>
  <c r="V8" i="66"/>
  <c r="V9" i="66"/>
  <c r="V10" i="66"/>
  <c r="V11" i="66"/>
  <c r="V12" i="66"/>
  <c r="V13" i="66"/>
  <c r="V14" i="66"/>
  <c r="V15" i="66"/>
  <c r="V16" i="66"/>
  <c r="V17" i="66"/>
  <c r="V18" i="66"/>
  <c r="V19" i="66"/>
  <c r="V20" i="66"/>
  <c r="V21" i="66"/>
  <c r="V22" i="66"/>
  <c r="V23" i="66"/>
  <c r="V2" i="66"/>
  <c r="X24" i="66"/>
  <c r="U24" i="66"/>
  <c r="T24" i="66"/>
  <c r="S24" i="66"/>
  <c r="O24" i="66"/>
  <c r="N24" i="66"/>
  <c r="M24" i="66"/>
  <c r="L24" i="66"/>
  <c r="K24" i="66"/>
  <c r="J24" i="66"/>
  <c r="I24" i="66"/>
  <c r="H24" i="66"/>
  <c r="G24" i="66"/>
  <c r="F24" i="66"/>
  <c r="W23" i="66"/>
  <c r="W22" i="66"/>
  <c r="W21" i="66"/>
  <c r="W20" i="66"/>
  <c r="W19" i="66"/>
  <c r="W18" i="66"/>
  <c r="W17" i="66"/>
  <c r="W16" i="66"/>
  <c r="W15" i="66"/>
  <c r="W14" i="66"/>
  <c r="W13" i="66"/>
  <c r="W12" i="66"/>
  <c r="W11" i="66"/>
  <c r="W10" i="66"/>
  <c r="W9" i="66"/>
  <c r="W8" i="66"/>
  <c r="W7" i="66"/>
  <c r="W6" i="66"/>
  <c r="W5" i="66"/>
  <c r="W4" i="66"/>
  <c r="W3" i="66"/>
  <c r="W2" i="66"/>
  <c r="W3" i="65"/>
  <c r="W4" i="65"/>
  <c r="W5" i="65"/>
  <c r="W6" i="65"/>
  <c r="W7" i="65"/>
  <c r="W8" i="65"/>
  <c r="W9" i="65"/>
  <c r="W10" i="65"/>
  <c r="W11" i="65"/>
  <c r="W12" i="65"/>
  <c r="W13" i="65"/>
  <c r="W14" i="65"/>
  <c r="W15" i="65"/>
  <c r="W16" i="65"/>
  <c r="W17" i="65"/>
  <c r="W18" i="65"/>
  <c r="W19" i="65"/>
  <c r="W20" i="65"/>
  <c r="W21" i="65"/>
  <c r="W22" i="65"/>
  <c r="W23" i="65"/>
  <c r="W2" i="65"/>
  <c r="Y4" i="67" l="1"/>
  <c r="Y7" i="66"/>
  <c r="Y13" i="66"/>
  <c r="Y19" i="66"/>
  <c r="Y23" i="66"/>
  <c r="V24" i="66"/>
  <c r="Y16" i="66"/>
  <c r="Y22" i="66"/>
  <c r="Y20" i="66"/>
  <c r="Y15" i="66"/>
  <c r="Y21" i="66"/>
  <c r="Y8" i="66"/>
  <c r="Y2" i="66"/>
  <c r="Y4" i="66"/>
  <c r="Y14" i="66"/>
  <c r="Y9" i="66"/>
  <c r="Y5" i="66"/>
  <c r="Y11" i="66"/>
  <c r="Y17" i="66"/>
  <c r="Y10" i="66"/>
  <c r="Y6" i="66"/>
  <c r="Y12" i="66"/>
  <c r="Y18" i="66"/>
  <c r="Y3" i="66"/>
  <c r="W24" i="66"/>
  <c r="Y24" i="65"/>
  <c r="V24" i="65"/>
  <c r="U24" i="65"/>
  <c r="T24" i="65"/>
  <c r="P24" i="65"/>
  <c r="O24" i="65"/>
  <c r="N24" i="65"/>
  <c r="M24" i="65"/>
  <c r="L24" i="65"/>
  <c r="K24" i="65"/>
  <c r="J24" i="65"/>
  <c r="I24" i="65"/>
  <c r="H24" i="65"/>
  <c r="G24" i="65"/>
  <c r="F24" i="65"/>
  <c r="X2" i="65"/>
  <c r="V2" i="64"/>
  <c r="Z21" i="65" l="1"/>
  <c r="Z14" i="65"/>
  <c r="Z9" i="65"/>
  <c r="X24" i="65"/>
  <c r="Z5" i="65"/>
  <c r="Z17" i="65"/>
  <c r="Z7" i="65"/>
  <c r="Z13" i="65"/>
  <c r="Z23" i="65"/>
  <c r="Z22" i="65"/>
  <c r="Z4" i="65"/>
  <c r="Z16" i="65"/>
  <c r="Z11" i="65"/>
  <c r="Z15" i="65"/>
  <c r="Z6" i="65"/>
  <c r="Z12" i="65"/>
  <c r="Z20" i="65"/>
  <c r="Z10" i="65"/>
  <c r="Z18" i="65"/>
  <c r="W24" i="65"/>
  <c r="Z8" i="65"/>
  <c r="Z3" i="65"/>
  <c r="Z19" i="65"/>
  <c r="Z2" i="65"/>
  <c r="X24" i="64"/>
  <c r="U24" i="64"/>
  <c r="T24" i="64"/>
  <c r="S24" i="64"/>
  <c r="P24" i="64"/>
  <c r="O24" i="64"/>
  <c r="N24" i="64"/>
  <c r="M24" i="64"/>
  <c r="L24" i="64"/>
  <c r="K24" i="64"/>
  <c r="J24" i="64"/>
  <c r="I24" i="64"/>
  <c r="H24" i="64"/>
  <c r="G24" i="64"/>
  <c r="F24" i="64"/>
  <c r="W23" i="64"/>
  <c r="V23" i="64"/>
  <c r="W22" i="64"/>
  <c r="V22" i="64"/>
  <c r="W21" i="64"/>
  <c r="V21" i="64"/>
  <c r="W20" i="64"/>
  <c r="V20" i="64"/>
  <c r="W19" i="64"/>
  <c r="V19" i="64"/>
  <c r="W18" i="64"/>
  <c r="V18" i="64"/>
  <c r="W17" i="64"/>
  <c r="V17" i="64"/>
  <c r="Y17" i="64" s="1"/>
  <c r="W16" i="64"/>
  <c r="V16" i="64"/>
  <c r="W15" i="64"/>
  <c r="V15" i="64"/>
  <c r="W14" i="64"/>
  <c r="V14" i="64"/>
  <c r="W13" i="64"/>
  <c r="V13" i="64"/>
  <c r="W12" i="64"/>
  <c r="V12" i="64"/>
  <c r="W11" i="64"/>
  <c r="V11" i="64"/>
  <c r="W10" i="64"/>
  <c r="V10" i="64"/>
  <c r="W9" i="64"/>
  <c r="V9" i="64"/>
  <c r="W8" i="64"/>
  <c r="V8" i="64"/>
  <c r="W7" i="64"/>
  <c r="V7" i="64"/>
  <c r="W6" i="64"/>
  <c r="V6" i="64"/>
  <c r="W5" i="64"/>
  <c r="V5" i="64"/>
  <c r="W4" i="64"/>
  <c r="V4" i="64"/>
  <c r="W3" i="64"/>
  <c r="V3" i="64"/>
  <c r="W2" i="64"/>
  <c r="Y21" i="64" l="1"/>
  <c r="Y22" i="64"/>
  <c r="Y5" i="64"/>
  <c r="Y15" i="64"/>
  <c r="Y9" i="64"/>
  <c r="Y12" i="64"/>
  <c r="Y13" i="64"/>
  <c r="W24" i="64"/>
  <c r="Y18" i="64"/>
  <c r="Y8" i="64"/>
  <c r="Y3" i="64"/>
  <c r="Y19" i="64"/>
  <c r="Y14" i="64"/>
  <c r="Y4" i="64"/>
  <c r="Y20" i="64"/>
  <c r="V24" i="64"/>
  <c r="Y7" i="64"/>
  <c r="Y16" i="64"/>
  <c r="Y11" i="64"/>
  <c r="Y23" i="64"/>
  <c r="Y10" i="64"/>
  <c r="Y6" i="64"/>
  <c r="Y2" i="64"/>
  <c r="X24" i="63"/>
  <c r="U24" i="63"/>
  <c r="T24" i="63"/>
  <c r="S24" i="63"/>
  <c r="P24" i="63"/>
  <c r="O24" i="63"/>
  <c r="N24" i="63"/>
  <c r="M24" i="63"/>
  <c r="L24" i="63"/>
  <c r="K24" i="63"/>
  <c r="J24" i="63"/>
  <c r="I24" i="63"/>
  <c r="H24" i="63"/>
  <c r="G24" i="63"/>
  <c r="F24" i="63"/>
  <c r="W23" i="63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V11" i="63"/>
  <c r="W10" i="63"/>
  <c r="V10" i="63"/>
  <c r="W9" i="63"/>
  <c r="V9" i="63"/>
  <c r="W8" i="63"/>
  <c r="V8" i="63"/>
  <c r="W7" i="63"/>
  <c r="V7" i="63"/>
  <c r="W6" i="63"/>
  <c r="V6" i="63"/>
  <c r="W5" i="63"/>
  <c r="V5" i="63"/>
  <c r="W4" i="63"/>
  <c r="V4" i="63"/>
  <c r="W3" i="63"/>
  <c r="V3" i="63"/>
  <c r="W2" i="63"/>
  <c r="V2" i="63"/>
  <c r="Y23" i="63" l="1"/>
  <c r="Y22" i="63"/>
  <c r="Y21" i="63"/>
  <c r="Y14" i="63"/>
  <c r="Y11" i="63"/>
  <c r="Y10" i="63"/>
  <c r="Y7" i="63"/>
  <c r="Y5" i="63"/>
  <c r="Y3" i="63"/>
  <c r="Y6" i="63"/>
  <c r="Y18" i="63"/>
  <c r="Y9" i="63"/>
  <c r="Y17" i="63"/>
  <c r="Y20" i="63"/>
  <c r="Y13" i="63"/>
  <c r="Y16" i="63"/>
  <c r="W24" i="63"/>
  <c r="Y2" i="63"/>
  <c r="Y12" i="63"/>
  <c r="Y8" i="63"/>
  <c r="V24" i="63"/>
  <c r="Y4" i="63"/>
  <c r="Y19" i="63"/>
  <c r="Y15" i="63"/>
  <c r="X24" i="62"/>
  <c r="U24" i="62"/>
  <c r="T24" i="62"/>
  <c r="S24" i="62"/>
  <c r="P24" i="62"/>
  <c r="O24" i="62"/>
  <c r="N24" i="62"/>
  <c r="M24" i="62"/>
  <c r="L24" i="62"/>
  <c r="K24" i="62"/>
  <c r="J24" i="62"/>
  <c r="I24" i="62"/>
  <c r="H24" i="62"/>
  <c r="G24" i="62"/>
  <c r="F24" i="62"/>
  <c r="W23" i="62"/>
  <c r="V23" i="62"/>
  <c r="W22" i="62"/>
  <c r="V22" i="62"/>
  <c r="W21" i="62"/>
  <c r="V21" i="62"/>
  <c r="W20" i="62"/>
  <c r="V20" i="62"/>
  <c r="W19" i="62"/>
  <c r="V19" i="62"/>
  <c r="W18" i="62"/>
  <c r="V18" i="62"/>
  <c r="W17" i="62"/>
  <c r="V17" i="62"/>
  <c r="W16" i="62"/>
  <c r="V16" i="62"/>
  <c r="W15" i="62"/>
  <c r="V15" i="62"/>
  <c r="W14" i="62"/>
  <c r="V14" i="62"/>
  <c r="W13" i="62"/>
  <c r="V13" i="62"/>
  <c r="W12" i="62"/>
  <c r="V12" i="62"/>
  <c r="W11" i="62"/>
  <c r="V11" i="62"/>
  <c r="W10" i="62"/>
  <c r="V10" i="62"/>
  <c r="W9" i="62"/>
  <c r="V9" i="62"/>
  <c r="W8" i="62"/>
  <c r="V8" i="62"/>
  <c r="W7" i="62"/>
  <c r="V7" i="62"/>
  <c r="W6" i="62"/>
  <c r="V6" i="62"/>
  <c r="W5" i="62"/>
  <c r="V5" i="62"/>
  <c r="Y5" i="62" s="1"/>
  <c r="W4" i="62"/>
  <c r="V4" i="62"/>
  <c r="W3" i="62"/>
  <c r="V3" i="62"/>
  <c r="W2" i="62"/>
  <c r="V2" i="62"/>
  <c r="Y13" i="62" l="1"/>
  <c r="Y9" i="62"/>
  <c r="W24" i="62"/>
  <c r="Y14" i="62"/>
  <c r="Y17" i="62"/>
  <c r="Y8" i="62"/>
  <c r="Y19" i="62"/>
  <c r="Y21" i="62"/>
  <c r="Y22" i="62"/>
  <c r="Y3" i="62"/>
  <c r="Y4" i="62"/>
  <c r="Y20" i="62"/>
  <c r="V24" i="62"/>
  <c r="Y10" i="62"/>
  <c r="Y11" i="62"/>
  <c r="Y15" i="62"/>
  <c r="Y6" i="62"/>
  <c r="Y12" i="62"/>
  <c r="Y23" i="62"/>
  <c r="Y18" i="62"/>
  <c r="Y16" i="62"/>
  <c r="Y7" i="62"/>
  <c r="Y2" i="62"/>
  <c r="T3" i="60"/>
  <c r="T4" i="60"/>
  <c r="T5" i="60"/>
  <c r="T6" i="60"/>
  <c r="T7" i="60"/>
  <c r="T8" i="60"/>
  <c r="T9" i="60"/>
  <c r="T10" i="60"/>
  <c r="T11" i="60"/>
  <c r="T12" i="60"/>
  <c r="T13" i="60"/>
  <c r="T14" i="60"/>
  <c r="T15" i="60"/>
  <c r="T16" i="60"/>
  <c r="T17" i="60"/>
  <c r="T18" i="60"/>
  <c r="T19" i="60"/>
  <c r="T20" i="60"/>
  <c r="T21" i="60"/>
  <c r="T22" i="60"/>
  <c r="T23" i="60"/>
  <c r="T2" i="60"/>
  <c r="X24" i="61" l="1"/>
  <c r="U24" i="61"/>
  <c r="T24" i="61"/>
  <c r="S24" i="61"/>
  <c r="P24" i="61"/>
  <c r="O24" i="61"/>
  <c r="N24" i="61"/>
  <c r="M24" i="61"/>
  <c r="L24" i="61"/>
  <c r="K24" i="61"/>
  <c r="J24" i="61"/>
  <c r="I24" i="61"/>
  <c r="H24" i="61"/>
  <c r="G24" i="61"/>
  <c r="F24" i="61"/>
  <c r="W23" i="61"/>
  <c r="V23" i="61"/>
  <c r="W22" i="61"/>
  <c r="V22" i="61"/>
  <c r="W21" i="61"/>
  <c r="V21" i="61"/>
  <c r="W20" i="61"/>
  <c r="V20" i="61"/>
  <c r="W19" i="61"/>
  <c r="V19" i="61"/>
  <c r="W18" i="61"/>
  <c r="V18" i="61"/>
  <c r="W17" i="61"/>
  <c r="V17" i="61"/>
  <c r="W16" i="61"/>
  <c r="V16" i="61"/>
  <c r="W15" i="61"/>
  <c r="V15" i="61"/>
  <c r="W14" i="61"/>
  <c r="V14" i="61"/>
  <c r="W13" i="61"/>
  <c r="V13" i="61"/>
  <c r="W12" i="61"/>
  <c r="V12" i="61"/>
  <c r="W11" i="61"/>
  <c r="V11" i="61"/>
  <c r="W10" i="61"/>
  <c r="V10" i="61"/>
  <c r="W9" i="61"/>
  <c r="V9" i="61"/>
  <c r="W8" i="61"/>
  <c r="V8" i="61"/>
  <c r="W7" i="61"/>
  <c r="V7" i="61"/>
  <c r="W6" i="61"/>
  <c r="V6" i="61"/>
  <c r="W5" i="61"/>
  <c r="V5" i="61"/>
  <c r="W4" i="61"/>
  <c r="V4" i="61"/>
  <c r="W3" i="61"/>
  <c r="V3" i="61"/>
  <c r="W2" i="61"/>
  <c r="V2" i="61"/>
  <c r="Y13" i="61" l="1"/>
  <c r="Y8" i="61"/>
  <c r="Y3" i="61"/>
  <c r="Y9" i="61"/>
  <c r="Y19" i="61"/>
  <c r="Y21" i="61"/>
  <c r="Y5" i="61"/>
  <c r="Y11" i="61"/>
  <c r="Y17" i="61"/>
  <c r="Y20" i="61"/>
  <c r="Y4" i="61"/>
  <c r="Y15" i="61"/>
  <c r="Y10" i="61"/>
  <c r="Y16" i="61"/>
  <c r="Y14" i="61"/>
  <c r="Y22" i="61"/>
  <c r="Y12" i="61"/>
  <c r="Y6" i="61"/>
  <c r="Y7" i="61"/>
  <c r="Y23" i="61"/>
  <c r="V24" i="61"/>
  <c r="W24" i="61"/>
  <c r="Y18" i="61"/>
  <c r="Y2" i="61"/>
  <c r="X3" i="59"/>
  <c r="X4" i="59"/>
  <c r="X5" i="59"/>
  <c r="X6" i="59"/>
  <c r="X7" i="59"/>
  <c r="X8" i="59"/>
  <c r="X9" i="59"/>
  <c r="X10" i="59"/>
  <c r="X11" i="59"/>
  <c r="X12" i="59"/>
  <c r="X13" i="59"/>
  <c r="X14" i="59"/>
  <c r="X15" i="59"/>
  <c r="X16" i="59"/>
  <c r="X17" i="59"/>
  <c r="X18" i="59"/>
  <c r="X19" i="59"/>
  <c r="X20" i="59"/>
  <c r="X21" i="59"/>
  <c r="X22" i="59"/>
  <c r="X23" i="59"/>
  <c r="X2" i="59"/>
  <c r="V24" i="60" l="1"/>
  <c r="S24" i="60"/>
  <c r="R24" i="60"/>
  <c r="Q24" i="60"/>
  <c r="N24" i="60"/>
  <c r="M24" i="60"/>
  <c r="L24" i="60"/>
  <c r="K24" i="60"/>
  <c r="J24" i="60"/>
  <c r="I24" i="60"/>
  <c r="H24" i="60"/>
  <c r="G24" i="60"/>
  <c r="F24" i="60"/>
  <c r="U23" i="60"/>
  <c r="U22" i="60"/>
  <c r="U21" i="60"/>
  <c r="U20" i="60"/>
  <c r="U19" i="60"/>
  <c r="U18" i="60"/>
  <c r="U17" i="60"/>
  <c r="U16" i="60"/>
  <c r="U15" i="60"/>
  <c r="U14" i="60"/>
  <c r="U13" i="60"/>
  <c r="U12" i="60"/>
  <c r="U11" i="60"/>
  <c r="U10" i="60"/>
  <c r="U9" i="60"/>
  <c r="U8" i="60"/>
  <c r="U7" i="60"/>
  <c r="U6" i="60"/>
  <c r="U5" i="60"/>
  <c r="U4" i="60"/>
  <c r="U3" i="60"/>
  <c r="U2" i="60"/>
  <c r="O24" i="59"/>
  <c r="G24" i="58"/>
  <c r="H24" i="58"/>
  <c r="I24" i="58"/>
  <c r="J24" i="58"/>
  <c r="K24" i="58"/>
  <c r="L24" i="58"/>
  <c r="M24" i="58"/>
  <c r="N24" i="58"/>
  <c r="O24" i="58"/>
  <c r="F24" i="58"/>
  <c r="W7" i="60" l="1"/>
  <c r="W19" i="60"/>
  <c r="W3" i="60"/>
  <c r="W15" i="60"/>
  <c r="W11" i="60"/>
  <c r="W17" i="60"/>
  <c r="W23" i="60"/>
  <c r="W9" i="60"/>
  <c r="T24" i="60"/>
  <c r="W20" i="60"/>
  <c r="W21" i="60"/>
  <c r="W16" i="60"/>
  <c r="W10" i="60"/>
  <c r="W5" i="60"/>
  <c r="W6" i="60"/>
  <c r="W22" i="60"/>
  <c r="W4" i="60"/>
  <c r="W12" i="60"/>
  <c r="W2" i="60"/>
  <c r="W18" i="60"/>
  <c r="W13" i="60"/>
  <c r="U24" i="60"/>
  <c r="W8" i="60"/>
  <c r="W14" i="60"/>
  <c r="Z24" i="59"/>
  <c r="W24" i="59"/>
  <c r="V24" i="59"/>
  <c r="U24" i="59"/>
  <c r="R24" i="59"/>
  <c r="Q24" i="59"/>
  <c r="N24" i="59"/>
  <c r="L24" i="59"/>
  <c r="K24" i="59"/>
  <c r="J24" i="59"/>
  <c r="I24" i="59"/>
  <c r="H24" i="59"/>
  <c r="G24" i="59"/>
  <c r="F24" i="59"/>
  <c r="Y23" i="59"/>
  <c r="Y22" i="59"/>
  <c r="Y21" i="59"/>
  <c r="Y20" i="59"/>
  <c r="Y19" i="59"/>
  <c r="Y18" i="59"/>
  <c r="Y17" i="59"/>
  <c r="Y16" i="59"/>
  <c r="Y15" i="59"/>
  <c r="Y14" i="59"/>
  <c r="Y13" i="59"/>
  <c r="Y12" i="59"/>
  <c r="Y11" i="59"/>
  <c r="Y10" i="59"/>
  <c r="Y9" i="59"/>
  <c r="Y8" i="59"/>
  <c r="Y7" i="59"/>
  <c r="Y6" i="59"/>
  <c r="Y5" i="59"/>
  <c r="Y4" i="59"/>
  <c r="Y3" i="59"/>
  <c r="Y2" i="59"/>
  <c r="AA7" i="59" l="1"/>
  <c r="AA19" i="59"/>
  <c r="AA13" i="59"/>
  <c r="AA22" i="59"/>
  <c r="AA2" i="59"/>
  <c r="AA20" i="59"/>
  <c r="AA3" i="59"/>
  <c r="AA9" i="59"/>
  <c r="AA15" i="59"/>
  <c r="AA21" i="59"/>
  <c r="AA14" i="59"/>
  <c r="AA8" i="59"/>
  <c r="AA23" i="59"/>
  <c r="X24" i="59"/>
  <c r="AA16" i="59"/>
  <c r="AA11" i="59"/>
  <c r="AA4" i="59"/>
  <c r="AA17" i="59"/>
  <c r="AA6" i="59"/>
  <c r="AA12" i="59"/>
  <c r="AA18" i="59"/>
  <c r="AA10" i="59"/>
  <c r="AA5" i="59"/>
  <c r="Y24" i="59"/>
  <c r="F24" i="57"/>
  <c r="G24" i="57"/>
  <c r="H24" i="57"/>
  <c r="I24" i="57"/>
  <c r="J24" i="57"/>
  <c r="K24" i="57"/>
  <c r="L24" i="57"/>
  <c r="M24" i="57"/>
  <c r="N24" i="57"/>
  <c r="O24" i="57"/>
  <c r="P24" i="57"/>
  <c r="T2" i="58"/>
  <c r="T21" i="58"/>
  <c r="T3" i="57" l="1"/>
  <c r="T4" i="57"/>
  <c r="T5" i="57"/>
  <c r="T6" i="57"/>
  <c r="T7" i="57"/>
  <c r="T8" i="57"/>
  <c r="T9" i="57"/>
  <c r="T10" i="57"/>
  <c r="T11" i="57"/>
  <c r="T12" i="57"/>
  <c r="T13" i="57"/>
  <c r="T14" i="57"/>
  <c r="T15" i="57"/>
  <c r="T16" i="57"/>
  <c r="T17" i="57"/>
  <c r="T18" i="57"/>
  <c r="T19" i="57"/>
  <c r="T20" i="57"/>
  <c r="T21" i="57"/>
  <c r="T22" i="57"/>
  <c r="T23" i="57"/>
  <c r="T2" i="57"/>
  <c r="V24" i="58"/>
  <c r="S24" i="58"/>
  <c r="R24" i="58"/>
  <c r="Q24" i="58"/>
  <c r="U23" i="58"/>
  <c r="T23" i="58"/>
  <c r="U22" i="58"/>
  <c r="T22" i="58"/>
  <c r="U21" i="58"/>
  <c r="U20" i="58"/>
  <c r="T20" i="58"/>
  <c r="U19" i="58"/>
  <c r="T19" i="58"/>
  <c r="U18" i="58"/>
  <c r="T18" i="58"/>
  <c r="U17" i="58"/>
  <c r="T17" i="58"/>
  <c r="U16" i="58"/>
  <c r="T16" i="58"/>
  <c r="U15" i="58"/>
  <c r="T15" i="58"/>
  <c r="U14" i="58"/>
  <c r="T14" i="58"/>
  <c r="U13" i="58"/>
  <c r="T13" i="58"/>
  <c r="U12" i="58"/>
  <c r="T12" i="58"/>
  <c r="U11" i="58"/>
  <c r="T11" i="58"/>
  <c r="U10" i="58"/>
  <c r="T10" i="58"/>
  <c r="U9" i="58"/>
  <c r="T9" i="58"/>
  <c r="U8" i="58"/>
  <c r="T8" i="58"/>
  <c r="U7" i="58"/>
  <c r="T7" i="58"/>
  <c r="U6" i="58"/>
  <c r="T6" i="58"/>
  <c r="U5" i="58"/>
  <c r="T5" i="58"/>
  <c r="U4" i="58"/>
  <c r="T4" i="58"/>
  <c r="U3" i="58"/>
  <c r="T3" i="58"/>
  <c r="U2" i="58"/>
  <c r="U24" i="58" l="1"/>
  <c r="T24" i="58"/>
  <c r="W4" i="58"/>
  <c r="W10" i="58"/>
  <c r="W16" i="58"/>
  <c r="W22" i="58"/>
  <c r="W9" i="58"/>
  <c r="W15" i="58"/>
  <c r="W5" i="58"/>
  <c r="W11" i="58"/>
  <c r="W17" i="58"/>
  <c r="W23" i="58"/>
  <c r="W8" i="58"/>
  <c r="W14" i="58"/>
  <c r="W6" i="58"/>
  <c r="W12" i="58"/>
  <c r="W18" i="58"/>
  <c r="W20" i="58"/>
  <c r="W21" i="58"/>
  <c r="W3" i="58"/>
  <c r="W7" i="58"/>
  <c r="W13" i="58"/>
  <c r="W19" i="58"/>
  <c r="W2" i="58"/>
  <c r="T3" i="56"/>
  <c r="T4" i="56"/>
  <c r="T5" i="56"/>
  <c r="T6" i="56"/>
  <c r="T7" i="56"/>
  <c r="T8" i="56"/>
  <c r="T9" i="56"/>
  <c r="T10" i="56"/>
  <c r="T11" i="56"/>
  <c r="T12" i="56"/>
  <c r="T13" i="56"/>
  <c r="T14" i="56"/>
  <c r="T15" i="56"/>
  <c r="T16" i="56"/>
  <c r="T17" i="56"/>
  <c r="T18" i="56"/>
  <c r="T19" i="56"/>
  <c r="T20" i="56"/>
  <c r="T21" i="56"/>
  <c r="T22" i="56"/>
  <c r="T23" i="56"/>
  <c r="T2" i="56"/>
  <c r="V24" i="57" l="1"/>
  <c r="S24" i="57"/>
  <c r="R24" i="57"/>
  <c r="Q24" i="57"/>
  <c r="U23" i="57"/>
  <c r="W23" i="57" s="1"/>
  <c r="U22" i="57"/>
  <c r="U21" i="57"/>
  <c r="U20" i="57"/>
  <c r="U19" i="57"/>
  <c r="W19" i="57" s="1"/>
  <c r="U18" i="57"/>
  <c r="U17" i="57"/>
  <c r="U16" i="57"/>
  <c r="U15" i="57"/>
  <c r="U14" i="57"/>
  <c r="U13" i="57"/>
  <c r="U12" i="57"/>
  <c r="U11" i="57"/>
  <c r="U10" i="57"/>
  <c r="U9" i="57"/>
  <c r="U8" i="57"/>
  <c r="U7" i="57"/>
  <c r="U6" i="57"/>
  <c r="U5" i="57"/>
  <c r="U4" i="57"/>
  <c r="U3" i="57"/>
  <c r="U2" i="57"/>
  <c r="W18" i="57" l="1"/>
  <c r="W12" i="57"/>
  <c r="W21" i="57"/>
  <c r="W17" i="57"/>
  <c r="W22" i="57"/>
  <c r="W15" i="57"/>
  <c r="W14" i="57"/>
  <c r="W13" i="57"/>
  <c r="W9" i="57"/>
  <c r="W16" i="57"/>
  <c r="W11" i="57"/>
  <c r="W10" i="57"/>
  <c r="W8" i="57"/>
  <c r="W2" i="57"/>
  <c r="W20" i="57"/>
  <c r="W6" i="57"/>
  <c r="U24" i="57"/>
  <c r="W7" i="57"/>
  <c r="W4" i="57"/>
  <c r="T24" i="57"/>
  <c r="W5" i="57"/>
  <c r="W3" i="57"/>
  <c r="V24" i="56"/>
  <c r="S24" i="56"/>
  <c r="R24" i="56"/>
  <c r="Q24" i="56"/>
  <c r="U23" i="56"/>
  <c r="U22" i="56"/>
  <c r="U21" i="56"/>
  <c r="U20" i="56"/>
  <c r="U19" i="56"/>
  <c r="W19" i="56"/>
  <c r="U18" i="56"/>
  <c r="U17" i="56"/>
  <c r="U16" i="56"/>
  <c r="U15" i="56"/>
  <c r="U14" i="56"/>
  <c r="U13" i="56"/>
  <c r="U12" i="56"/>
  <c r="U11" i="56"/>
  <c r="U10" i="56"/>
  <c r="U9" i="56"/>
  <c r="U8" i="56"/>
  <c r="U7" i="56"/>
  <c r="U6" i="56"/>
  <c r="U5" i="56"/>
  <c r="U4" i="56"/>
  <c r="U3" i="56"/>
  <c r="U2" i="56"/>
  <c r="W23" i="56" l="1"/>
  <c r="W15" i="56"/>
  <c r="W11" i="56"/>
  <c r="W7" i="56"/>
  <c r="W3" i="56"/>
  <c r="T24" i="56"/>
  <c r="W2" i="56"/>
  <c r="W21" i="56"/>
  <c r="W22" i="56"/>
  <c r="W14" i="56"/>
  <c r="W8" i="56"/>
  <c r="W20" i="56"/>
  <c r="W5" i="56"/>
  <c r="W6" i="56"/>
  <c r="W12" i="56"/>
  <c r="W18" i="56"/>
  <c r="W10" i="56"/>
  <c r="W16" i="56"/>
  <c r="W17" i="56"/>
  <c r="W9" i="56"/>
  <c r="W4" i="56"/>
  <c r="W13" i="56"/>
  <c r="U24" i="56"/>
  <c r="V24" i="55"/>
  <c r="S24" i="55"/>
  <c r="R24" i="55"/>
  <c r="Q24" i="55"/>
  <c r="U23" i="55"/>
  <c r="T23" i="55"/>
  <c r="U22" i="55"/>
  <c r="T22" i="55"/>
  <c r="U21" i="55"/>
  <c r="T21" i="55"/>
  <c r="W21" i="55" s="1"/>
  <c r="U20" i="55"/>
  <c r="T20" i="55"/>
  <c r="U19" i="55"/>
  <c r="T19" i="55"/>
  <c r="U18" i="55"/>
  <c r="T18" i="55"/>
  <c r="U17" i="55"/>
  <c r="T17" i="55"/>
  <c r="U16" i="55"/>
  <c r="T16" i="55"/>
  <c r="U15" i="55"/>
  <c r="T15" i="55"/>
  <c r="U14" i="55"/>
  <c r="T14" i="55"/>
  <c r="U13" i="55"/>
  <c r="T13" i="55"/>
  <c r="U12" i="55"/>
  <c r="T12" i="55"/>
  <c r="U11" i="55"/>
  <c r="T11" i="55"/>
  <c r="U10" i="55"/>
  <c r="T10" i="55"/>
  <c r="U9" i="55"/>
  <c r="T9" i="55"/>
  <c r="U8" i="55"/>
  <c r="T8" i="55"/>
  <c r="U7" i="55"/>
  <c r="T7" i="55"/>
  <c r="U6" i="55"/>
  <c r="T6" i="55"/>
  <c r="U5" i="55"/>
  <c r="T5" i="55"/>
  <c r="U4" i="55"/>
  <c r="T4" i="55"/>
  <c r="U3" i="55"/>
  <c r="T3" i="55"/>
  <c r="U2" i="55"/>
  <c r="T2" i="55"/>
  <c r="T24" i="55" l="1"/>
  <c r="W11" i="55"/>
  <c r="W17" i="55"/>
  <c r="W10" i="55"/>
  <c r="W20" i="55"/>
  <c r="W16" i="55"/>
  <c r="U24" i="55"/>
  <c r="W12" i="55"/>
  <c r="W18" i="55"/>
  <c r="W6" i="55"/>
  <c r="W22" i="55"/>
  <c r="W15" i="55"/>
  <c r="W23" i="55"/>
  <c r="W2" i="55"/>
  <c r="W8" i="55"/>
  <c r="W14" i="55"/>
  <c r="W3" i="55"/>
  <c r="W9" i="55"/>
  <c r="W4" i="55"/>
  <c r="W7" i="55"/>
  <c r="W13" i="55"/>
  <c r="W19" i="55"/>
  <c r="W5" i="55"/>
  <c r="T3" i="54"/>
  <c r="T4" i="54"/>
  <c r="T5" i="54"/>
  <c r="T6" i="54"/>
  <c r="T7" i="54"/>
  <c r="T8" i="54"/>
  <c r="T9" i="54"/>
  <c r="T10" i="54"/>
  <c r="T11" i="54"/>
  <c r="T12" i="54"/>
  <c r="T13" i="54"/>
  <c r="T14" i="54"/>
  <c r="T15" i="54"/>
  <c r="T16" i="54"/>
  <c r="T17" i="54"/>
  <c r="T18" i="54"/>
  <c r="T19" i="54"/>
  <c r="T20" i="54"/>
  <c r="T21" i="54"/>
  <c r="T22" i="54"/>
  <c r="T23" i="54"/>
  <c r="T2" i="54"/>
  <c r="T3" i="53"/>
  <c r="T4" i="53"/>
  <c r="T5" i="53"/>
  <c r="T6" i="53"/>
  <c r="T7" i="53"/>
  <c r="T8" i="53"/>
  <c r="T9" i="53"/>
  <c r="T10" i="53"/>
  <c r="T11" i="53"/>
  <c r="T12" i="53"/>
  <c r="T13" i="53"/>
  <c r="T14" i="53"/>
  <c r="T15" i="53"/>
  <c r="T16" i="53"/>
  <c r="T17" i="53"/>
  <c r="W17" i="53" s="1"/>
  <c r="T18" i="53"/>
  <c r="T19" i="53"/>
  <c r="T20" i="53"/>
  <c r="T21" i="53"/>
  <c r="T22" i="53"/>
  <c r="T23" i="53"/>
  <c r="T2" i="53"/>
  <c r="V24" i="54"/>
  <c r="S24" i="54"/>
  <c r="Q24" i="54"/>
  <c r="U23" i="54"/>
  <c r="U22" i="54"/>
  <c r="U21" i="54"/>
  <c r="U20" i="54"/>
  <c r="U19" i="54"/>
  <c r="U18" i="54"/>
  <c r="U17" i="54"/>
  <c r="U16" i="54"/>
  <c r="U15" i="54"/>
  <c r="U14" i="54"/>
  <c r="U13" i="54"/>
  <c r="U12" i="54"/>
  <c r="U11" i="54"/>
  <c r="U10" i="54"/>
  <c r="U9" i="54"/>
  <c r="U8" i="54"/>
  <c r="U7" i="54"/>
  <c r="U6" i="54"/>
  <c r="U5" i="54"/>
  <c r="U4" i="54"/>
  <c r="U3" i="54"/>
  <c r="U2" i="54"/>
  <c r="V24" i="53"/>
  <c r="S24" i="53"/>
  <c r="R24" i="53"/>
  <c r="Q24" i="53"/>
  <c r="U23" i="53"/>
  <c r="U22" i="53"/>
  <c r="U21" i="53"/>
  <c r="U20" i="53"/>
  <c r="U19" i="53"/>
  <c r="U18" i="53"/>
  <c r="U17" i="53"/>
  <c r="U16" i="53"/>
  <c r="U15" i="53"/>
  <c r="U14" i="53"/>
  <c r="U13" i="53"/>
  <c r="U12" i="53"/>
  <c r="U11" i="53"/>
  <c r="U10" i="53"/>
  <c r="U9" i="53"/>
  <c r="U8" i="53"/>
  <c r="U7" i="53"/>
  <c r="U6" i="53"/>
  <c r="W6" i="53"/>
  <c r="U5" i="53"/>
  <c r="U4" i="53"/>
  <c r="U3" i="53"/>
  <c r="U2" i="53"/>
  <c r="W21" i="53" l="1"/>
  <c r="W21" i="54"/>
  <c r="W20" i="54"/>
  <c r="W22" i="54"/>
  <c r="W11" i="54"/>
  <c r="W17" i="54"/>
  <c r="W23" i="54"/>
  <c r="W18" i="54"/>
  <c r="W19" i="54"/>
  <c r="W9" i="54"/>
  <c r="W14" i="54"/>
  <c r="W4" i="54"/>
  <c r="W16" i="54"/>
  <c r="W2" i="54"/>
  <c r="W3" i="54"/>
  <c r="W6" i="54"/>
  <c r="W12" i="54"/>
  <c r="W8" i="54"/>
  <c r="W15" i="54"/>
  <c r="W10" i="54"/>
  <c r="W5" i="54"/>
  <c r="T24" i="54"/>
  <c r="W7" i="54"/>
  <c r="W13" i="54"/>
  <c r="U24" i="54"/>
  <c r="T24" i="53"/>
  <c r="W9" i="53"/>
  <c r="W18" i="53"/>
  <c r="W14" i="53"/>
  <c r="W2" i="53"/>
  <c r="W22" i="53"/>
  <c r="W10" i="53"/>
  <c r="W15" i="53"/>
  <c r="W4" i="53"/>
  <c r="W16" i="53"/>
  <c r="W11" i="53"/>
  <c r="U24" i="53"/>
  <c r="W12" i="53"/>
  <c r="W3" i="53"/>
  <c r="W23" i="53"/>
  <c r="W7" i="53"/>
  <c r="W13" i="53"/>
  <c r="W8" i="53"/>
  <c r="W19" i="53"/>
  <c r="W20" i="53"/>
  <c r="W5" i="53"/>
  <c r="AG3" i="52"/>
  <c r="AG4" i="52"/>
  <c r="AG5" i="52"/>
  <c r="AG6" i="52"/>
  <c r="AG7" i="52"/>
  <c r="AG8" i="52"/>
  <c r="AG9" i="52"/>
  <c r="AG10" i="52"/>
  <c r="AG11" i="52"/>
  <c r="AG12" i="52"/>
  <c r="AG13" i="52"/>
  <c r="AG14" i="52"/>
  <c r="AG15" i="52"/>
  <c r="AG16" i="52"/>
  <c r="AG17" i="52"/>
  <c r="AG18" i="52"/>
  <c r="AG19" i="52"/>
  <c r="AG20" i="52"/>
  <c r="AG21" i="52"/>
  <c r="AG22" i="52"/>
  <c r="AG23" i="52"/>
  <c r="AG2" i="52"/>
  <c r="AH23" i="52"/>
  <c r="AD24" i="52"/>
  <c r="AE24" i="52"/>
  <c r="AF24" i="52"/>
  <c r="AI24" i="52"/>
  <c r="AJ23" i="52" l="1"/>
  <c r="AH22" i="52"/>
  <c r="AH21" i="52"/>
  <c r="AH20" i="52"/>
  <c r="AJ20" i="52"/>
  <c r="AH19" i="52"/>
  <c r="AJ19" i="52" s="1"/>
  <c r="AH18" i="52"/>
  <c r="AJ18" i="52"/>
  <c r="AH17" i="52"/>
  <c r="AJ17" i="52" s="1"/>
  <c r="AH16" i="52"/>
  <c r="AJ16" i="52"/>
  <c r="AH14" i="52"/>
  <c r="AJ14" i="52" s="1"/>
  <c r="AH13" i="52"/>
  <c r="AH12" i="52"/>
  <c r="AJ12" i="52"/>
  <c r="AH11" i="52"/>
  <c r="AJ11" i="52"/>
  <c r="AH10" i="52"/>
  <c r="AJ10" i="52"/>
  <c r="AH9" i="52"/>
  <c r="AH8" i="52"/>
  <c r="AJ8" i="52"/>
  <c r="AH7" i="52"/>
  <c r="AH6" i="52"/>
  <c r="AH5" i="52"/>
  <c r="AH4" i="52"/>
  <c r="AJ4" i="52"/>
  <c r="AH3" i="52"/>
  <c r="AH2" i="52"/>
  <c r="T3" i="51"/>
  <c r="T4" i="51"/>
  <c r="T5" i="51"/>
  <c r="T6" i="51"/>
  <c r="T7" i="51"/>
  <c r="T8" i="51"/>
  <c r="T9" i="51"/>
  <c r="T10" i="51"/>
  <c r="T11" i="51"/>
  <c r="T12" i="51"/>
  <c r="T13" i="51"/>
  <c r="T14" i="51"/>
  <c r="T15" i="51"/>
  <c r="T16" i="51"/>
  <c r="T17" i="51"/>
  <c r="T18" i="51"/>
  <c r="T19" i="51"/>
  <c r="T20" i="51"/>
  <c r="T21" i="51"/>
  <c r="T22" i="51"/>
  <c r="T2" i="51"/>
  <c r="AJ21" i="52" l="1"/>
  <c r="AJ5" i="52"/>
  <c r="AJ6" i="52"/>
  <c r="AJ7" i="52"/>
  <c r="AJ13" i="52"/>
  <c r="AJ3" i="52"/>
  <c r="AJ9" i="52"/>
  <c r="AJ15" i="52"/>
  <c r="AH24" i="52"/>
  <c r="AJ22" i="52"/>
  <c r="AG24" i="52"/>
  <c r="AJ2" i="52"/>
  <c r="V23" i="51"/>
  <c r="S23" i="51"/>
  <c r="R23" i="51"/>
  <c r="Q23" i="51"/>
  <c r="U22" i="51"/>
  <c r="U21" i="51"/>
  <c r="U20" i="51"/>
  <c r="U19" i="51"/>
  <c r="U18" i="51"/>
  <c r="U17" i="51"/>
  <c r="U16" i="51"/>
  <c r="U15" i="51"/>
  <c r="U14" i="51"/>
  <c r="U13" i="51"/>
  <c r="U12" i="51"/>
  <c r="U11" i="51"/>
  <c r="U10" i="51"/>
  <c r="U9" i="51"/>
  <c r="U8" i="51"/>
  <c r="U7" i="51"/>
  <c r="U6" i="51"/>
  <c r="U5" i="51"/>
  <c r="U4" i="51"/>
  <c r="U3" i="51"/>
  <c r="U2" i="51"/>
  <c r="V3" i="50"/>
  <c r="V4" i="50"/>
  <c r="V5" i="50"/>
  <c r="V6" i="50"/>
  <c r="V7" i="50"/>
  <c r="V8" i="50"/>
  <c r="V9" i="50"/>
  <c r="V10" i="50"/>
  <c r="V11" i="50"/>
  <c r="V12" i="50"/>
  <c r="V13" i="50"/>
  <c r="V14" i="50"/>
  <c r="V15" i="50"/>
  <c r="V16" i="50"/>
  <c r="V17" i="50"/>
  <c r="V18" i="50"/>
  <c r="V19" i="50"/>
  <c r="V20" i="50"/>
  <c r="V21" i="50"/>
  <c r="V22" i="50"/>
  <c r="V2" i="50"/>
  <c r="W19" i="51" l="1"/>
  <c r="W3" i="51"/>
  <c r="W14" i="51"/>
  <c r="W8" i="51"/>
  <c r="W10" i="51"/>
  <c r="W22" i="51"/>
  <c r="W11" i="51"/>
  <c r="W6" i="51"/>
  <c r="W18" i="51"/>
  <c r="W20" i="51"/>
  <c r="W21" i="51"/>
  <c r="W9" i="51"/>
  <c r="W16" i="51"/>
  <c r="W17" i="51"/>
  <c r="W15" i="51"/>
  <c r="T23" i="51"/>
  <c r="W12" i="51"/>
  <c r="W4" i="51"/>
  <c r="W5" i="51"/>
  <c r="U23" i="51"/>
  <c r="W7" i="51"/>
  <c r="W2" i="51"/>
  <c r="W13" i="51"/>
  <c r="U3" i="49"/>
  <c r="U4" i="49"/>
  <c r="U5" i="49"/>
  <c r="U6" i="49"/>
  <c r="U7" i="49"/>
  <c r="U8" i="49"/>
  <c r="U9" i="49"/>
  <c r="U10" i="49"/>
  <c r="U11" i="49"/>
  <c r="U12" i="49"/>
  <c r="U13" i="49"/>
  <c r="U14" i="49"/>
  <c r="U15" i="49"/>
  <c r="U16" i="49"/>
  <c r="U17" i="49"/>
  <c r="U18" i="49"/>
  <c r="U19" i="49"/>
  <c r="U20" i="49"/>
  <c r="U21" i="49"/>
  <c r="U22" i="49"/>
  <c r="U2" i="49"/>
  <c r="X23" i="50"/>
  <c r="U23" i="50"/>
  <c r="T23" i="50"/>
  <c r="S23" i="50"/>
  <c r="W22" i="50"/>
  <c r="W21" i="50"/>
  <c r="W20" i="50"/>
  <c r="W19" i="50"/>
  <c r="W18" i="50"/>
  <c r="W17" i="50"/>
  <c r="W16" i="50"/>
  <c r="W15" i="50"/>
  <c r="W14" i="50"/>
  <c r="W13" i="50"/>
  <c r="W12" i="50"/>
  <c r="W11" i="50"/>
  <c r="W10" i="50"/>
  <c r="W9" i="50"/>
  <c r="W8" i="50"/>
  <c r="W7" i="50"/>
  <c r="W6" i="50"/>
  <c r="W5" i="50"/>
  <c r="W4" i="50"/>
  <c r="W3" i="50"/>
  <c r="W2" i="50"/>
  <c r="R2" i="48"/>
  <c r="Y12" i="50" l="1"/>
  <c r="Y20" i="50"/>
  <c r="Y16" i="50"/>
  <c r="Y8" i="50"/>
  <c r="Y4" i="50"/>
  <c r="V23" i="50"/>
  <c r="Y7" i="50"/>
  <c r="Y2" i="50"/>
  <c r="Y3" i="50"/>
  <c r="Y21" i="50"/>
  <c r="Y19" i="50"/>
  <c r="Y13" i="50"/>
  <c r="Y14" i="50"/>
  <c r="Y15" i="50"/>
  <c r="Y10" i="50"/>
  <c r="Y22" i="50"/>
  <c r="Y9" i="50"/>
  <c r="Y5" i="50"/>
  <c r="Y11" i="50"/>
  <c r="Y17" i="50"/>
  <c r="Y6" i="50"/>
  <c r="Y18" i="50"/>
  <c r="W23" i="50"/>
  <c r="W23" i="49"/>
  <c r="T23" i="49"/>
  <c r="S23" i="49"/>
  <c r="R23" i="49"/>
  <c r="V22" i="49"/>
  <c r="V21" i="49"/>
  <c r="V20" i="49"/>
  <c r="V19" i="49"/>
  <c r="V18" i="49"/>
  <c r="V17" i="49"/>
  <c r="V16" i="49"/>
  <c r="V15" i="49"/>
  <c r="V14" i="49"/>
  <c r="V13" i="49"/>
  <c r="V12" i="49"/>
  <c r="V11" i="49"/>
  <c r="V10" i="49"/>
  <c r="V9" i="49"/>
  <c r="V8" i="49"/>
  <c r="V7" i="49"/>
  <c r="V6" i="49"/>
  <c r="V5" i="49"/>
  <c r="V4" i="49"/>
  <c r="V3" i="49"/>
  <c r="V2" i="49"/>
  <c r="R3" i="48"/>
  <c r="R4" i="48"/>
  <c r="R5" i="48"/>
  <c r="R6" i="48"/>
  <c r="R7" i="48"/>
  <c r="R8" i="48"/>
  <c r="R9" i="48"/>
  <c r="R10" i="48"/>
  <c r="R11" i="48"/>
  <c r="R12" i="48"/>
  <c r="R13" i="48"/>
  <c r="R14" i="48"/>
  <c r="R15" i="48"/>
  <c r="R16" i="48"/>
  <c r="R17" i="48"/>
  <c r="R18" i="48"/>
  <c r="R19" i="48"/>
  <c r="R20" i="48"/>
  <c r="R21" i="48"/>
  <c r="R22" i="48"/>
  <c r="S2" i="47"/>
  <c r="S3" i="47"/>
  <c r="S4" i="47"/>
  <c r="S5" i="47"/>
  <c r="S6" i="47"/>
  <c r="S7" i="47"/>
  <c r="S8" i="47"/>
  <c r="S9" i="47"/>
  <c r="S10" i="47"/>
  <c r="S11" i="47"/>
  <c r="S12" i="47"/>
  <c r="S13" i="47"/>
  <c r="S14" i="47"/>
  <c r="S15" i="47"/>
  <c r="S16" i="47"/>
  <c r="S17" i="47"/>
  <c r="S18" i="47"/>
  <c r="S19" i="47"/>
  <c r="S20" i="47"/>
  <c r="S21" i="47"/>
  <c r="S22" i="47"/>
  <c r="X15" i="49" l="1"/>
  <c r="X7" i="49"/>
  <c r="X3" i="49"/>
  <c r="X19" i="49"/>
  <c r="X8" i="49"/>
  <c r="X12" i="49"/>
  <c r="X16" i="49"/>
  <c r="X11" i="49"/>
  <c r="V23" i="49"/>
  <c r="X20" i="49"/>
  <c r="X9" i="49"/>
  <c r="X21" i="49"/>
  <c r="X5" i="49"/>
  <c r="X22" i="49"/>
  <c r="X6" i="49"/>
  <c r="X17" i="49"/>
  <c r="X4" i="49"/>
  <c r="X18" i="49"/>
  <c r="X14" i="49"/>
  <c r="X10" i="49"/>
  <c r="U23" i="49"/>
  <c r="X13" i="49"/>
  <c r="X2" i="49"/>
  <c r="T23" i="48"/>
  <c r="Q23" i="48"/>
  <c r="P23" i="48"/>
  <c r="O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10" i="48"/>
  <c r="S9" i="48"/>
  <c r="S8" i="48"/>
  <c r="S7" i="48"/>
  <c r="S6" i="48"/>
  <c r="S5" i="48"/>
  <c r="S4" i="48"/>
  <c r="S3" i="48"/>
  <c r="S2" i="48"/>
  <c r="R2" i="47"/>
  <c r="R23" i="48" l="1"/>
  <c r="U6" i="48"/>
  <c r="U12" i="48"/>
  <c r="U18" i="48"/>
  <c r="S23" i="48"/>
  <c r="U22" i="48"/>
  <c r="U20" i="48"/>
  <c r="U8" i="48"/>
  <c r="U10" i="48"/>
  <c r="U16" i="48"/>
  <c r="U5" i="48"/>
  <c r="U11" i="48"/>
  <c r="U17" i="48"/>
  <c r="U14" i="48"/>
  <c r="U9" i="48"/>
  <c r="U3" i="48"/>
  <c r="U15" i="48"/>
  <c r="U21" i="48"/>
  <c r="U4" i="48"/>
  <c r="U7" i="48"/>
  <c r="U13" i="48"/>
  <c r="U19" i="48"/>
  <c r="O23" i="46"/>
  <c r="P23" i="46"/>
  <c r="Q23" i="46"/>
  <c r="P23" i="47"/>
  <c r="U2" i="48" l="1"/>
  <c r="Q23" i="47"/>
  <c r="T23" i="47"/>
  <c r="O23" i="47"/>
  <c r="L23" i="47"/>
  <c r="R22" i="47"/>
  <c r="R21" i="47"/>
  <c r="R20" i="47"/>
  <c r="U20" i="47" s="1"/>
  <c r="R19" i="47"/>
  <c r="R18" i="47"/>
  <c r="R17" i="47"/>
  <c r="R16" i="47"/>
  <c r="R15" i="47"/>
  <c r="R14" i="47"/>
  <c r="R13" i="47"/>
  <c r="R12" i="47"/>
  <c r="R11" i="47"/>
  <c r="R10" i="47"/>
  <c r="R9" i="47"/>
  <c r="R8" i="47"/>
  <c r="R7" i="47"/>
  <c r="R6" i="47"/>
  <c r="R5" i="47"/>
  <c r="R4" i="47"/>
  <c r="R3" i="47"/>
  <c r="R9" i="45"/>
  <c r="T23" i="46"/>
  <c r="S23" i="47" l="1"/>
  <c r="R23" i="47"/>
  <c r="U7" i="47"/>
  <c r="U19" i="47"/>
  <c r="U22" i="47"/>
  <c r="U8" i="47"/>
  <c r="U14" i="47"/>
  <c r="U9" i="47"/>
  <c r="U16" i="47"/>
  <c r="U15" i="47"/>
  <c r="U11" i="47"/>
  <c r="U6" i="47"/>
  <c r="U12" i="47"/>
  <c r="U18" i="47"/>
  <c r="U2" i="47"/>
  <c r="U3" i="47"/>
  <c r="U21" i="47"/>
  <c r="U4" i="47"/>
  <c r="U17" i="47"/>
  <c r="U10" i="47"/>
  <c r="U5" i="47"/>
  <c r="U13" i="47"/>
  <c r="S22" i="46"/>
  <c r="R22" i="46"/>
  <c r="S21" i="46"/>
  <c r="R21" i="46"/>
  <c r="S20" i="46"/>
  <c r="R20" i="46"/>
  <c r="S19" i="46"/>
  <c r="R19" i="46"/>
  <c r="S18" i="46"/>
  <c r="R18" i="46"/>
  <c r="S17" i="46"/>
  <c r="R17" i="46"/>
  <c r="S16" i="46"/>
  <c r="R16" i="46"/>
  <c r="S15" i="46"/>
  <c r="R15" i="46"/>
  <c r="S14" i="46"/>
  <c r="R14" i="46"/>
  <c r="S13" i="46"/>
  <c r="R13" i="46"/>
  <c r="S12" i="46"/>
  <c r="R12" i="46"/>
  <c r="S11" i="46"/>
  <c r="R11" i="46"/>
  <c r="S10" i="46"/>
  <c r="R10" i="46"/>
  <c r="S9" i="46"/>
  <c r="R9" i="46"/>
  <c r="S8" i="46"/>
  <c r="R8" i="46"/>
  <c r="S7" i="46"/>
  <c r="R7" i="46"/>
  <c r="S6" i="46"/>
  <c r="R6" i="46"/>
  <c r="S5" i="46"/>
  <c r="R5" i="46"/>
  <c r="S4" i="46"/>
  <c r="R4" i="46"/>
  <c r="S3" i="46"/>
  <c r="R3" i="46"/>
  <c r="S2" i="46"/>
  <c r="R2" i="46"/>
  <c r="R2" i="45"/>
  <c r="R3" i="45"/>
  <c r="R4" i="45"/>
  <c r="R5" i="45"/>
  <c r="R6" i="45"/>
  <c r="R7" i="45"/>
  <c r="R8" i="45"/>
  <c r="R10" i="45"/>
  <c r="R11" i="45"/>
  <c r="R12" i="45"/>
  <c r="R13" i="45"/>
  <c r="R14" i="45"/>
  <c r="R15" i="45"/>
  <c r="R16" i="45"/>
  <c r="R17" i="45"/>
  <c r="R18" i="45"/>
  <c r="R19" i="45"/>
  <c r="R20" i="45"/>
  <c r="R21" i="45"/>
  <c r="R22" i="45"/>
  <c r="S23" i="46" l="1"/>
  <c r="R23" i="46"/>
  <c r="U14" i="46"/>
  <c r="U10" i="46"/>
  <c r="U6" i="46"/>
  <c r="U2" i="46"/>
  <c r="R23" i="45"/>
  <c r="U11" i="46"/>
  <c r="U13" i="46"/>
  <c r="U16" i="46"/>
  <c r="U19" i="46"/>
  <c r="U7" i="46"/>
  <c r="U12" i="46"/>
  <c r="U8" i="46"/>
  <c r="U9" i="46"/>
  <c r="U15" i="46"/>
  <c r="U21" i="46"/>
  <c r="U22" i="46"/>
  <c r="U20" i="46"/>
  <c r="U3" i="46"/>
  <c r="U5" i="46"/>
  <c r="U17" i="46"/>
  <c r="U18" i="46"/>
  <c r="U4" i="46"/>
  <c r="L23" i="45"/>
  <c r="M23" i="45"/>
  <c r="Q23" i="45"/>
  <c r="O23" i="45"/>
  <c r="S22" i="45"/>
  <c r="S21" i="45"/>
  <c r="S20" i="45"/>
  <c r="S19" i="45"/>
  <c r="S18" i="45"/>
  <c r="S17" i="45"/>
  <c r="S16" i="45"/>
  <c r="S15" i="45"/>
  <c r="S14" i="45"/>
  <c r="S13" i="45"/>
  <c r="S12" i="45"/>
  <c r="S11" i="45"/>
  <c r="S10" i="45"/>
  <c r="S9" i="45"/>
  <c r="S8" i="45"/>
  <c r="S7" i="45"/>
  <c r="S6" i="45"/>
  <c r="S5" i="45"/>
  <c r="S4" i="45"/>
  <c r="S3" i="45"/>
  <c r="S2" i="45"/>
  <c r="T2" i="44"/>
  <c r="T3" i="44"/>
  <c r="T4" i="44"/>
  <c r="T5" i="44"/>
  <c r="T6" i="44"/>
  <c r="T7" i="44"/>
  <c r="T8" i="44"/>
  <c r="T9" i="44"/>
  <c r="T10" i="44"/>
  <c r="T11" i="44"/>
  <c r="T12" i="44"/>
  <c r="T13" i="44"/>
  <c r="T14" i="44"/>
  <c r="T15" i="44"/>
  <c r="T16" i="44"/>
  <c r="T17" i="44"/>
  <c r="T18" i="44"/>
  <c r="T19" i="44"/>
  <c r="T20" i="44"/>
  <c r="T21" i="44"/>
  <c r="T22" i="44"/>
  <c r="Q23" i="44"/>
  <c r="S23" i="45" l="1"/>
  <c r="S23" i="44"/>
  <c r="R23" i="44"/>
  <c r="U22" i="44"/>
  <c r="U21" i="44"/>
  <c r="U20" i="44"/>
  <c r="U19" i="44"/>
  <c r="U18" i="44"/>
  <c r="U17" i="44"/>
  <c r="U16" i="44"/>
  <c r="U15" i="44"/>
  <c r="U14" i="44"/>
  <c r="U13" i="44"/>
  <c r="U12" i="44"/>
  <c r="U11" i="44"/>
  <c r="U10" i="44"/>
  <c r="U9" i="44"/>
  <c r="U8" i="44"/>
  <c r="U7" i="44"/>
  <c r="U6" i="44"/>
  <c r="U5" i="44"/>
  <c r="U4" i="44"/>
  <c r="U3" i="44"/>
  <c r="U2" i="44"/>
  <c r="R3" i="43"/>
  <c r="R4" i="43"/>
  <c r="R5" i="43"/>
  <c r="R6" i="43"/>
  <c r="R7" i="43"/>
  <c r="R8" i="43"/>
  <c r="R9" i="43"/>
  <c r="R10" i="43"/>
  <c r="R11" i="43"/>
  <c r="R12" i="43"/>
  <c r="R13" i="43"/>
  <c r="R14" i="43"/>
  <c r="R15" i="43"/>
  <c r="R16" i="43"/>
  <c r="R17" i="43"/>
  <c r="R18" i="43"/>
  <c r="R19" i="43"/>
  <c r="R20" i="43"/>
  <c r="R21" i="43"/>
  <c r="R22" i="43"/>
  <c r="R2" i="43"/>
  <c r="S3" i="43"/>
  <c r="S4" i="43"/>
  <c r="S5" i="43"/>
  <c r="S6" i="43"/>
  <c r="S7" i="43"/>
  <c r="S8" i="43"/>
  <c r="S9" i="43"/>
  <c r="S10" i="43"/>
  <c r="S11" i="43"/>
  <c r="S12" i="43"/>
  <c r="S13" i="43"/>
  <c r="S14" i="43"/>
  <c r="S15" i="43"/>
  <c r="S16" i="43"/>
  <c r="S17" i="43"/>
  <c r="S18" i="43"/>
  <c r="S19" i="43"/>
  <c r="S20" i="43"/>
  <c r="S21" i="43"/>
  <c r="S22" i="43"/>
  <c r="S2" i="43"/>
  <c r="U23" i="44" l="1"/>
  <c r="W18" i="44"/>
  <c r="W6" i="44"/>
  <c r="W12" i="44"/>
  <c r="W15" i="44"/>
  <c r="W21" i="44"/>
  <c r="W19" i="44"/>
  <c r="W8" i="44"/>
  <c r="W14" i="44"/>
  <c r="W20" i="44"/>
  <c r="W7" i="44"/>
  <c r="T23" i="44"/>
  <c r="W4" i="44"/>
  <c r="W10" i="44"/>
  <c r="W16" i="44"/>
  <c r="W22" i="44"/>
  <c r="W3" i="44"/>
  <c r="W5" i="44"/>
  <c r="W11" i="44"/>
  <c r="W17" i="44"/>
  <c r="W13" i="44"/>
  <c r="W9" i="44"/>
  <c r="W2" i="44"/>
  <c r="Q23" i="43"/>
  <c r="P23" i="43"/>
  <c r="O23" i="43"/>
  <c r="U19" i="43" l="1"/>
  <c r="U17" i="43"/>
  <c r="U6" i="43"/>
  <c r="U12" i="43"/>
  <c r="U18" i="43"/>
  <c r="U21" i="43"/>
  <c r="U20" i="43"/>
  <c r="U2" i="43"/>
  <c r="U14" i="43"/>
  <c r="U9" i="43"/>
  <c r="U10" i="43"/>
  <c r="U16" i="43"/>
  <c r="U22" i="43"/>
  <c r="U13" i="43"/>
  <c r="U8" i="43"/>
  <c r="U15" i="43"/>
  <c r="U3" i="43"/>
  <c r="U4" i="43"/>
  <c r="U5" i="43"/>
  <c r="U11" i="43"/>
  <c r="U7" i="43"/>
  <c r="R23" i="43"/>
  <c r="S23" i="43"/>
  <c r="S3" i="42"/>
  <c r="S4" i="42"/>
  <c r="S5" i="42"/>
  <c r="S6" i="42"/>
  <c r="S7" i="42"/>
  <c r="S8" i="42"/>
  <c r="S9" i="42"/>
  <c r="S10" i="42"/>
  <c r="S11" i="42"/>
  <c r="S12" i="42"/>
  <c r="S13" i="42"/>
  <c r="S14" i="42"/>
  <c r="S15" i="42"/>
  <c r="S16" i="42"/>
  <c r="S17" i="42"/>
  <c r="S18" i="42"/>
  <c r="S19" i="42"/>
  <c r="S20" i="42"/>
  <c r="S21" i="42"/>
  <c r="S22" i="42"/>
  <c r="S2" i="42"/>
  <c r="R2" i="42"/>
  <c r="Q23" i="42" l="1"/>
  <c r="P23" i="42"/>
  <c r="O23" i="42"/>
  <c r="R22" i="42"/>
  <c r="R21" i="42"/>
  <c r="R20" i="42"/>
  <c r="R19" i="42"/>
  <c r="R18" i="42"/>
  <c r="R17" i="42"/>
  <c r="R16" i="42"/>
  <c r="R15" i="42"/>
  <c r="R14" i="42"/>
  <c r="R13" i="42"/>
  <c r="R12" i="42"/>
  <c r="R11" i="42"/>
  <c r="R10" i="42"/>
  <c r="R9" i="42"/>
  <c r="R8" i="42"/>
  <c r="R7" i="42"/>
  <c r="R6" i="42"/>
  <c r="R5" i="42"/>
  <c r="R4" i="42"/>
  <c r="R3" i="42"/>
  <c r="N23" i="41"/>
  <c r="N22" i="38"/>
  <c r="R23" i="40"/>
  <c r="O23" i="39"/>
  <c r="R2" i="39"/>
  <c r="Q3" i="41"/>
  <c r="Q4" i="41"/>
  <c r="Q5" i="41"/>
  <c r="Q6" i="41"/>
  <c r="Q7" i="41"/>
  <c r="Q8" i="41"/>
  <c r="Q9" i="41"/>
  <c r="Q10" i="41"/>
  <c r="Q11" i="41"/>
  <c r="Q12" i="41"/>
  <c r="Q13" i="41"/>
  <c r="Q14" i="41"/>
  <c r="Q15" i="41"/>
  <c r="Q16" i="41"/>
  <c r="Q17" i="41"/>
  <c r="Q18" i="41"/>
  <c r="Q19" i="41"/>
  <c r="Q20" i="41"/>
  <c r="Q21" i="41"/>
  <c r="Q22" i="41"/>
  <c r="Q2" i="41"/>
  <c r="Q23" i="41" l="1"/>
  <c r="U17" i="42"/>
  <c r="U18" i="42"/>
  <c r="U21" i="42"/>
  <c r="R23" i="42"/>
  <c r="U12" i="42"/>
  <c r="U15" i="42"/>
  <c r="U6" i="42"/>
  <c r="U5" i="42"/>
  <c r="U11" i="42"/>
  <c r="U7" i="42"/>
  <c r="U14" i="42"/>
  <c r="U20" i="42"/>
  <c r="U2" i="42"/>
  <c r="U13" i="42"/>
  <c r="U9" i="42"/>
  <c r="U4" i="42"/>
  <c r="U10" i="42"/>
  <c r="U16" i="42"/>
  <c r="U22" i="42"/>
  <c r="U19" i="42"/>
  <c r="U3" i="42"/>
  <c r="U8" i="42"/>
  <c r="S23" i="42"/>
  <c r="P23" i="41"/>
  <c r="O23" i="41"/>
  <c r="R22" i="41"/>
  <c r="R21" i="41"/>
  <c r="R20" i="41"/>
  <c r="R19" i="41"/>
  <c r="R18" i="41"/>
  <c r="R17" i="41"/>
  <c r="R16" i="41"/>
  <c r="R15" i="41"/>
  <c r="R14" i="41"/>
  <c r="R13" i="41"/>
  <c r="R12" i="41"/>
  <c r="R11" i="41"/>
  <c r="R10" i="41"/>
  <c r="R9" i="41"/>
  <c r="R8" i="41"/>
  <c r="R7" i="41"/>
  <c r="R6" i="41"/>
  <c r="R5" i="41"/>
  <c r="R4" i="41"/>
  <c r="R3" i="41"/>
  <c r="R2" i="41"/>
  <c r="V3" i="40"/>
  <c r="V4" i="40"/>
  <c r="V5" i="40"/>
  <c r="V6" i="40"/>
  <c r="V7" i="40"/>
  <c r="V8" i="40"/>
  <c r="V9" i="40"/>
  <c r="V10" i="40"/>
  <c r="V11" i="40"/>
  <c r="V12" i="40"/>
  <c r="V13" i="40"/>
  <c r="V14" i="40"/>
  <c r="V15" i="40"/>
  <c r="V16" i="40"/>
  <c r="V17" i="40"/>
  <c r="V18" i="40"/>
  <c r="V19" i="40"/>
  <c r="V20" i="40"/>
  <c r="V21" i="40"/>
  <c r="V22" i="40"/>
  <c r="V2" i="40"/>
  <c r="U3" i="40"/>
  <c r="U4" i="40"/>
  <c r="U5" i="40"/>
  <c r="U6" i="40"/>
  <c r="U7" i="40"/>
  <c r="U8" i="40"/>
  <c r="U9" i="40"/>
  <c r="U10" i="40"/>
  <c r="U11" i="40"/>
  <c r="U12" i="40"/>
  <c r="U13" i="40"/>
  <c r="U14" i="40"/>
  <c r="U15" i="40"/>
  <c r="U16" i="40"/>
  <c r="U17" i="40"/>
  <c r="U18" i="40"/>
  <c r="U19" i="40"/>
  <c r="U20" i="40"/>
  <c r="U21" i="40"/>
  <c r="U22" i="40"/>
  <c r="U2" i="40"/>
  <c r="U23" i="40" l="1"/>
  <c r="V23" i="40"/>
  <c r="X23" i="40"/>
  <c r="R23" i="41"/>
  <c r="T15" i="41"/>
  <c r="T3" i="41"/>
  <c r="T11" i="41"/>
  <c r="T18" i="41"/>
  <c r="T19" i="41"/>
  <c r="T4" i="41"/>
  <c r="T10" i="41"/>
  <c r="T14" i="41"/>
  <c r="T13" i="41"/>
  <c r="T9" i="41"/>
  <c r="T2" i="41"/>
  <c r="T20" i="41"/>
  <c r="T21" i="41"/>
  <c r="T5" i="41"/>
  <c r="T16" i="41"/>
  <c r="T8" i="41"/>
  <c r="T22" i="41"/>
  <c r="T6" i="41"/>
  <c r="T17" i="41"/>
  <c r="T7" i="41"/>
  <c r="T12" i="41"/>
  <c r="T23" i="40" l="1"/>
  <c r="S23" i="40"/>
  <c r="X22" i="40" l="1"/>
  <c r="X5" i="40"/>
  <c r="X17" i="40"/>
  <c r="X19" i="40"/>
  <c r="X6" i="40"/>
  <c r="X2" i="40"/>
  <c r="X14" i="40"/>
  <c r="X20" i="40"/>
  <c r="X12" i="40"/>
  <c r="X7" i="40"/>
  <c r="X15" i="40"/>
  <c r="X21" i="40"/>
  <c r="X9" i="40"/>
  <c r="X4" i="40"/>
  <c r="X10" i="40"/>
  <c r="X16" i="40"/>
  <c r="X3" i="40"/>
  <c r="X18" i="40"/>
  <c r="X13" i="40"/>
  <c r="X8" i="40"/>
  <c r="X11" i="40"/>
  <c r="S3" i="39" l="1"/>
  <c r="S4" i="39"/>
  <c r="S5" i="39"/>
  <c r="S6" i="39"/>
  <c r="S7" i="39"/>
  <c r="S8" i="39"/>
  <c r="S9" i="39"/>
  <c r="S10" i="39"/>
  <c r="S11" i="39"/>
  <c r="S12" i="39"/>
  <c r="S13" i="39"/>
  <c r="S14" i="39"/>
  <c r="S15" i="39"/>
  <c r="S16" i="39"/>
  <c r="S17" i="39"/>
  <c r="S18" i="39"/>
  <c r="S19" i="39"/>
  <c r="S20" i="39"/>
  <c r="S21" i="39"/>
  <c r="S22" i="39"/>
  <c r="S2" i="39"/>
  <c r="R19" i="39"/>
  <c r="U19" i="39" s="1"/>
  <c r="R3" i="39"/>
  <c r="R4" i="39"/>
  <c r="R5" i="39"/>
  <c r="R6" i="39"/>
  <c r="R7" i="39"/>
  <c r="R8" i="39"/>
  <c r="R9" i="39"/>
  <c r="R10" i="39"/>
  <c r="R11" i="39"/>
  <c r="R12" i="39"/>
  <c r="R13" i="39"/>
  <c r="R14" i="39"/>
  <c r="R15" i="39"/>
  <c r="R16" i="39"/>
  <c r="R17" i="39"/>
  <c r="R18" i="39"/>
  <c r="S23" i="39" l="1"/>
  <c r="U12" i="39"/>
  <c r="T3" i="37"/>
  <c r="T4" i="37"/>
  <c r="T5" i="37"/>
  <c r="T6" i="37"/>
  <c r="T7" i="37"/>
  <c r="T8" i="37"/>
  <c r="T9" i="37"/>
  <c r="T10" i="37"/>
  <c r="T11" i="37"/>
  <c r="T12" i="37"/>
  <c r="T13" i="37"/>
  <c r="T14" i="37"/>
  <c r="T15" i="37"/>
  <c r="T16" i="37"/>
  <c r="T17" i="37"/>
  <c r="T18" i="37"/>
  <c r="T19" i="37"/>
  <c r="T20" i="37"/>
  <c r="T21" i="37"/>
  <c r="T2" i="37"/>
  <c r="Q23" i="39"/>
  <c r="P23" i="39"/>
  <c r="R22" i="39"/>
  <c r="R21" i="39"/>
  <c r="R20" i="39"/>
  <c r="R23" i="39" s="1"/>
  <c r="U18" i="39"/>
  <c r="U17" i="39"/>
  <c r="U16" i="39"/>
  <c r="U15" i="39"/>
  <c r="U14" i="39"/>
  <c r="U13" i="39"/>
  <c r="U11" i="39"/>
  <c r="U10" i="39"/>
  <c r="U9" i="39"/>
  <c r="U8" i="39"/>
  <c r="U7" i="39"/>
  <c r="U6" i="39"/>
  <c r="U5" i="39"/>
  <c r="U4" i="39"/>
  <c r="U3" i="39"/>
  <c r="Q2" i="38"/>
  <c r="Q3" i="38"/>
  <c r="Q4" i="38"/>
  <c r="Q5" i="38"/>
  <c r="Q6" i="38"/>
  <c r="Q7" i="38"/>
  <c r="Q8" i="38"/>
  <c r="Q9" i="38"/>
  <c r="Q10" i="38"/>
  <c r="Q11" i="38"/>
  <c r="Q12" i="38"/>
  <c r="Q13" i="38"/>
  <c r="Q14" i="38"/>
  <c r="Q15" i="38"/>
  <c r="Q16" i="38"/>
  <c r="Q17" i="38"/>
  <c r="Q18" i="38"/>
  <c r="Q19" i="38"/>
  <c r="Q20" i="38"/>
  <c r="Q21" i="38"/>
  <c r="Q22" i="38" l="1"/>
  <c r="U20" i="39"/>
  <c r="U2" i="39"/>
  <c r="U21" i="39"/>
  <c r="U22" i="39"/>
  <c r="P22" i="38"/>
  <c r="O22" i="38"/>
  <c r="R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7" i="38"/>
  <c r="R6" i="38"/>
  <c r="R5" i="38"/>
  <c r="R4" i="38"/>
  <c r="R3" i="38"/>
  <c r="R2" i="38"/>
  <c r="R22" i="38" l="1"/>
  <c r="T13" i="38"/>
  <c r="T9" i="38"/>
  <c r="T5" i="38"/>
  <c r="T17" i="38"/>
  <c r="T12" i="38"/>
  <c r="T21" i="38"/>
  <c r="T2" i="38"/>
  <c r="T19" i="38"/>
  <c r="T18" i="38"/>
  <c r="T20" i="38"/>
  <c r="T8" i="38"/>
  <c r="T3" i="38"/>
  <c r="T10" i="38"/>
  <c r="T14" i="38"/>
  <c r="T4" i="38"/>
  <c r="T15" i="38"/>
  <c r="T16" i="38"/>
  <c r="T11" i="38"/>
  <c r="T7" i="38"/>
  <c r="T6" i="38"/>
  <c r="S22" i="37"/>
  <c r="R22" i="37"/>
  <c r="U21" i="37"/>
  <c r="U20" i="37"/>
  <c r="U19" i="37"/>
  <c r="U18" i="37"/>
  <c r="U17" i="37"/>
  <c r="U16" i="37"/>
  <c r="U15" i="37"/>
  <c r="U14" i="37"/>
  <c r="U13" i="37"/>
  <c r="U12" i="37"/>
  <c r="U11" i="37"/>
  <c r="U10" i="37"/>
  <c r="U9" i="37"/>
  <c r="U8" i="37"/>
  <c r="U7" i="37"/>
  <c r="U6" i="37"/>
  <c r="U5" i="37"/>
  <c r="U4" i="37"/>
  <c r="U3" i="37"/>
  <c r="U2" i="37"/>
  <c r="W20" i="37" l="1"/>
  <c r="W7" i="37"/>
  <c r="W6" i="37"/>
  <c r="W15" i="37"/>
  <c r="W10" i="37"/>
  <c r="W17" i="37"/>
  <c r="W18" i="37"/>
  <c r="W2" i="37"/>
  <c r="W14" i="37"/>
  <c r="W12" i="37"/>
  <c r="W13" i="37"/>
  <c r="W19" i="37"/>
  <c r="W4" i="37"/>
  <c r="W8" i="37"/>
  <c r="W5" i="37"/>
  <c r="W21" i="37"/>
  <c r="W9" i="37"/>
  <c r="W16" i="37"/>
  <c r="W3" i="37"/>
  <c r="W11" i="37"/>
  <c r="P22" i="36"/>
  <c r="O22" i="36"/>
  <c r="R21" i="36"/>
  <c r="Q21" i="36"/>
  <c r="R20" i="36"/>
  <c r="Q20" i="36"/>
  <c r="R19" i="36"/>
  <c r="Q19" i="36"/>
  <c r="R18" i="36"/>
  <c r="Q18" i="36"/>
  <c r="R17" i="36"/>
  <c r="Q17" i="36"/>
  <c r="R16" i="36"/>
  <c r="Q16" i="36"/>
  <c r="R15" i="36"/>
  <c r="Q15" i="36"/>
  <c r="R14" i="36"/>
  <c r="Q14" i="36"/>
  <c r="R13" i="36"/>
  <c r="Q13" i="36"/>
  <c r="R12" i="36"/>
  <c r="Q12" i="36"/>
  <c r="T12" i="36" s="1"/>
  <c r="R11" i="36"/>
  <c r="Q11" i="36"/>
  <c r="R10" i="36"/>
  <c r="Q10" i="36"/>
  <c r="R9" i="36"/>
  <c r="Q9" i="36"/>
  <c r="R8" i="36"/>
  <c r="Q8" i="36"/>
  <c r="R7" i="36"/>
  <c r="Q7" i="36"/>
  <c r="R6" i="36"/>
  <c r="Q6" i="36"/>
  <c r="R5" i="36"/>
  <c r="Q5" i="36"/>
  <c r="R4" i="36"/>
  <c r="Q4" i="36"/>
  <c r="R3" i="36"/>
  <c r="Q3" i="36"/>
  <c r="R2" i="36"/>
  <c r="Q2" i="36"/>
  <c r="Q3" i="35"/>
  <c r="Q4" i="35"/>
  <c r="Q5" i="35"/>
  <c r="Q6" i="35"/>
  <c r="Q7" i="35"/>
  <c r="Q8" i="35"/>
  <c r="Q9" i="35"/>
  <c r="Q10" i="35"/>
  <c r="Q11" i="35"/>
  <c r="Q12" i="35"/>
  <c r="Q13" i="35"/>
  <c r="Q14" i="35"/>
  <c r="Q15" i="35"/>
  <c r="Q16" i="35"/>
  <c r="Q17" i="35"/>
  <c r="Q18" i="35"/>
  <c r="Q19" i="35"/>
  <c r="Q20" i="35"/>
  <c r="Q21" i="35"/>
  <c r="Q2" i="35"/>
  <c r="T20" i="36" l="1"/>
  <c r="T19" i="36"/>
  <c r="T16" i="36"/>
  <c r="T15" i="36"/>
  <c r="T11" i="36"/>
  <c r="T8" i="36"/>
  <c r="T7" i="36"/>
  <c r="T6" i="36"/>
  <c r="T4" i="36"/>
  <c r="T3" i="36"/>
  <c r="T14" i="36"/>
  <c r="T2" i="36"/>
  <c r="T17" i="36"/>
  <c r="T18" i="36"/>
  <c r="T10" i="36"/>
  <c r="T13" i="36"/>
  <c r="T21" i="36"/>
  <c r="T9" i="36"/>
  <c r="T5" i="36"/>
  <c r="P22" i="35"/>
  <c r="O22" i="35"/>
  <c r="R21" i="35"/>
  <c r="R20" i="35"/>
  <c r="R19" i="35"/>
  <c r="R18" i="35"/>
  <c r="R17" i="35"/>
  <c r="R16" i="35"/>
  <c r="R15" i="35"/>
  <c r="R14" i="35"/>
  <c r="R13" i="35"/>
  <c r="R12" i="35"/>
  <c r="R11" i="35"/>
  <c r="R10" i="35"/>
  <c r="R9" i="35"/>
  <c r="R8" i="35"/>
  <c r="T8" i="35"/>
  <c r="R7" i="35"/>
  <c r="R6" i="35"/>
  <c r="R5" i="35"/>
  <c r="R4" i="35"/>
  <c r="R3" i="35"/>
  <c r="R2" i="35"/>
  <c r="U3" i="34"/>
  <c r="U4" i="34"/>
  <c r="U5" i="34"/>
  <c r="U6" i="34"/>
  <c r="U7" i="34"/>
  <c r="U8" i="34"/>
  <c r="U9" i="34"/>
  <c r="U10" i="34"/>
  <c r="U11" i="34"/>
  <c r="U12" i="34"/>
  <c r="U13" i="34"/>
  <c r="U14" i="34"/>
  <c r="U15" i="34"/>
  <c r="U16" i="34"/>
  <c r="U17" i="34"/>
  <c r="U18" i="34"/>
  <c r="U19" i="34"/>
  <c r="U20" i="34"/>
  <c r="U21" i="34"/>
  <c r="U2" i="34"/>
  <c r="T16" i="35" l="1"/>
  <c r="T14" i="35"/>
  <c r="T13" i="35"/>
  <c r="T10" i="35"/>
  <c r="T9" i="35"/>
  <c r="T6" i="35"/>
  <c r="T5" i="35"/>
  <c r="T12" i="35"/>
  <c r="T21" i="35"/>
  <c r="T2" i="35"/>
  <c r="T18" i="35"/>
  <c r="T4" i="35"/>
  <c r="T20" i="35"/>
  <c r="T17" i="35"/>
  <c r="T3" i="35"/>
  <c r="T15" i="35"/>
  <c r="T19" i="35"/>
  <c r="T11" i="35"/>
  <c r="T7" i="35"/>
  <c r="T22" i="34"/>
  <c r="S22" i="34"/>
  <c r="V21" i="34"/>
  <c r="V20" i="34"/>
  <c r="V19" i="34"/>
  <c r="V18" i="34"/>
  <c r="V17" i="34"/>
  <c r="V16" i="34"/>
  <c r="V15" i="34"/>
  <c r="V14" i="34"/>
  <c r="V13" i="34"/>
  <c r="V12" i="34"/>
  <c r="V11" i="34"/>
  <c r="V10" i="34"/>
  <c r="V9" i="34"/>
  <c r="V8" i="34"/>
  <c r="V7" i="34"/>
  <c r="V6" i="34"/>
  <c r="V5" i="34"/>
  <c r="V4" i="34"/>
  <c r="V3" i="34"/>
  <c r="V2" i="34"/>
  <c r="R10" i="33"/>
  <c r="Q2" i="33"/>
  <c r="Q3" i="33"/>
  <c r="Q4" i="33"/>
  <c r="Q5" i="33"/>
  <c r="Q6" i="33"/>
  <c r="Q7" i="33"/>
  <c r="Q8" i="33"/>
  <c r="Q9" i="33"/>
  <c r="Q10" i="33"/>
  <c r="Q11" i="33"/>
  <c r="Q12" i="33"/>
  <c r="Q13" i="33"/>
  <c r="Q14" i="33"/>
  <c r="Q15" i="33"/>
  <c r="Q16" i="33"/>
  <c r="Q17" i="33"/>
  <c r="Q18" i="33"/>
  <c r="Q19" i="33"/>
  <c r="Q20" i="33"/>
  <c r="Q21" i="33"/>
  <c r="X18" i="34" l="1"/>
  <c r="X9" i="34"/>
  <c r="X15" i="34"/>
  <c r="X21" i="34"/>
  <c r="X7" i="34"/>
  <c r="X13" i="34"/>
  <c r="X19" i="34"/>
  <c r="X17" i="34"/>
  <c r="X2" i="34"/>
  <c r="X8" i="34"/>
  <c r="X14" i="34"/>
  <c r="X20" i="34"/>
  <c r="X5" i="34"/>
  <c r="X11" i="34"/>
  <c r="X12" i="34"/>
  <c r="X3" i="34"/>
  <c r="X6" i="34"/>
  <c r="X4" i="34"/>
  <c r="X10" i="34"/>
  <c r="X16" i="34"/>
  <c r="P22" i="33"/>
  <c r="O22" i="33"/>
  <c r="R21" i="33"/>
  <c r="R20" i="33"/>
  <c r="R19" i="33"/>
  <c r="R18" i="33"/>
  <c r="R17" i="33"/>
  <c r="R16" i="33"/>
  <c r="R15" i="33"/>
  <c r="R14" i="33"/>
  <c r="R13" i="33"/>
  <c r="R12" i="33"/>
  <c r="R11" i="33"/>
  <c r="R9" i="33"/>
  <c r="R8" i="33"/>
  <c r="R7" i="33"/>
  <c r="R6" i="33"/>
  <c r="R5" i="33"/>
  <c r="R4" i="33"/>
  <c r="R3" i="33"/>
  <c r="R2" i="33"/>
  <c r="R3" i="32"/>
  <c r="R4" i="32"/>
  <c r="R5" i="32"/>
  <c r="R6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" i="32"/>
  <c r="Q22" i="32"/>
  <c r="P22" i="32"/>
  <c r="S21" i="32"/>
  <c r="S20" i="32"/>
  <c r="S19" i="32"/>
  <c r="S18" i="32"/>
  <c r="S17" i="32"/>
  <c r="S16" i="32"/>
  <c r="S15" i="32"/>
  <c r="S14" i="32"/>
  <c r="S13" i="32"/>
  <c r="S12" i="32"/>
  <c r="S11" i="32"/>
  <c r="S10" i="32"/>
  <c r="S9" i="32"/>
  <c r="S8" i="32"/>
  <c r="S7" i="32"/>
  <c r="S6" i="32"/>
  <c r="S5" i="32"/>
  <c r="S4" i="32"/>
  <c r="S3" i="32"/>
  <c r="S2" i="32"/>
  <c r="T20" i="33" l="1"/>
  <c r="T16" i="33"/>
  <c r="T14" i="33"/>
  <c r="T12" i="33"/>
  <c r="T10" i="33"/>
  <c r="T8" i="33"/>
  <c r="T4" i="33"/>
  <c r="T2" i="33"/>
  <c r="T6" i="33"/>
  <c r="T11" i="33"/>
  <c r="T17" i="33"/>
  <c r="T18" i="33"/>
  <c r="T19" i="33"/>
  <c r="T7" i="33"/>
  <c r="T3" i="33"/>
  <c r="T15" i="33"/>
  <c r="T5" i="33"/>
  <c r="T21" i="33"/>
  <c r="T13" i="33"/>
  <c r="T9" i="33"/>
  <c r="U5" i="32"/>
  <c r="U18" i="32"/>
  <c r="U2" i="32"/>
  <c r="U8" i="32"/>
  <c r="U14" i="32"/>
  <c r="U20" i="32"/>
  <c r="U11" i="32"/>
  <c r="U17" i="32"/>
  <c r="U9" i="32"/>
  <c r="U15" i="32"/>
  <c r="U21" i="32"/>
  <c r="U4" i="32"/>
  <c r="U10" i="32"/>
  <c r="U16" i="32"/>
  <c r="U3" i="32"/>
  <c r="U7" i="32"/>
  <c r="U13" i="32"/>
  <c r="U19" i="32"/>
  <c r="U6" i="32"/>
  <c r="U12" i="32"/>
  <c r="U15" i="31"/>
  <c r="U3" i="31"/>
  <c r="U4" i="31"/>
  <c r="U5" i="31"/>
  <c r="U6" i="31"/>
  <c r="U7" i="31"/>
  <c r="U8" i="31"/>
  <c r="U9" i="31"/>
  <c r="U10" i="31"/>
  <c r="U11" i="31"/>
  <c r="U12" i="31"/>
  <c r="U13" i="31"/>
  <c r="U14" i="31"/>
  <c r="U16" i="31"/>
  <c r="U17" i="31"/>
  <c r="U18" i="31"/>
  <c r="U19" i="31"/>
  <c r="U20" i="31"/>
  <c r="U21" i="31"/>
  <c r="U2" i="31"/>
  <c r="S22" i="31" l="1"/>
  <c r="V21" i="31"/>
  <c r="V20" i="31"/>
  <c r="V19" i="31"/>
  <c r="V18" i="31"/>
  <c r="V17" i="31"/>
  <c r="V16" i="31"/>
  <c r="V15" i="31"/>
  <c r="V14" i="31"/>
  <c r="V13" i="31"/>
  <c r="V12" i="31"/>
  <c r="V11" i="31"/>
  <c r="V10" i="31"/>
  <c r="V9" i="31"/>
  <c r="V8" i="31"/>
  <c r="V7" i="31"/>
  <c r="V6" i="31"/>
  <c r="V5" i="31"/>
  <c r="V4" i="31"/>
  <c r="V3" i="31"/>
  <c r="V2" i="31"/>
  <c r="S3" i="30"/>
  <c r="S4" i="30"/>
  <c r="S5" i="30"/>
  <c r="S6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" i="30"/>
  <c r="X19" i="31" l="1"/>
  <c r="X15" i="31"/>
  <c r="X17" i="31"/>
  <c r="X10" i="31"/>
  <c r="X6" i="31"/>
  <c r="X12" i="31"/>
  <c r="X18" i="31"/>
  <c r="X7" i="31"/>
  <c r="X16" i="31"/>
  <c r="X13" i="31"/>
  <c r="X2" i="31"/>
  <c r="X8" i="31"/>
  <c r="X14" i="31"/>
  <c r="X20" i="31"/>
  <c r="X5" i="31"/>
  <c r="X4" i="31"/>
  <c r="X11" i="31"/>
  <c r="X3" i="31"/>
  <c r="X9" i="31"/>
  <c r="X21" i="31"/>
  <c r="Q22" i="30"/>
  <c r="T21" i="30"/>
  <c r="V21" i="30" s="1"/>
  <c r="T20" i="30"/>
  <c r="T19" i="30"/>
  <c r="V19" i="30" s="1"/>
  <c r="T18" i="30"/>
  <c r="V18" i="30" s="1"/>
  <c r="T17" i="30"/>
  <c r="V17" i="30" s="1"/>
  <c r="T16" i="30"/>
  <c r="T15" i="30"/>
  <c r="V15" i="30" s="1"/>
  <c r="T14" i="30"/>
  <c r="T13" i="30"/>
  <c r="V13" i="30" s="1"/>
  <c r="T12" i="30"/>
  <c r="T11" i="30"/>
  <c r="V11" i="30" s="1"/>
  <c r="T10" i="30"/>
  <c r="T9" i="30"/>
  <c r="V9" i="30" s="1"/>
  <c r="T8" i="30"/>
  <c r="T7" i="30"/>
  <c r="V7" i="30" s="1"/>
  <c r="T6" i="30"/>
  <c r="T5" i="30"/>
  <c r="T4" i="30"/>
  <c r="T3" i="30"/>
  <c r="T2" i="30"/>
  <c r="U3" i="29"/>
  <c r="U4" i="29"/>
  <c r="U5" i="29"/>
  <c r="U6" i="29"/>
  <c r="U7" i="29"/>
  <c r="U8" i="29"/>
  <c r="U9" i="29"/>
  <c r="U10" i="29"/>
  <c r="U11" i="29"/>
  <c r="U12" i="29"/>
  <c r="U13" i="29"/>
  <c r="U14" i="29"/>
  <c r="U15" i="29"/>
  <c r="U16" i="29"/>
  <c r="U17" i="29"/>
  <c r="U18" i="29"/>
  <c r="U19" i="29"/>
  <c r="U20" i="29"/>
  <c r="U21" i="29"/>
  <c r="U2" i="29"/>
  <c r="V10" i="30" l="1"/>
  <c r="V5" i="30"/>
  <c r="V3" i="30"/>
  <c r="V16" i="30"/>
  <c r="V6" i="30"/>
  <c r="V12" i="30"/>
  <c r="V2" i="30"/>
  <c r="V8" i="30"/>
  <c r="V14" i="30"/>
  <c r="V4" i="30"/>
  <c r="V20" i="30"/>
  <c r="S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V5" i="29"/>
  <c r="V4" i="29"/>
  <c r="V3" i="29"/>
  <c r="V2" i="29"/>
  <c r="X8" i="29" l="1"/>
  <c r="X4" i="29"/>
  <c r="X17" i="29"/>
  <c r="X19" i="29"/>
  <c r="X12" i="29"/>
  <c r="X18" i="29"/>
  <c r="X20" i="29"/>
  <c r="X16" i="29"/>
  <c r="X2" i="29"/>
  <c r="X13" i="29"/>
  <c r="X15" i="29"/>
  <c r="X10" i="29"/>
  <c r="X3" i="29"/>
  <c r="X9" i="29"/>
  <c r="X5" i="29"/>
  <c r="X14" i="29"/>
  <c r="X11" i="29"/>
  <c r="X21" i="29"/>
  <c r="X7" i="29"/>
  <c r="X6" i="29"/>
  <c r="X2" i="28"/>
  <c r="X3" i="28"/>
  <c r="X4" i="28"/>
  <c r="X5" i="28"/>
  <c r="X6" i="28"/>
  <c r="X7" i="28"/>
  <c r="X8" i="28"/>
  <c r="X9" i="28"/>
  <c r="X10" i="28"/>
  <c r="X11" i="28"/>
  <c r="X12" i="28"/>
  <c r="X13" i="28"/>
  <c r="X14" i="28"/>
  <c r="X15" i="28"/>
  <c r="X16" i="28"/>
  <c r="X17" i="28"/>
  <c r="X18" i="28"/>
  <c r="X19" i="28"/>
  <c r="X20" i="28"/>
  <c r="X21" i="28"/>
  <c r="Q3" i="24"/>
  <c r="Q4" i="24"/>
  <c r="Q5" i="24"/>
  <c r="Q6" i="24"/>
  <c r="Q7" i="24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" i="24"/>
  <c r="V22" i="28" l="1"/>
  <c r="Y21" i="28"/>
  <c r="Y20" i="28"/>
  <c r="Y19" i="28"/>
  <c r="Y18" i="28"/>
  <c r="Y17" i="28"/>
  <c r="Y16" i="28"/>
  <c r="Y15" i="28"/>
  <c r="Y14" i="28"/>
  <c r="Y13" i="28"/>
  <c r="Y12" i="28"/>
  <c r="Y11" i="28"/>
  <c r="Y10" i="28"/>
  <c r="Y9" i="28"/>
  <c r="Y8" i="28"/>
  <c r="Y7" i="28"/>
  <c r="Y6" i="28"/>
  <c r="Y5" i="28"/>
  <c r="Y4" i="28"/>
  <c r="Y3" i="28"/>
  <c r="Y2" i="28"/>
  <c r="AA2" i="28" s="1"/>
  <c r="P4" i="27"/>
  <c r="P3" i="27"/>
  <c r="P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" i="27"/>
  <c r="AA14" i="28" l="1"/>
  <c r="AA13" i="28"/>
  <c r="AA10" i="28"/>
  <c r="AA9" i="28"/>
  <c r="AA6" i="28"/>
  <c r="AA4" i="28"/>
  <c r="AA17" i="28"/>
  <c r="AA12" i="28"/>
  <c r="AA18" i="28"/>
  <c r="AA19" i="28"/>
  <c r="AA5" i="28"/>
  <c r="AA21" i="28"/>
  <c r="AA20" i="28"/>
  <c r="AA7" i="28"/>
  <c r="AA15" i="28"/>
  <c r="AA8" i="28"/>
  <c r="AA3" i="28"/>
  <c r="AA11" i="28"/>
  <c r="AA16" i="28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  <c r="Q4" i="27"/>
  <c r="Q3" i="27"/>
  <c r="Q2" i="27"/>
  <c r="S4" i="27" l="1"/>
  <c r="S17" i="27"/>
  <c r="S10" i="27"/>
  <c r="S6" i="27"/>
  <c r="S12" i="27"/>
  <c r="S18" i="27"/>
  <c r="S16" i="27"/>
  <c r="S11" i="27"/>
  <c r="S7" i="27"/>
  <c r="S13" i="27"/>
  <c r="S19" i="27"/>
  <c r="S5" i="27"/>
  <c r="S2" i="27"/>
  <c r="S8" i="27"/>
  <c r="S14" i="27"/>
  <c r="S20" i="27"/>
  <c r="S3" i="27"/>
  <c r="S9" i="27"/>
  <c r="S15" i="27"/>
  <c r="S21" i="27"/>
  <c r="T2" i="26" l="1"/>
  <c r="T3" i="26"/>
  <c r="T4" i="26"/>
  <c r="T5" i="26"/>
  <c r="T6" i="26"/>
  <c r="T7" i="26"/>
  <c r="T8" i="26"/>
  <c r="T9" i="26"/>
  <c r="T10" i="26"/>
  <c r="T11" i="26"/>
  <c r="T12" i="26"/>
  <c r="T13" i="26"/>
  <c r="T14" i="26"/>
  <c r="T15" i="26"/>
  <c r="T16" i="26"/>
  <c r="T17" i="26"/>
  <c r="T18" i="26"/>
  <c r="T19" i="26"/>
  <c r="T20" i="26"/>
  <c r="T21" i="26"/>
  <c r="T8" i="25" l="1"/>
  <c r="T3" i="25"/>
  <c r="T4" i="25"/>
  <c r="T5" i="25"/>
  <c r="T6" i="25"/>
  <c r="T7" i="25"/>
  <c r="T9" i="25"/>
  <c r="T10" i="25"/>
  <c r="T11" i="25"/>
  <c r="T12" i="25"/>
  <c r="T13" i="25"/>
  <c r="T14" i="25"/>
  <c r="T15" i="25"/>
  <c r="T16" i="25"/>
  <c r="T17" i="25"/>
  <c r="T18" i="25"/>
  <c r="T19" i="25"/>
  <c r="T20" i="25"/>
  <c r="T21" i="25"/>
  <c r="T2" i="25"/>
  <c r="U21" i="26" l="1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U5" i="26"/>
  <c r="U4" i="26"/>
  <c r="U3" i="26"/>
  <c r="U2" i="26"/>
  <c r="W21" i="26" l="1"/>
  <c r="W17" i="26"/>
  <c r="W13" i="26"/>
  <c r="W12" i="26"/>
  <c r="W9" i="26"/>
  <c r="W5" i="26"/>
  <c r="W4" i="26"/>
  <c r="W20" i="26"/>
  <c r="W3" i="26"/>
  <c r="W16" i="26"/>
  <c r="W8" i="26"/>
  <c r="W14" i="26"/>
  <c r="W7" i="26"/>
  <c r="W15" i="26"/>
  <c r="W10" i="26"/>
  <c r="W11" i="26"/>
  <c r="W6" i="26"/>
  <c r="W18" i="26"/>
  <c r="W2" i="26"/>
  <c r="W19" i="26"/>
  <c r="U21" i="25"/>
  <c r="U20" i="25"/>
  <c r="U19" i="25"/>
  <c r="U18" i="25"/>
  <c r="U17" i="25"/>
  <c r="U16" i="25"/>
  <c r="W16" i="25" s="1"/>
  <c r="U15" i="25"/>
  <c r="U14" i="25"/>
  <c r="U13" i="25"/>
  <c r="U12" i="25"/>
  <c r="W12" i="25" s="1"/>
  <c r="U11" i="25"/>
  <c r="U10" i="25"/>
  <c r="U9" i="25"/>
  <c r="U8" i="25"/>
  <c r="W8" i="25" s="1"/>
  <c r="U7" i="25"/>
  <c r="U6" i="25"/>
  <c r="U5" i="25"/>
  <c r="U4" i="25"/>
  <c r="W4" i="25" s="1"/>
  <c r="U3" i="25"/>
  <c r="U2" i="25"/>
  <c r="R21" i="24"/>
  <c r="R20" i="24"/>
  <c r="R19" i="24"/>
  <c r="R18" i="24"/>
  <c r="R17" i="24"/>
  <c r="R16" i="24"/>
  <c r="R15" i="24"/>
  <c r="R14" i="24"/>
  <c r="R13" i="24"/>
  <c r="R12" i="24"/>
  <c r="R11" i="24"/>
  <c r="R10" i="24"/>
  <c r="R9" i="24"/>
  <c r="R8" i="24"/>
  <c r="R7" i="24"/>
  <c r="R6" i="24"/>
  <c r="R5" i="24"/>
  <c r="R4" i="24"/>
  <c r="R3" i="24"/>
  <c r="R2" i="24"/>
  <c r="T21" i="23"/>
  <c r="S21" i="23"/>
  <c r="T20" i="23"/>
  <c r="S20" i="23"/>
  <c r="T19" i="23"/>
  <c r="S19" i="23"/>
  <c r="T18" i="23"/>
  <c r="S18" i="23"/>
  <c r="T17" i="23"/>
  <c r="S17" i="23"/>
  <c r="T16" i="23"/>
  <c r="S16" i="23"/>
  <c r="T15" i="23"/>
  <c r="S15" i="23"/>
  <c r="T14" i="23"/>
  <c r="S14" i="23"/>
  <c r="T13" i="23"/>
  <c r="S13" i="23"/>
  <c r="T12" i="23"/>
  <c r="S12" i="23"/>
  <c r="T11" i="23"/>
  <c r="S11" i="23"/>
  <c r="T10" i="23"/>
  <c r="S10" i="23"/>
  <c r="T9" i="23"/>
  <c r="S9" i="23"/>
  <c r="T8" i="23"/>
  <c r="S8" i="23"/>
  <c r="T7" i="23"/>
  <c r="S7" i="23"/>
  <c r="T6" i="23"/>
  <c r="S6" i="23"/>
  <c r="T5" i="23"/>
  <c r="S5" i="23"/>
  <c r="T4" i="23"/>
  <c r="S4" i="23"/>
  <c r="T3" i="23"/>
  <c r="S3" i="23"/>
  <c r="T2" i="23"/>
  <c r="S2" i="23"/>
  <c r="Q21" i="22"/>
  <c r="P21" i="22"/>
  <c r="Q20" i="22"/>
  <c r="P20" i="22"/>
  <c r="Q19" i="22"/>
  <c r="P19" i="22"/>
  <c r="Q18" i="22"/>
  <c r="P18" i="22"/>
  <c r="Q17" i="22"/>
  <c r="P17" i="22"/>
  <c r="Q16" i="22"/>
  <c r="P16" i="22"/>
  <c r="Q15" i="22"/>
  <c r="P15" i="22"/>
  <c r="Q14" i="22"/>
  <c r="P14" i="22"/>
  <c r="Q13" i="22"/>
  <c r="P13" i="22"/>
  <c r="Q12" i="22"/>
  <c r="P12" i="22"/>
  <c r="Q11" i="22"/>
  <c r="P11" i="22"/>
  <c r="Q10" i="22"/>
  <c r="P10" i="22"/>
  <c r="Q9" i="22"/>
  <c r="P9" i="22"/>
  <c r="Q8" i="22"/>
  <c r="P8" i="22"/>
  <c r="Q7" i="22"/>
  <c r="P7" i="22"/>
  <c r="Q6" i="22"/>
  <c r="P6" i="22"/>
  <c r="Q5" i="22"/>
  <c r="P5" i="22"/>
  <c r="Q4" i="22"/>
  <c r="P4" i="22"/>
  <c r="Q3" i="22"/>
  <c r="P3" i="22"/>
  <c r="Q2" i="22"/>
  <c r="P2" i="22"/>
  <c r="R21" i="21"/>
  <c r="Q21" i="21"/>
  <c r="R20" i="21"/>
  <c r="Q20" i="21"/>
  <c r="R19" i="21"/>
  <c r="Q19" i="21"/>
  <c r="R18" i="21"/>
  <c r="Q18" i="21"/>
  <c r="R17" i="21"/>
  <c r="Q17" i="21"/>
  <c r="R16" i="21"/>
  <c r="Q16" i="21"/>
  <c r="R15" i="21"/>
  <c r="Q15" i="21"/>
  <c r="R14" i="21"/>
  <c r="Q14" i="21"/>
  <c r="R13" i="21"/>
  <c r="Q13" i="21"/>
  <c r="R12" i="21"/>
  <c r="Q12" i="21"/>
  <c r="R11" i="21"/>
  <c r="Q11" i="21"/>
  <c r="R10" i="21"/>
  <c r="Q10" i="21"/>
  <c r="R9" i="21"/>
  <c r="Q9" i="21"/>
  <c r="R8" i="21"/>
  <c r="Q8" i="21"/>
  <c r="R7" i="21"/>
  <c r="Q7" i="21"/>
  <c r="R6" i="21"/>
  <c r="Q6" i="21"/>
  <c r="R5" i="21"/>
  <c r="Q5" i="21"/>
  <c r="R4" i="21"/>
  <c r="Q4" i="21"/>
  <c r="R3" i="21"/>
  <c r="Q3" i="21"/>
  <c r="R2" i="21"/>
  <c r="Q2" i="21"/>
  <c r="T21" i="20"/>
  <c r="S21" i="20"/>
  <c r="T20" i="20"/>
  <c r="S20" i="20"/>
  <c r="T19" i="20"/>
  <c r="S19" i="20"/>
  <c r="T18" i="20"/>
  <c r="S18" i="20"/>
  <c r="T17" i="20"/>
  <c r="S17" i="20"/>
  <c r="T16" i="20"/>
  <c r="S16" i="20"/>
  <c r="T15" i="20"/>
  <c r="S15" i="20"/>
  <c r="T14" i="20"/>
  <c r="S14" i="20"/>
  <c r="T13" i="20"/>
  <c r="S13" i="20"/>
  <c r="T12" i="20"/>
  <c r="S12" i="20"/>
  <c r="T11" i="20"/>
  <c r="S11" i="20"/>
  <c r="T10" i="20"/>
  <c r="S10" i="20"/>
  <c r="T9" i="20"/>
  <c r="S9" i="20"/>
  <c r="T8" i="20"/>
  <c r="S8" i="20"/>
  <c r="T7" i="20"/>
  <c r="S7" i="20"/>
  <c r="T6" i="20"/>
  <c r="S6" i="20"/>
  <c r="T5" i="20"/>
  <c r="S5" i="20"/>
  <c r="T4" i="20"/>
  <c r="S4" i="20"/>
  <c r="T3" i="20"/>
  <c r="S3" i="20"/>
  <c r="T2" i="20"/>
  <c r="S2" i="20"/>
  <c r="Q21" i="19"/>
  <c r="P21" i="19"/>
  <c r="Q20" i="19"/>
  <c r="P20" i="19"/>
  <c r="Q19" i="19"/>
  <c r="P19" i="19"/>
  <c r="Q18" i="19"/>
  <c r="P18" i="19"/>
  <c r="Q17" i="19"/>
  <c r="P17" i="19"/>
  <c r="Q16" i="19"/>
  <c r="P16" i="19"/>
  <c r="Q15" i="19"/>
  <c r="P15" i="19"/>
  <c r="Q14" i="19"/>
  <c r="P14" i="19"/>
  <c r="Q13" i="19"/>
  <c r="P13" i="19"/>
  <c r="Q12" i="19"/>
  <c r="P12" i="19"/>
  <c r="Q11" i="19"/>
  <c r="P11" i="19"/>
  <c r="Q10" i="19"/>
  <c r="P10" i="19"/>
  <c r="Q9" i="19"/>
  <c r="P9" i="19"/>
  <c r="Q8" i="19"/>
  <c r="P8" i="19"/>
  <c r="Q7" i="19"/>
  <c r="P7" i="19"/>
  <c r="Q6" i="19"/>
  <c r="P6" i="19"/>
  <c r="Q5" i="19"/>
  <c r="P5" i="19"/>
  <c r="Q4" i="19"/>
  <c r="P4" i="19"/>
  <c r="Q3" i="19"/>
  <c r="P3" i="19"/>
  <c r="Q2" i="19"/>
  <c r="P2" i="19"/>
  <c r="S21" i="18"/>
  <c r="R21" i="18"/>
  <c r="S20" i="18"/>
  <c r="R20" i="18"/>
  <c r="S19" i="18"/>
  <c r="R19" i="18"/>
  <c r="S18" i="18"/>
  <c r="R18" i="18"/>
  <c r="S17" i="18"/>
  <c r="R17" i="18"/>
  <c r="S16" i="18"/>
  <c r="R16" i="18"/>
  <c r="S15" i="18"/>
  <c r="R15" i="18"/>
  <c r="S14" i="18"/>
  <c r="R14" i="18"/>
  <c r="S13" i="18"/>
  <c r="R13" i="18"/>
  <c r="S12" i="18"/>
  <c r="R12" i="18"/>
  <c r="S11" i="18"/>
  <c r="R11" i="18"/>
  <c r="S10" i="18"/>
  <c r="R10" i="18"/>
  <c r="S9" i="18"/>
  <c r="R9" i="18"/>
  <c r="S8" i="18"/>
  <c r="R8" i="18"/>
  <c r="S7" i="18"/>
  <c r="R7" i="18"/>
  <c r="S6" i="18"/>
  <c r="R6" i="18"/>
  <c r="S5" i="18"/>
  <c r="R5" i="18"/>
  <c r="S4" i="18"/>
  <c r="R4" i="18"/>
  <c r="S3" i="18"/>
  <c r="R3" i="18"/>
  <c r="S2" i="18"/>
  <c r="R2" i="18"/>
  <c r="S21" i="17"/>
  <c r="R21" i="17"/>
  <c r="S20" i="17"/>
  <c r="R20" i="17"/>
  <c r="S19" i="17"/>
  <c r="R19" i="17"/>
  <c r="S18" i="17"/>
  <c r="R18" i="17"/>
  <c r="S17" i="17"/>
  <c r="R17" i="17"/>
  <c r="S16" i="17"/>
  <c r="R16" i="17"/>
  <c r="S15" i="17"/>
  <c r="R15" i="17"/>
  <c r="S14" i="17"/>
  <c r="R14" i="17"/>
  <c r="S13" i="17"/>
  <c r="R13" i="17"/>
  <c r="S12" i="17"/>
  <c r="R12" i="17"/>
  <c r="S11" i="17"/>
  <c r="R11" i="17"/>
  <c r="S10" i="17"/>
  <c r="R10" i="17"/>
  <c r="S9" i="17"/>
  <c r="R9" i="17"/>
  <c r="S8" i="17"/>
  <c r="R8" i="17"/>
  <c r="S7" i="17"/>
  <c r="R7" i="17"/>
  <c r="S6" i="17"/>
  <c r="R6" i="17"/>
  <c r="S5" i="17"/>
  <c r="R5" i="17"/>
  <c r="S4" i="17"/>
  <c r="R4" i="17"/>
  <c r="S3" i="17"/>
  <c r="R3" i="17"/>
  <c r="S2" i="17"/>
  <c r="R2" i="17"/>
  <c r="T21" i="16"/>
  <c r="S21" i="16"/>
  <c r="T20" i="16"/>
  <c r="S20" i="16"/>
  <c r="T19" i="16"/>
  <c r="S19" i="16"/>
  <c r="T18" i="16"/>
  <c r="S18" i="16"/>
  <c r="T17" i="16"/>
  <c r="S17" i="16"/>
  <c r="T16" i="16"/>
  <c r="S16" i="16"/>
  <c r="T15" i="16"/>
  <c r="S15" i="16"/>
  <c r="T14" i="16"/>
  <c r="S14" i="16"/>
  <c r="T13" i="16"/>
  <c r="S13" i="16"/>
  <c r="T12" i="16"/>
  <c r="S12" i="16"/>
  <c r="T11" i="16"/>
  <c r="S11" i="16"/>
  <c r="T10" i="16"/>
  <c r="S10" i="16"/>
  <c r="T9" i="16"/>
  <c r="S9" i="16"/>
  <c r="T8" i="16"/>
  <c r="S8" i="16"/>
  <c r="T7" i="16"/>
  <c r="S7" i="16"/>
  <c r="T6" i="16"/>
  <c r="S6" i="16"/>
  <c r="T5" i="16"/>
  <c r="S5" i="16"/>
  <c r="T4" i="16"/>
  <c r="S4" i="16"/>
  <c r="T3" i="16"/>
  <c r="S3" i="16"/>
  <c r="T2" i="16"/>
  <c r="S2" i="16"/>
  <c r="P21" i="15"/>
  <c r="O21" i="15"/>
  <c r="P20" i="15"/>
  <c r="O20" i="15"/>
  <c r="P19" i="15"/>
  <c r="O19" i="15"/>
  <c r="P18" i="15"/>
  <c r="O18" i="15"/>
  <c r="P17" i="15"/>
  <c r="O17" i="15"/>
  <c r="P16" i="15"/>
  <c r="O16" i="15"/>
  <c r="P15" i="15"/>
  <c r="O15" i="15"/>
  <c r="P14" i="15"/>
  <c r="O14" i="15"/>
  <c r="P13" i="15"/>
  <c r="O13" i="15"/>
  <c r="P12" i="15"/>
  <c r="O12" i="15"/>
  <c r="P11" i="15"/>
  <c r="O11" i="15"/>
  <c r="P10" i="15"/>
  <c r="O10" i="15"/>
  <c r="P9" i="15"/>
  <c r="O9" i="15"/>
  <c r="P8" i="15"/>
  <c r="O8" i="15"/>
  <c r="P7" i="15"/>
  <c r="O7" i="15"/>
  <c r="P6" i="15"/>
  <c r="O6" i="15"/>
  <c r="P5" i="15"/>
  <c r="O5" i="15"/>
  <c r="P4" i="15"/>
  <c r="O4" i="15"/>
  <c r="P3" i="15"/>
  <c r="O3" i="15"/>
  <c r="P2" i="15"/>
  <c r="O2" i="15"/>
  <c r="X21" i="14"/>
  <c r="W21" i="14"/>
  <c r="X20" i="14"/>
  <c r="W20" i="14"/>
  <c r="X19" i="14"/>
  <c r="W19" i="14"/>
  <c r="X18" i="14"/>
  <c r="W18" i="14"/>
  <c r="X17" i="14"/>
  <c r="W17" i="14"/>
  <c r="X16" i="14"/>
  <c r="W16" i="14"/>
  <c r="X15" i="14"/>
  <c r="W15" i="14"/>
  <c r="X14" i="14"/>
  <c r="W14" i="14"/>
  <c r="X13" i="14"/>
  <c r="W13" i="14"/>
  <c r="X12" i="14"/>
  <c r="W12" i="14"/>
  <c r="X11" i="14"/>
  <c r="W11" i="14"/>
  <c r="X10" i="14"/>
  <c r="W10" i="14"/>
  <c r="X9" i="14"/>
  <c r="W9" i="14"/>
  <c r="X8" i="14"/>
  <c r="W8" i="14"/>
  <c r="X7" i="14"/>
  <c r="W7" i="14"/>
  <c r="X6" i="14"/>
  <c r="W6" i="14"/>
  <c r="X5" i="14"/>
  <c r="W5" i="14"/>
  <c r="X4" i="14"/>
  <c r="W4" i="14"/>
  <c r="X3" i="14"/>
  <c r="W3" i="14"/>
  <c r="X2" i="14"/>
  <c r="W2" i="14"/>
  <c r="V21" i="13"/>
  <c r="U21" i="13"/>
  <c r="V20" i="13"/>
  <c r="U20" i="13"/>
  <c r="V19" i="13"/>
  <c r="U19" i="13"/>
  <c r="V18" i="13"/>
  <c r="U18" i="13"/>
  <c r="V17" i="13"/>
  <c r="U17" i="13"/>
  <c r="V16" i="13"/>
  <c r="U16" i="13"/>
  <c r="V15" i="13"/>
  <c r="U15" i="13"/>
  <c r="V14" i="13"/>
  <c r="U14" i="13"/>
  <c r="V13" i="13"/>
  <c r="U13" i="13"/>
  <c r="V12" i="13"/>
  <c r="U12" i="13"/>
  <c r="V11" i="13"/>
  <c r="U11" i="13"/>
  <c r="V10" i="13"/>
  <c r="U10" i="13"/>
  <c r="X10" i="13" s="1"/>
  <c r="V9" i="13"/>
  <c r="U9" i="13"/>
  <c r="V8" i="13"/>
  <c r="U8" i="13"/>
  <c r="V7" i="13"/>
  <c r="U7" i="13"/>
  <c r="V6" i="13"/>
  <c r="U6" i="13"/>
  <c r="V5" i="13"/>
  <c r="U5" i="13"/>
  <c r="V4" i="13"/>
  <c r="U4" i="13"/>
  <c r="V3" i="13"/>
  <c r="U3" i="13"/>
  <c r="V2" i="13"/>
  <c r="U2" i="13"/>
  <c r="X2" i="13" s="1"/>
  <c r="U21" i="12"/>
  <c r="T21" i="12"/>
  <c r="U20" i="12"/>
  <c r="T20" i="12"/>
  <c r="U19" i="12"/>
  <c r="T19" i="12"/>
  <c r="U18" i="12"/>
  <c r="T18" i="12"/>
  <c r="U17" i="12"/>
  <c r="T17" i="12"/>
  <c r="U16" i="12"/>
  <c r="T16" i="12"/>
  <c r="U15" i="12"/>
  <c r="T15" i="12"/>
  <c r="U14" i="12"/>
  <c r="T14" i="12"/>
  <c r="W14" i="12" s="1"/>
  <c r="U13" i="12"/>
  <c r="T13" i="12"/>
  <c r="U12" i="12"/>
  <c r="T12" i="12"/>
  <c r="U11" i="12"/>
  <c r="T11" i="12"/>
  <c r="U10" i="12"/>
  <c r="T10" i="12"/>
  <c r="U9" i="12"/>
  <c r="T9" i="12"/>
  <c r="U8" i="12"/>
  <c r="T8" i="12"/>
  <c r="U7" i="12"/>
  <c r="T7" i="12"/>
  <c r="U6" i="12"/>
  <c r="T6" i="12"/>
  <c r="W6" i="12" s="1"/>
  <c r="U5" i="12"/>
  <c r="T5" i="12"/>
  <c r="U4" i="12"/>
  <c r="T4" i="12"/>
  <c r="U3" i="12"/>
  <c r="T3" i="12"/>
  <c r="U2" i="12"/>
  <c r="T2" i="12"/>
  <c r="Q21" i="11"/>
  <c r="P21" i="11"/>
  <c r="Q20" i="11"/>
  <c r="P20" i="11"/>
  <c r="Q19" i="11"/>
  <c r="P19" i="11"/>
  <c r="Q18" i="11"/>
  <c r="P18" i="11"/>
  <c r="S18" i="11" s="1"/>
  <c r="Q17" i="11"/>
  <c r="P17" i="11"/>
  <c r="Q16" i="11"/>
  <c r="P16" i="11"/>
  <c r="Q15" i="11"/>
  <c r="P15" i="11"/>
  <c r="Q14" i="11"/>
  <c r="P14" i="11"/>
  <c r="Q13" i="11"/>
  <c r="P13" i="11"/>
  <c r="Q12" i="11"/>
  <c r="P12" i="11"/>
  <c r="Q11" i="11"/>
  <c r="P11" i="11"/>
  <c r="Q10" i="11"/>
  <c r="P10" i="11"/>
  <c r="S10" i="11" s="1"/>
  <c r="Q9" i="11"/>
  <c r="P9" i="11"/>
  <c r="Q8" i="11"/>
  <c r="P8" i="11"/>
  <c r="Q7" i="11"/>
  <c r="P7" i="11"/>
  <c r="Q6" i="11"/>
  <c r="P6" i="11"/>
  <c r="Q5" i="11"/>
  <c r="P5" i="11"/>
  <c r="Q4" i="11"/>
  <c r="P4" i="11"/>
  <c r="Q3" i="11"/>
  <c r="P3" i="11"/>
  <c r="Q2" i="11"/>
  <c r="P2" i="11"/>
  <c r="S2" i="11" s="1"/>
  <c r="Q21" i="10"/>
  <c r="P21" i="10"/>
  <c r="Q20" i="10"/>
  <c r="P20" i="10"/>
  <c r="Q19" i="10"/>
  <c r="P19" i="10"/>
  <c r="Q18" i="10"/>
  <c r="P18" i="10"/>
  <c r="Q17" i="10"/>
  <c r="P17" i="10"/>
  <c r="Q16" i="10"/>
  <c r="P16" i="10"/>
  <c r="Q15" i="10"/>
  <c r="P15" i="10"/>
  <c r="Q14" i="10"/>
  <c r="P14" i="10"/>
  <c r="S14" i="10" s="1"/>
  <c r="Q13" i="10"/>
  <c r="P13" i="10"/>
  <c r="Q12" i="10"/>
  <c r="P12" i="10"/>
  <c r="Q11" i="10"/>
  <c r="P11" i="10"/>
  <c r="Q10" i="10"/>
  <c r="P10" i="10"/>
  <c r="Q9" i="10"/>
  <c r="P9" i="10"/>
  <c r="Q8" i="10"/>
  <c r="P8" i="10"/>
  <c r="Q7" i="10"/>
  <c r="P7" i="10"/>
  <c r="Q6" i="10"/>
  <c r="P6" i="10"/>
  <c r="S6" i="10" s="1"/>
  <c r="Q5" i="10"/>
  <c r="P5" i="10"/>
  <c r="Q4" i="10"/>
  <c r="P4" i="10"/>
  <c r="Q3" i="10"/>
  <c r="P3" i="10"/>
  <c r="Q2" i="10"/>
  <c r="P2" i="10"/>
  <c r="S21" i="9"/>
  <c r="R21" i="9"/>
  <c r="S20" i="9"/>
  <c r="R20" i="9"/>
  <c r="S19" i="9"/>
  <c r="R19" i="9"/>
  <c r="S18" i="9"/>
  <c r="R18" i="9"/>
  <c r="U18" i="9" s="1"/>
  <c r="S17" i="9"/>
  <c r="R17" i="9"/>
  <c r="S16" i="9"/>
  <c r="R16" i="9"/>
  <c r="S15" i="9"/>
  <c r="R15" i="9"/>
  <c r="S14" i="9"/>
  <c r="R14" i="9"/>
  <c r="S13" i="9"/>
  <c r="R13" i="9"/>
  <c r="S12" i="9"/>
  <c r="R12" i="9"/>
  <c r="S11" i="9"/>
  <c r="R11" i="9"/>
  <c r="S10" i="9"/>
  <c r="R10" i="9"/>
  <c r="U10" i="9" s="1"/>
  <c r="S9" i="9"/>
  <c r="R9" i="9"/>
  <c r="S8" i="9"/>
  <c r="R8" i="9"/>
  <c r="S7" i="9"/>
  <c r="R7" i="9"/>
  <c r="S6" i="9"/>
  <c r="R6" i="9"/>
  <c r="S5" i="9"/>
  <c r="R5" i="9"/>
  <c r="S4" i="9"/>
  <c r="R4" i="9"/>
  <c r="S3" i="9"/>
  <c r="R3" i="9"/>
  <c r="S2" i="9"/>
  <c r="R2" i="9"/>
  <c r="U2" i="9" s="1"/>
  <c r="R21" i="8"/>
  <c r="Q21" i="8"/>
  <c r="R20" i="8"/>
  <c r="Q20" i="8"/>
  <c r="R19" i="8"/>
  <c r="Q19" i="8"/>
  <c r="R18" i="8"/>
  <c r="T18" i="8" s="1"/>
  <c r="Q18" i="8"/>
  <c r="R17" i="8"/>
  <c r="Q17" i="8"/>
  <c r="R16" i="8"/>
  <c r="Q16" i="8"/>
  <c r="R15" i="8"/>
  <c r="Q15" i="8"/>
  <c r="R14" i="8"/>
  <c r="Q14" i="8"/>
  <c r="T14" i="8" s="1"/>
  <c r="R13" i="8"/>
  <c r="Q13" i="8"/>
  <c r="R12" i="8"/>
  <c r="Q12" i="8"/>
  <c r="R11" i="8"/>
  <c r="Q11" i="8"/>
  <c r="R10" i="8"/>
  <c r="Q10" i="8"/>
  <c r="R9" i="8"/>
  <c r="Q9" i="8"/>
  <c r="R8" i="8"/>
  <c r="Q8" i="8"/>
  <c r="R7" i="8"/>
  <c r="Q7" i="8"/>
  <c r="R6" i="8"/>
  <c r="Q6" i="8"/>
  <c r="R5" i="8"/>
  <c r="Q5" i="8"/>
  <c r="R4" i="8"/>
  <c r="Q4" i="8"/>
  <c r="R3" i="8"/>
  <c r="Q3" i="8"/>
  <c r="Q2" i="8"/>
  <c r="T2" i="8" s="1"/>
  <c r="S21" i="7"/>
  <c r="U21" i="7" s="1"/>
  <c r="R21" i="7"/>
  <c r="S20" i="7"/>
  <c r="U20" i="7" s="1"/>
  <c r="R20" i="7"/>
  <c r="S19" i="7"/>
  <c r="R19" i="7"/>
  <c r="S18" i="7"/>
  <c r="R18" i="7"/>
  <c r="U18" i="7" s="1"/>
  <c r="S17" i="7"/>
  <c r="R17" i="7"/>
  <c r="S16" i="7"/>
  <c r="U16" i="7" s="1"/>
  <c r="R16" i="7"/>
  <c r="S15" i="7"/>
  <c r="R15" i="7"/>
  <c r="S14" i="7"/>
  <c r="R14" i="7"/>
  <c r="S13" i="7"/>
  <c r="U13" i="7" s="1"/>
  <c r="R13" i="7"/>
  <c r="U12" i="7"/>
  <c r="S12" i="7"/>
  <c r="R12" i="7"/>
  <c r="S11" i="7"/>
  <c r="R11" i="7"/>
  <c r="S10" i="7"/>
  <c r="R10" i="7"/>
  <c r="U10" i="7" s="1"/>
  <c r="S9" i="7"/>
  <c r="U9" i="7" s="1"/>
  <c r="R9" i="7"/>
  <c r="S8" i="7"/>
  <c r="U8" i="7" s="1"/>
  <c r="R8" i="7"/>
  <c r="S7" i="7"/>
  <c r="U7" i="7" s="1"/>
  <c r="R7" i="7"/>
  <c r="S6" i="7"/>
  <c r="R6" i="7"/>
  <c r="S5" i="7"/>
  <c r="U5" i="7" s="1"/>
  <c r="R5" i="7"/>
  <c r="S4" i="7"/>
  <c r="U4" i="7" s="1"/>
  <c r="R4" i="7"/>
  <c r="S3" i="7"/>
  <c r="R3" i="7"/>
  <c r="S2" i="7"/>
  <c r="R2" i="7"/>
  <c r="U2" i="7" s="1"/>
  <c r="S21" i="6"/>
  <c r="R21" i="6"/>
  <c r="S20" i="6"/>
  <c r="U20" i="6" s="1"/>
  <c r="R20" i="6"/>
  <c r="S19" i="6"/>
  <c r="R19" i="6"/>
  <c r="S18" i="6"/>
  <c r="R18" i="6"/>
  <c r="S17" i="6"/>
  <c r="U17" i="6" s="1"/>
  <c r="R17" i="6"/>
  <c r="U16" i="6"/>
  <c r="S16" i="6"/>
  <c r="R16" i="6"/>
  <c r="S15" i="6"/>
  <c r="R15" i="6"/>
  <c r="S14" i="6"/>
  <c r="R14" i="6"/>
  <c r="U14" i="6" s="1"/>
  <c r="S13" i="6"/>
  <c r="R13" i="6"/>
  <c r="S12" i="6"/>
  <c r="U12" i="6" s="1"/>
  <c r="R12" i="6"/>
  <c r="S11" i="6"/>
  <c r="U11" i="6" s="1"/>
  <c r="R11" i="6"/>
  <c r="S10" i="6"/>
  <c r="R10" i="6"/>
  <c r="S9" i="6"/>
  <c r="U9" i="6" s="1"/>
  <c r="R9" i="6"/>
  <c r="S8" i="6"/>
  <c r="U8" i="6" s="1"/>
  <c r="R8" i="6"/>
  <c r="S7" i="6"/>
  <c r="R7" i="6"/>
  <c r="S6" i="6"/>
  <c r="R6" i="6"/>
  <c r="U6" i="6" s="1"/>
  <c r="S5" i="6"/>
  <c r="R5" i="6"/>
  <c r="S4" i="6"/>
  <c r="U4" i="6" s="1"/>
  <c r="R4" i="6"/>
  <c r="S3" i="6"/>
  <c r="R3" i="6"/>
  <c r="S2" i="6"/>
  <c r="R2" i="6"/>
  <c r="S21" i="5"/>
  <c r="H21" i="5"/>
  <c r="T21" i="5" s="1"/>
  <c r="T20" i="5"/>
  <c r="S20" i="5"/>
  <c r="H20" i="5"/>
  <c r="S19" i="5"/>
  <c r="H19" i="5"/>
  <c r="T19" i="5" s="1"/>
  <c r="V19" i="5" s="1"/>
  <c r="S18" i="5"/>
  <c r="H18" i="5"/>
  <c r="T18" i="5" s="1"/>
  <c r="T17" i="5"/>
  <c r="S17" i="5"/>
  <c r="V17" i="5" s="1"/>
  <c r="H17" i="5"/>
  <c r="S16" i="5"/>
  <c r="H16" i="5"/>
  <c r="T16" i="5" s="1"/>
  <c r="S15" i="5"/>
  <c r="V15" i="5" s="1"/>
  <c r="H15" i="5"/>
  <c r="T15" i="5" s="1"/>
  <c r="T14" i="5"/>
  <c r="S14" i="5"/>
  <c r="H14" i="5"/>
  <c r="S13" i="5"/>
  <c r="H13" i="5"/>
  <c r="T13" i="5" s="1"/>
  <c r="V13" i="5" s="1"/>
  <c r="S12" i="5"/>
  <c r="H12" i="5"/>
  <c r="T12" i="5" s="1"/>
  <c r="S11" i="5"/>
  <c r="H11" i="5"/>
  <c r="T11" i="5" s="1"/>
  <c r="S10" i="5"/>
  <c r="H10" i="5"/>
  <c r="T10" i="5" s="1"/>
  <c r="S9" i="5"/>
  <c r="H9" i="5"/>
  <c r="T9" i="5" s="1"/>
  <c r="S8" i="5"/>
  <c r="V8" i="5" s="1"/>
  <c r="H8" i="5"/>
  <c r="S7" i="5"/>
  <c r="H7" i="5"/>
  <c r="T7" i="5" s="1"/>
  <c r="S6" i="5"/>
  <c r="H6" i="5"/>
  <c r="T6" i="5" s="1"/>
  <c r="V6" i="5" s="1"/>
  <c r="S5" i="5"/>
  <c r="H5" i="5"/>
  <c r="T5" i="5" s="1"/>
  <c r="S4" i="5"/>
  <c r="H4" i="5"/>
  <c r="T4" i="5" s="1"/>
  <c r="S3" i="5"/>
  <c r="J3" i="5"/>
  <c r="H3" i="5"/>
  <c r="T3" i="5" s="1"/>
  <c r="V3" i="5" s="1"/>
  <c r="T2" i="5"/>
  <c r="J2" i="5"/>
  <c r="S2" i="5" s="1"/>
  <c r="V2" i="5" s="1"/>
  <c r="H2" i="5"/>
  <c r="J21" i="4"/>
  <c r="G21" i="4"/>
  <c r="J20" i="4"/>
  <c r="G20" i="4"/>
  <c r="J19" i="4"/>
  <c r="G19" i="4"/>
  <c r="J18" i="4"/>
  <c r="G18" i="4"/>
  <c r="G17" i="4"/>
  <c r="J17" i="4" s="1"/>
  <c r="J16" i="4"/>
  <c r="G16" i="4"/>
  <c r="J15" i="4"/>
  <c r="G15" i="4"/>
  <c r="J14" i="4"/>
  <c r="G14" i="4"/>
  <c r="J13" i="4"/>
  <c r="G13" i="4"/>
  <c r="J12" i="4"/>
  <c r="G12" i="4"/>
  <c r="G11" i="4"/>
  <c r="J11" i="4" s="1"/>
  <c r="J10" i="4"/>
  <c r="G10" i="4"/>
  <c r="J9" i="4"/>
  <c r="G9" i="4"/>
  <c r="J8" i="4"/>
  <c r="G8" i="4"/>
  <c r="J7" i="4"/>
  <c r="G7" i="4"/>
  <c r="J6" i="4"/>
  <c r="G6" i="4"/>
  <c r="G5" i="4"/>
  <c r="J5" i="4" s="1"/>
  <c r="J4" i="4"/>
  <c r="G4" i="4"/>
  <c r="J3" i="4"/>
  <c r="G3" i="4"/>
  <c r="J2" i="4"/>
  <c r="G2" i="4"/>
  <c r="J21" i="3"/>
  <c r="G21" i="3"/>
  <c r="J20" i="3"/>
  <c r="G20" i="3"/>
  <c r="G19" i="3"/>
  <c r="J19" i="3" s="1"/>
  <c r="J18" i="3"/>
  <c r="G18" i="3"/>
  <c r="J17" i="3"/>
  <c r="G17" i="3"/>
  <c r="J16" i="3"/>
  <c r="G16" i="3"/>
  <c r="J15" i="3"/>
  <c r="G15" i="3"/>
  <c r="J14" i="3"/>
  <c r="G14" i="3"/>
  <c r="G13" i="3"/>
  <c r="J13" i="3" s="1"/>
  <c r="J12" i="3"/>
  <c r="G12" i="3"/>
  <c r="J11" i="3"/>
  <c r="G11" i="3"/>
  <c r="J10" i="3"/>
  <c r="G10" i="3"/>
  <c r="J9" i="3"/>
  <c r="G9" i="3"/>
  <c r="J8" i="3"/>
  <c r="G8" i="3"/>
  <c r="G7" i="3"/>
  <c r="J7" i="3" s="1"/>
  <c r="J6" i="3"/>
  <c r="G6" i="3"/>
  <c r="J5" i="3"/>
  <c r="G5" i="3"/>
  <c r="J4" i="3"/>
  <c r="G4" i="3"/>
  <c r="J3" i="3"/>
  <c r="G3" i="3"/>
  <c r="J2" i="3"/>
  <c r="G2" i="3"/>
  <c r="G21" i="2"/>
  <c r="J21" i="2" s="1"/>
  <c r="J20" i="2"/>
  <c r="G20" i="2"/>
  <c r="J19" i="2"/>
  <c r="G19" i="2"/>
  <c r="J18" i="2"/>
  <c r="G18" i="2"/>
  <c r="J17" i="2"/>
  <c r="G17" i="2"/>
  <c r="J16" i="2"/>
  <c r="G16" i="2"/>
  <c r="G15" i="2"/>
  <c r="J15" i="2" s="1"/>
  <c r="J14" i="2"/>
  <c r="G14" i="2"/>
  <c r="J13" i="2"/>
  <c r="G13" i="2"/>
  <c r="J12" i="2"/>
  <c r="G12" i="2"/>
  <c r="J11" i="2"/>
  <c r="G11" i="2"/>
  <c r="J10" i="2"/>
  <c r="G10" i="2"/>
  <c r="G9" i="2"/>
  <c r="J9" i="2" s="1"/>
  <c r="J8" i="2"/>
  <c r="G8" i="2"/>
  <c r="J7" i="2"/>
  <c r="G7" i="2"/>
  <c r="J6" i="2"/>
  <c r="G6" i="2"/>
  <c r="J5" i="2"/>
  <c r="G5" i="2"/>
  <c r="J4" i="2"/>
  <c r="G4" i="2"/>
  <c r="G3" i="2"/>
  <c r="J3" i="2" s="1"/>
  <c r="J2" i="2"/>
  <c r="G2" i="2"/>
  <c r="J21" i="1"/>
  <c r="G21" i="1"/>
  <c r="J20" i="1"/>
  <c r="G20" i="1"/>
  <c r="J19" i="1"/>
  <c r="G19" i="1"/>
  <c r="J18" i="1"/>
  <c r="G18" i="1"/>
  <c r="G17" i="1"/>
  <c r="J17" i="1" s="1"/>
  <c r="J16" i="1"/>
  <c r="G16" i="1"/>
  <c r="J15" i="1"/>
  <c r="G15" i="1"/>
  <c r="J14" i="1"/>
  <c r="G14" i="1"/>
  <c r="J13" i="1"/>
  <c r="G13" i="1"/>
  <c r="J12" i="1"/>
  <c r="G12" i="1"/>
  <c r="G11" i="1"/>
  <c r="J11" i="1" s="1"/>
  <c r="J10" i="1"/>
  <c r="G10" i="1"/>
  <c r="J9" i="1"/>
  <c r="G9" i="1"/>
  <c r="J8" i="1"/>
  <c r="G8" i="1"/>
  <c r="J7" i="1"/>
  <c r="G7" i="1"/>
  <c r="J6" i="1"/>
  <c r="G6" i="1"/>
  <c r="G5" i="1"/>
  <c r="J5" i="1" s="1"/>
  <c r="J4" i="1"/>
  <c r="G4" i="1"/>
  <c r="J3" i="1"/>
  <c r="G3" i="1"/>
  <c r="J2" i="1"/>
  <c r="G2" i="1"/>
  <c r="V16" i="5" l="1"/>
  <c r="T10" i="8"/>
  <c r="T16" i="8"/>
  <c r="U14" i="9"/>
  <c r="U20" i="9"/>
  <c r="S18" i="10"/>
  <c r="S4" i="11"/>
  <c r="W2" i="12"/>
  <c r="W8" i="12"/>
  <c r="X6" i="13"/>
  <c r="X12" i="13"/>
  <c r="U2" i="6"/>
  <c r="U7" i="6"/>
  <c r="U18" i="6"/>
  <c r="U3" i="7"/>
  <c r="U14" i="7"/>
  <c r="U19" i="7"/>
  <c r="T17" i="8"/>
  <c r="U3" i="9"/>
  <c r="U21" i="9"/>
  <c r="S7" i="10"/>
  <c r="S5" i="11"/>
  <c r="S11" i="11"/>
  <c r="W9" i="12"/>
  <c r="W15" i="12"/>
  <c r="X13" i="13"/>
  <c r="T6" i="8"/>
  <c r="U4" i="9"/>
  <c r="S2" i="10"/>
  <c r="S8" i="10"/>
  <c r="S6" i="11"/>
  <c r="S12" i="11"/>
  <c r="W10" i="12"/>
  <c r="W16" i="12"/>
  <c r="X14" i="13"/>
  <c r="U3" i="6"/>
  <c r="U19" i="6"/>
  <c r="U15" i="7"/>
  <c r="T7" i="8"/>
  <c r="U5" i="9"/>
  <c r="U11" i="9"/>
  <c r="S9" i="10"/>
  <c r="S15" i="10"/>
  <c r="S13" i="11"/>
  <c r="S19" i="11"/>
  <c r="W17" i="12"/>
  <c r="X3" i="13"/>
  <c r="V7" i="5"/>
  <c r="V14" i="5"/>
  <c r="U10" i="6"/>
  <c r="U15" i="6"/>
  <c r="U6" i="7"/>
  <c r="U11" i="7"/>
  <c r="T8" i="8"/>
  <c r="U6" i="9"/>
  <c r="U12" i="9"/>
  <c r="S10" i="10"/>
  <c r="S16" i="10"/>
  <c r="S14" i="11"/>
  <c r="S20" i="11"/>
  <c r="W18" i="12"/>
  <c r="X4" i="13"/>
  <c r="V11" i="5"/>
  <c r="V4" i="5"/>
  <c r="U13" i="6"/>
  <c r="V10" i="5"/>
  <c r="V20" i="5"/>
  <c r="U5" i="6"/>
  <c r="U21" i="6"/>
  <c r="U17" i="7"/>
  <c r="T9" i="8"/>
  <c r="T15" i="8"/>
  <c r="U13" i="9"/>
  <c r="U19" i="9"/>
  <c r="S17" i="10"/>
  <c r="S3" i="11"/>
  <c r="S21" i="11"/>
  <c r="W7" i="12"/>
  <c r="X5" i="13"/>
  <c r="X11" i="13"/>
  <c r="W21" i="25"/>
  <c r="W10" i="25"/>
  <c r="W5" i="25"/>
  <c r="W11" i="25"/>
  <c r="W17" i="25"/>
  <c r="W6" i="25"/>
  <c r="W18" i="25"/>
  <c r="W7" i="25"/>
  <c r="W13" i="25"/>
  <c r="W19" i="25"/>
  <c r="W2" i="25"/>
  <c r="W14" i="25"/>
  <c r="W20" i="25"/>
  <c r="W3" i="25"/>
  <c r="W9" i="25"/>
  <c r="W15" i="25"/>
  <c r="T18" i="24"/>
  <c r="T19" i="24"/>
  <c r="T20" i="24"/>
  <c r="T15" i="24"/>
  <c r="T21" i="24"/>
  <c r="V12" i="5"/>
  <c r="V18" i="5"/>
  <c r="V9" i="5"/>
  <c r="V5" i="5"/>
  <c r="V21" i="5"/>
  <c r="T13" i="8"/>
  <c r="U9" i="9"/>
  <c r="S5" i="10"/>
  <c r="S21" i="10"/>
  <c r="S17" i="11"/>
  <c r="W13" i="12"/>
  <c r="X9" i="13"/>
  <c r="X20" i="13"/>
  <c r="Z6" i="14"/>
  <c r="Z12" i="14"/>
  <c r="Z18" i="14"/>
  <c r="R4" i="15"/>
  <c r="R10" i="15"/>
  <c r="R16" i="15"/>
  <c r="V2" i="16"/>
  <c r="V8" i="16"/>
  <c r="V14" i="16"/>
  <c r="V20" i="16"/>
  <c r="U6" i="17"/>
  <c r="U12" i="17"/>
  <c r="U18" i="17"/>
  <c r="U4" i="18"/>
  <c r="U10" i="18"/>
  <c r="U16" i="18"/>
  <c r="S2" i="19"/>
  <c r="S8" i="19"/>
  <c r="S14" i="19"/>
  <c r="S20" i="19"/>
  <c r="V6" i="20"/>
  <c r="V12" i="20"/>
  <c r="V18" i="20"/>
  <c r="T4" i="21"/>
  <c r="T10" i="21"/>
  <c r="T16" i="21"/>
  <c r="S2" i="22"/>
  <c r="S8" i="22"/>
  <c r="S14" i="22"/>
  <c r="S20" i="22"/>
  <c r="V6" i="23"/>
  <c r="V12" i="23"/>
  <c r="V18" i="23"/>
  <c r="T4" i="24"/>
  <c r="T10" i="24"/>
  <c r="T16" i="24"/>
  <c r="T3" i="8"/>
  <c r="T19" i="8"/>
  <c r="U15" i="9"/>
  <c r="S11" i="10"/>
  <c r="S7" i="11"/>
  <c r="W3" i="12"/>
  <c r="W19" i="12"/>
  <c r="X15" i="13"/>
  <c r="X21" i="13"/>
  <c r="Z7" i="14"/>
  <c r="Z13" i="14"/>
  <c r="Z19" i="14"/>
  <c r="R5" i="15"/>
  <c r="R11" i="15"/>
  <c r="R17" i="15"/>
  <c r="V3" i="16"/>
  <c r="V9" i="16"/>
  <c r="V15" i="16"/>
  <c r="V21" i="16"/>
  <c r="U7" i="17"/>
  <c r="U13" i="17"/>
  <c r="U19" i="17"/>
  <c r="U5" i="18"/>
  <c r="U11" i="18"/>
  <c r="U17" i="18"/>
  <c r="S3" i="19"/>
  <c r="S9" i="19"/>
  <c r="S15" i="19"/>
  <c r="S21" i="19"/>
  <c r="V7" i="20"/>
  <c r="V13" i="20"/>
  <c r="V19" i="20"/>
  <c r="T5" i="21"/>
  <c r="T11" i="21"/>
  <c r="T17" i="21"/>
  <c r="S3" i="22"/>
  <c r="S9" i="22"/>
  <c r="S15" i="22"/>
  <c r="S21" i="22"/>
  <c r="V7" i="23"/>
  <c r="V13" i="23"/>
  <c r="V19" i="23"/>
  <c r="T5" i="24"/>
  <c r="T11" i="24"/>
  <c r="T17" i="24"/>
  <c r="T4" i="8"/>
  <c r="T20" i="8"/>
  <c r="U16" i="9"/>
  <c r="S12" i="10"/>
  <c r="S8" i="11"/>
  <c r="W4" i="12"/>
  <c r="W20" i="12"/>
  <c r="X16" i="13"/>
  <c r="Z2" i="14"/>
  <c r="Z8" i="14"/>
  <c r="Z14" i="14"/>
  <c r="Z20" i="14"/>
  <c r="R6" i="15"/>
  <c r="R12" i="15"/>
  <c r="R18" i="15"/>
  <c r="V4" i="16"/>
  <c r="V10" i="16"/>
  <c r="V16" i="16"/>
  <c r="U2" i="17"/>
  <c r="U8" i="17"/>
  <c r="U14" i="17"/>
  <c r="U20" i="17"/>
  <c r="U6" i="18"/>
  <c r="U12" i="18"/>
  <c r="U18" i="18"/>
  <c r="S4" i="19"/>
  <c r="S10" i="19"/>
  <c r="S16" i="19"/>
  <c r="V2" i="20"/>
  <c r="V8" i="20"/>
  <c r="V14" i="20"/>
  <c r="V20" i="20"/>
  <c r="T6" i="21"/>
  <c r="T12" i="21"/>
  <c r="T18" i="21"/>
  <c r="S4" i="22"/>
  <c r="S10" i="22"/>
  <c r="S16" i="22"/>
  <c r="V2" i="23"/>
  <c r="V8" i="23"/>
  <c r="V14" i="23"/>
  <c r="V20" i="23"/>
  <c r="T6" i="24"/>
  <c r="T12" i="24"/>
  <c r="T5" i="8"/>
  <c r="T21" i="8"/>
  <c r="U17" i="9"/>
  <c r="S13" i="10"/>
  <c r="S9" i="11"/>
  <c r="W5" i="12"/>
  <c r="W21" i="12"/>
  <c r="X17" i="13"/>
  <c r="Z3" i="14"/>
  <c r="Z9" i="14"/>
  <c r="Z15" i="14"/>
  <c r="Z21" i="14"/>
  <c r="R7" i="15"/>
  <c r="R13" i="15"/>
  <c r="R19" i="15"/>
  <c r="V5" i="16"/>
  <c r="V11" i="16"/>
  <c r="V17" i="16"/>
  <c r="U3" i="17"/>
  <c r="U9" i="17"/>
  <c r="U15" i="17"/>
  <c r="U21" i="17"/>
  <c r="U7" i="18"/>
  <c r="U13" i="18"/>
  <c r="U19" i="18"/>
  <c r="S5" i="19"/>
  <c r="S11" i="19"/>
  <c r="S17" i="19"/>
  <c r="V3" i="20"/>
  <c r="V9" i="20"/>
  <c r="V15" i="20"/>
  <c r="V21" i="20"/>
  <c r="T7" i="21"/>
  <c r="T13" i="21"/>
  <c r="T19" i="21"/>
  <c r="S5" i="22"/>
  <c r="S11" i="22"/>
  <c r="S17" i="22"/>
  <c r="V3" i="23"/>
  <c r="V9" i="23"/>
  <c r="V15" i="23"/>
  <c r="V21" i="23"/>
  <c r="T7" i="24"/>
  <c r="T13" i="24"/>
  <c r="T11" i="8"/>
  <c r="U7" i="9"/>
  <c r="S3" i="10"/>
  <c r="S19" i="10"/>
  <c r="S15" i="11"/>
  <c r="W11" i="12"/>
  <c r="X7" i="13"/>
  <c r="X18" i="13"/>
  <c r="Z4" i="14"/>
  <c r="Z10" i="14"/>
  <c r="Z16" i="14"/>
  <c r="R2" i="15"/>
  <c r="R8" i="15"/>
  <c r="R14" i="15"/>
  <c r="R20" i="15"/>
  <c r="V6" i="16"/>
  <c r="V12" i="16"/>
  <c r="V18" i="16"/>
  <c r="U4" i="17"/>
  <c r="U10" i="17"/>
  <c r="U16" i="17"/>
  <c r="U2" i="18"/>
  <c r="U8" i="18"/>
  <c r="U14" i="18"/>
  <c r="U20" i="18"/>
  <c r="S6" i="19"/>
  <c r="S12" i="19"/>
  <c r="S18" i="19"/>
  <c r="V4" i="20"/>
  <c r="V10" i="20"/>
  <c r="V16" i="20"/>
  <c r="T2" i="21"/>
  <c r="T8" i="21"/>
  <c r="T14" i="21"/>
  <c r="T20" i="21"/>
  <c r="S6" i="22"/>
  <c r="S12" i="22"/>
  <c r="S18" i="22"/>
  <c r="V4" i="23"/>
  <c r="V10" i="23"/>
  <c r="V16" i="23"/>
  <c r="T2" i="24"/>
  <c r="T8" i="24"/>
  <c r="T14" i="24"/>
  <c r="T12" i="8"/>
  <c r="U8" i="9"/>
  <c r="S4" i="10"/>
  <c r="S20" i="10"/>
  <c r="S16" i="11"/>
  <c r="W12" i="12"/>
  <c r="X8" i="13"/>
  <c r="X19" i="13"/>
  <c r="Z5" i="14"/>
  <c r="Z11" i="14"/>
  <c r="Z17" i="14"/>
  <c r="R3" i="15"/>
  <c r="R9" i="15"/>
  <c r="R15" i="15"/>
  <c r="R21" i="15"/>
  <c r="V7" i="16"/>
  <c r="V13" i="16"/>
  <c r="V19" i="16"/>
  <c r="U5" i="17"/>
  <c r="U11" i="17"/>
  <c r="U17" i="17"/>
  <c r="U3" i="18"/>
  <c r="U9" i="18"/>
  <c r="U15" i="18"/>
  <c r="U21" i="18"/>
  <c r="S7" i="19"/>
  <c r="S13" i="19"/>
  <c r="S19" i="19"/>
  <c r="V5" i="20"/>
  <c r="V11" i="20"/>
  <c r="V17" i="20"/>
  <c r="T3" i="21"/>
  <c r="T9" i="21"/>
  <c r="T15" i="21"/>
  <c r="T21" i="21"/>
  <c r="S7" i="22"/>
  <c r="S13" i="22"/>
  <c r="S19" i="22"/>
  <c r="V5" i="23"/>
  <c r="V11" i="23"/>
  <c r="V17" i="23"/>
  <c r="T3" i="24"/>
  <c r="T9" i="24"/>
  <c r="U9" i="45"/>
  <c r="U11" i="45"/>
  <c r="U17" i="45"/>
  <c r="U4" i="45"/>
  <c r="P23" i="45"/>
  <c r="U18" i="45"/>
  <c r="U10" i="45"/>
  <c r="U13" i="45"/>
  <c r="U22" i="45"/>
  <c r="U19" i="45"/>
  <c r="U16" i="45"/>
  <c r="U8" i="45"/>
  <c r="U14" i="45"/>
  <c r="U20" i="45"/>
  <c r="U6" i="45"/>
  <c r="U21" i="45"/>
  <c r="U5" i="45"/>
  <c r="U15" i="45"/>
  <c r="U12" i="45"/>
  <c r="U7" i="45"/>
  <c r="U3" i="45"/>
  <c r="U2" i="45" l="1"/>
</calcChain>
</file>

<file path=xl/comments1.xml><?xml version="1.0" encoding="utf-8"?>
<comments xmlns="http://schemas.openxmlformats.org/spreadsheetml/2006/main">
  <authors>
    <author>Windows User</author>
  </authors>
  <commentList>
    <comment ref="T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10.xml><?xml version="1.0" encoding="utf-8"?>
<comments xmlns="http://schemas.openxmlformats.org/spreadsheetml/2006/main">
  <authors>
    <author>Windows User</author>
  </authors>
  <commentList>
    <comment ref="S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11.xml><?xml version="1.0" encoding="utf-8"?>
<comments xmlns="http://schemas.openxmlformats.org/spreadsheetml/2006/main">
  <authors>
    <author>Windows User</author>
  </authors>
  <commentList>
    <comment ref="W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12.xml><?xml version="1.0" encoding="utf-8"?>
<comments xmlns="http://schemas.openxmlformats.org/spreadsheetml/2006/main">
  <authors>
    <author>Windows User</author>
  </authors>
  <commentList>
    <comment ref="S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13.xml><?xml version="1.0" encoding="utf-8"?>
<comments xmlns="http://schemas.openxmlformats.org/spreadsheetml/2006/main">
  <authors>
    <author>Windows User</author>
  </authors>
  <commentList>
    <comment ref="U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14.xml><?xml version="1.0" encoding="utf-8"?>
<comments xmlns="http://schemas.openxmlformats.org/spreadsheetml/2006/main">
  <authors>
    <author>Windows User</author>
  </authors>
  <commentList>
    <comment ref="U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15.xml><?xml version="1.0" encoding="utf-8"?>
<comments xmlns="http://schemas.openxmlformats.org/spreadsheetml/2006/main">
  <authors>
    <author>Windows User</author>
  </authors>
  <commentList>
    <comment ref="U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16.xml><?xml version="1.0" encoding="utf-8"?>
<comments xmlns="http://schemas.openxmlformats.org/spreadsheetml/2006/main">
  <authors>
    <author>Windows User</author>
  </authors>
  <commentList>
    <comment ref="U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17.xml><?xml version="1.0" encoding="utf-8"?>
<comments xmlns="http://schemas.openxmlformats.org/spreadsheetml/2006/main">
  <authors>
    <author>Windows User</author>
  </authors>
  <commentList>
    <comment ref="V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18.xml><?xml version="1.0" encoding="utf-8"?>
<comments xmlns="http://schemas.openxmlformats.org/spreadsheetml/2006/main">
  <authors>
    <author>Windows User</author>
  </authors>
  <commentList>
    <comment ref="U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19.xml><?xml version="1.0" encoding="utf-8"?>
<comments xmlns="http://schemas.openxmlformats.org/spreadsheetml/2006/main">
  <authors>
    <author>Windows User</author>
  </authors>
  <commentList>
    <comment ref="U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U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20.xml><?xml version="1.0" encoding="utf-8"?>
<comments xmlns="http://schemas.openxmlformats.org/spreadsheetml/2006/main">
  <authors>
    <author>Windows User</author>
  </authors>
  <commentList>
    <comment ref="T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21.xml><?xml version="1.0" encoding="utf-8"?>
<comments xmlns="http://schemas.openxmlformats.org/spreadsheetml/2006/main">
  <authors>
    <author>Windows User</author>
  </authors>
  <commentList>
    <comment ref="T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22.xml><?xml version="1.0" encoding="utf-8"?>
<comments xmlns="http://schemas.openxmlformats.org/spreadsheetml/2006/main">
  <authors>
    <author>Windows User</author>
  </authors>
  <commentList>
    <comment ref="T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23.xml><?xml version="1.0" encoding="utf-8"?>
<comments xmlns="http://schemas.openxmlformats.org/spreadsheetml/2006/main">
  <authors>
    <author>Windows User</author>
  </authors>
  <commentList>
    <comment ref="N3" authorId="0" shapeId="0">
      <text>
        <r>
          <rPr>
            <b/>
            <sz val="10"/>
            <color indexed="81"/>
            <rFont val="Tahoma"/>
            <family val="2"/>
          </rPr>
          <t>33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S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AF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S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S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S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S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comments9.xml><?xml version="1.0" encoding="utf-8"?>
<comments xmlns="http://schemas.openxmlformats.org/spreadsheetml/2006/main">
  <authors>
    <author>Windows User</author>
  </authors>
  <commentList>
    <comment ref="S3" authorId="0" shapeId="0">
      <text>
        <r>
          <rPr>
            <sz val="10"/>
            <color indexed="81"/>
            <rFont val="Tahoma"/>
            <family val="2"/>
          </rPr>
          <t xml:space="preserve">win soan du 10 chan 300
</t>
        </r>
      </text>
    </comment>
  </commentList>
</comments>
</file>

<file path=xl/sharedStrings.xml><?xml version="1.0" encoding="utf-8"?>
<sst xmlns="http://schemas.openxmlformats.org/spreadsheetml/2006/main" count="3402" uniqueCount="91">
  <si>
    <t>STT</t>
  </si>
  <si>
    <t>Mặt hàng</t>
  </si>
  <si>
    <t>Quy cách sọt</t>
  </si>
  <si>
    <t>Số lượng sọt</t>
  </si>
  <si>
    <t>Sọt lẻ</t>
  </si>
  <si>
    <t>Thùng</t>
  </si>
  <si>
    <t>Tồn kho</t>
  </si>
  <si>
    <t>Hàng vào kho</t>
  </si>
  <si>
    <t>Hàng xuất</t>
  </si>
  <si>
    <t>Tồn cuối</t>
  </si>
  <si>
    <t>Gà muối</t>
  </si>
  <si>
    <t>Chân 300</t>
  </si>
  <si>
    <t>Chân 500</t>
  </si>
  <si>
    <t>Bò 200</t>
  </si>
  <si>
    <t>Bò 300</t>
  </si>
  <si>
    <t>Bò 500</t>
  </si>
  <si>
    <t>Tai 200</t>
  </si>
  <si>
    <t>Tai 400</t>
  </si>
  <si>
    <t>Mọc</t>
  </si>
  <si>
    <t>Lưỡi</t>
  </si>
  <si>
    <t>Đùi gà</t>
  </si>
  <si>
    <t>Chân gà</t>
  </si>
  <si>
    <t>Chả nướng</t>
  </si>
  <si>
    <t>Cốm</t>
  </si>
  <si>
    <t>Lụa 250</t>
  </si>
  <si>
    <t>Sụn</t>
  </si>
  <si>
    <t>Chân coop</t>
  </si>
  <si>
    <t>Gà coop</t>
  </si>
  <si>
    <t>Nấm</t>
  </si>
  <si>
    <t>Lụa 500</t>
  </si>
  <si>
    <t>Tồn đầu ngày</t>
  </si>
  <si>
    <t>QC sọt</t>
  </si>
  <si>
    <t>SL sọt</t>
  </si>
  <si>
    <t>Tồn TT cuối ngày</t>
  </si>
  <si>
    <t>Hàng vào</t>
  </si>
  <si>
    <t>Hàng tỉnh</t>
  </si>
  <si>
    <t>A Thanh</t>
  </si>
  <si>
    <t>Thịnh</t>
  </si>
  <si>
    <t>Khang</t>
  </si>
  <si>
    <t>Minh</t>
  </si>
  <si>
    <t>Tâm</t>
  </si>
  <si>
    <t>A Lương</t>
  </si>
  <si>
    <t>A Thực</t>
  </si>
  <si>
    <t>A Đảng</t>
  </si>
  <si>
    <t>Tồn  số liệu cuối ngày</t>
  </si>
  <si>
    <t>Tồn thực tế</t>
  </si>
  <si>
    <t>Hàng xì</t>
  </si>
  <si>
    <t>Chênh lệch</t>
  </si>
  <si>
    <t xml:space="preserve"> </t>
  </si>
  <si>
    <t>Thư</t>
  </si>
  <si>
    <t>C.Thơm</t>
  </si>
  <si>
    <t>BigC</t>
  </si>
  <si>
    <t>Lương</t>
  </si>
  <si>
    <t>Thanh</t>
  </si>
  <si>
    <t>Đảng</t>
  </si>
  <si>
    <t>Mega sáng</t>
  </si>
  <si>
    <t>Bù tỉnh</t>
  </si>
  <si>
    <t>Diễm</t>
  </si>
  <si>
    <t>Thơ</t>
  </si>
  <si>
    <t>Trung chuyển</t>
  </si>
  <si>
    <t>Tồn  SL cuối ngày</t>
  </si>
  <si>
    <t>Tồn cuối ngày</t>
  </si>
  <si>
    <t>Tồn  SL cuối</t>
  </si>
  <si>
    <t>Hàng đi tỉnh</t>
  </si>
  <si>
    <t>Tồn TT</t>
  </si>
  <si>
    <t>Mega</t>
  </si>
  <si>
    <t>A.Thạch</t>
  </si>
  <si>
    <t>Thạch</t>
  </si>
  <si>
    <t>Tồn  số liệu</t>
  </si>
  <si>
    <t>Ra hàng thiếu 1 cho anh Lương</t>
  </si>
  <si>
    <t>C. Thơm</t>
  </si>
  <si>
    <t>Thực</t>
  </si>
  <si>
    <t>Thưc</t>
  </si>
  <si>
    <t>Gà 1kg</t>
  </si>
  <si>
    <t>Thanh sale</t>
  </si>
  <si>
    <t>Tâm + Thơ báo thiếu 2 bigC</t>
  </si>
  <si>
    <t>A Thạch</t>
  </si>
  <si>
    <t>C Thơm</t>
  </si>
  <si>
    <t xml:space="preserve"> Lương</t>
  </si>
  <si>
    <t>Gà 300</t>
  </si>
  <si>
    <t>Hồng</t>
  </si>
  <si>
    <t>Hải</t>
  </si>
  <si>
    <t>Phong</t>
  </si>
  <si>
    <t>C Diễm</t>
  </si>
  <si>
    <t>A Ngọc</t>
  </si>
  <si>
    <t>Family</t>
  </si>
  <si>
    <t>GS25</t>
  </si>
  <si>
    <t>Long Hậu</t>
  </si>
  <si>
    <t>Minh trả về 4 chân</t>
  </si>
  <si>
    <t>A Bảo</t>
  </si>
  <si>
    <t>Lẻ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</si>
</sst>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2">
    <font>
      <sz val="11"/>
      <color theme="1"/>
      <name val="Calibri"/>
      <charset val="134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0"/>
      <color indexed="81"/>
      <name val="Tahoma"/>
      <family val="2"/>
    </font>
    <font>
      <sz val="12"/>
      <color theme="1"/>
      <name val="Times New Roman"/>
      <family val="1"/>
    </font>
    <font>
      <sz val="12"/>
      <color rgb="FFFF0000"/>
      <name val="Calibri"/>
      <family val="2"/>
      <scheme val="minor"/>
    </font>
    <font>
      <b/>
      <sz val="10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1" fillId="4" borderId="2" xfId="0" applyFont="1" applyFill="1" applyBorder="1" applyAlignment="1">
      <alignment horizontal="center" vertical="center"/>
    </xf>
    <xf numFmtId="0" fontId="5" fillId="4" borderId="0" xfId="0" applyFont="1" applyFill="1"/>
    <xf numFmtId="0" fontId="6" fillId="3" borderId="2" xfId="0" applyFont="1" applyFill="1" applyBorder="1" applyAlignment="1">
      <alignment horizontal="center" vertical="center"/>
    </xf>
    <xf numFmtId="0" fontId="0" fillId="2" borderId="0" xfId="0" applyFont="1" applyFill="1"/>
    <xf numFmtId="0" fontId="0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0" fillId="4" borderId="0" xfId="0" applyFont="1" applyFill="1"/>
    <xf numFmtId="0" fontId="9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7" fillId="2" borderId="0" xfId="0" applyFont="1" applyFill="1"/>
    <xf numFmtId="0" fontId="16" fillId="3" borderId="2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21" fillId="0" borderId="0" xfId="0" applyFont="1"/>
    <xf numFmtId="0" fontId="21" fillId="2" borderId="0" xfId="0" applyFont="1" applyFill="1"/>
    <xf numFmtId="0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2" fillId="4" borderId="1" xfId="0" applyNumberFormat="1" applyFont="1" applyFill="1" applyBorder="1" applyAlignment="1">
      <alignment horizontal="center" vertical="center" wrapText="1"/>
    </xf>
    <xf numFmtId="0" fontId="21" fillId="4" borderId="0" xfId="0" applyFont="1" applyFill="1"/>
    <xf numFmtId="0" fontId="19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2" fillId="4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4" fontId="18" fillId="2" borderId="1" xfId="1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/>
    </xf>
    <xf numFmtId="164" fontId="18" fillId="4" borderId="1" xfId="1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/>
    </xf>
    <xf numFmtId="164" fontId="22" fillId="4" borderId="1" xfId="1" applyNumberFormat="1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0" fillId="0" borderId="0" xfId="0" applyNumberFormat="1"/>
    <xf numFmtId="0" fontId="1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0" fillId="2" borderId="0" xfId="0" applyFont="1" applyFill="1"/>
    <xf numFmtId="164" fontId="0" fillId="2" borderId="0" xfId="0" applyNumberFormat="1" applyFill="1"/>
    <xf numFmtId="0" fontId="1" fillId="2" borderId="2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26" fillId="4" borderId="0" xfId="0" applyFont="1" applyFill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29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164" fontId="29" fillId="4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164" fontId="26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0" fillId="2" borderId="0" xfId="0" applyFont="1" applyFill="1" applyAlignment="1">
      <alignment horizontal="center"/>
    </xf>
    <xf numFmtId="164" fontId="30" fillId="0" borderId="0" xfId="0" applyNumberFormat="1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9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0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1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25" sqref="B25"/>
    </sheetView>
  </sheetViews>
  <sheetFormatPr defaultColWidth="9" defaultRowHeight="15"/>
  <cols>
    <col min="2" max="10" width="19" customWidth="1"/>
  </cols>
  <sheetData>
    <row r="1" spans="1:10" ht="20.25" customHeight="1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2" t="s">
        <v>7</v>
      </c>
      <c r="I1" s="52" t="s">
        <v>8</v>
      </c>
      <c r="J1" s="52" t="s">
        <v>9</v>
      </c>
    </row>
    <row r="2" spans="1:10" ht="18.75">
      <c r="A2" s="45">
        <v>1</v>
      </c>
      <c r="B2" s="45" t="s">
        <v>10</v>
      </c>
      <c r="C2" s="45">
        <v>33</v>
      </c>
      <c r="D2" s="45">
        <v>40</v>
      </c>
      <c r="E2" s="45">
        <v>48</v>
      </c>
      <c r="F2" s="45"/>
      <c r="G2" s="50">
        <f t="shared" ref="G2:G21" si="0">C2*D2+E2+F2</f>
        <v>1368</v>
      </c>
      <c r="H2" s="45">
        <v>832</v>
      </c>
      <c r="I2" s="45"/>
      <c r="J2" s="53">
        <f t="shared" ref="J2:J21" si="1">G2+H2-I2</f>
        <v>2200</v>
      </c>
    </row>
    <row r="3" spans="1:10" ht="18.75">
      <c r="A3" s="45">
        <v>2</v>
      </c>
      <c r="B3" s="45" t="s">
        <v>11</v>
      </c>
      <c r="C3" s="45">
        <v>70</v>
      </c>
      <c r="D3" s="45">
        <v>25</v>
      </c>
      <c r="E3" s="45">
        <v>12</v>
      </c>
      <c r="F3" s="45"/>
      <c r="G3" s="50">
        <f t="shared" si="0"/>
        <v>1762</v>
      </c>
      <c r="H3" s="45">
        <v>700</v>
      </c>
      <c r="I3" s="45"/>
      <c r="J3" s="54">
        <f t="shared" si="1"/>
        <v>2462</v>
      </c>
    </row>
    <row r="4" spans="1:10" ht="18.75">
      <c r="A4" s="45">
        <v>3</v>
      </c>
      <c r="B4" s="45" t="s">
        <v>12</v>
      </c>
      <c r="C4" s="45">
        <v>50</v>
      </c>
      <c r="D4" s="45">
        <v>1</v>
      </c>
      <c r="E4" s="45">
        <v>46</v>
      </c>
      <c r="F4" s="45"/>
      <c r="G4" s="50">
        <f t="shared" si="0"/>
        <v>96</v>
      </c>
      <c r="H4" s="45">
        <v>180</v>
      </c>
      <c r="I4" s="45"/>
      <c r="J4" s="53">
        <f t="shared" si="1"/>
        <v>276</v>
      </c>
    </row>
    <row r="5" spans="1:10" ht="18.75">
      <c r="A5" s="45">
        <v>4</v>
      </c>
      <c r="B5" s="45" t="s">
        <v>13</v>
      </c>
      <c r="C5" s="45">
        <v>90</v>
      </c>
      <c r="D5" s="45">
        <v>1</v>
      </c>
      <c r="E5" s="45">
        <v>24</v>
      </c>
      <c r="F5" s="45">
        <v>123</v>
      </c>
      <c r="G5" s="50">
        <f t="shared" si="0"/>
        <v>237</v>
      </c>
      <c r="H5" s="45"/>
      <c r="I5" s="45"/>
      <c r="J5" s="53">
        <f t="shared" si="1"/>
        <v>237</v>
      </c>
    </row>
    <row r="6" spans="1:10" ht="18.75">
      <c r="A6" s="45">
        <v>5</v>
      </c>
      <c r="B6" s="45" t="s">
        <v>14</v>
      </c>
      <c r="C6" s="45">
        <v>22</v>
      </c>
      <c r="D6" s="45">
        <v>1</v>
      </c>
      <c r="E6" s="45"/>
      <c r="F6" s="45"/>
      <c r="G6" s="50">
        <f t="shared" si="0"/>
        <v>22</v>
      </c>
      <c r="H6" s="45">
        <v>130</v>
      </c>
      <c r="I6" s="45"/>
      <c r="J6" s="53">
        <f t="shared" si="1"/>
        <v>152</v>
      </c>
    </row>
    <row r="7" spans="1:10" ht="18.75">
      <c r="A7" s="45">
        <v>6</v>
      </c>
      <c r="B7" s="45" t="s">
        <v>15</v>
      </c>
      <c r="C7" s="45">
        <v>24</v>
      </c>
      <c r="D7" s="45">
        <v>1</v>
      </c>
      <c r="E7" s="45"/>
      <c r="F7" s="45"/>
      <c r="G7" s="50">
        <f t="shared" si="0"/>
        <v>24</v>
      </c>
      <c r="H7" s="45"/>
      <c r="I7" s="45"/>
      <c r="J7" s="53">
        <f t="shared" si="1"/>
        <v>24</v>
      </c>
    </row>
    <row r="8" spans="1:10" ht="18.75">
      <c r="A8" s="45">
        <v>7</v>
      </c>
      <c r="B8" s="45" t="s">
        <v>16</v>
      </c>
      <c r="C8" s="45">
        <v>100</v>
      </c>
      <c r="D8" s="45">
        <v>7</v>
      </c>
      <c r="E8" s="45">
        <v>25</v>
      </c>
      <c r="F8" s="45"/>
      <c r="G8" s="50">
        <f t="shared" si="0"/>
        <v>725</v>
      </c>
      <c r="H8" s="45">
        <v>240</v>
      </c>
      <c r="I8" s="45"/>
      <c r="J8" s="53">
        <f t="shared" si="1"/>
        <v>965</v>
      </c>
    </row>
    <row r="9" spans="1:10" ht="18.75">
      <c r="A9" s="45">
        <v>8</v>
      </c>
      <c r="B9" s="45" t="s">
        <v>17</v>
      </c>
      <c r="C9" s="45">
        <v>42</v>
      </c>
      <c r="D9" s="45">
        <v>1</v>
      </c>
      <c r="E9" s="45"/>
      <c r="F9" s="45"/>
      <c r="G9" s="50">
        <f t="shared" si="0"/>
        <v>42</v>
      </c>
      <c r="H9" s="45">
        <v>60</v>
      </c>
      <c r="I9" s="45"/>
      <c r="J9" s="53">
        <f t="shared" si="1"/>
        <v>102</v>
      </c>
    </row>
    <row r="10" spans="1:10" ht="18.75">
      <c r="A10" s="45">
        <v>9</v>
      </c>
      <c r="B10" s="45" t="s">
        <v>18</v>
      </c>
      <c r="C10" s="45">
        <v>65</v>
      </c>
      <c r="D10" s="45">
        <v>3</v>
      </c>
      <c r="E10" s="45">
        <v>24</v>
      </c>
      <c r="F10" s="45"/>
      <c r="G10" s="50">
        <f t="shared" si="0"/>
        <v>219</v>
      </c>
      <c r="H10" s="45"/>
      <c r="I10" s="45"/>
      <c r="J10" s="53">
        <f t="shared" si="1"/>
        <v>219</v>
      </c>
    </row>
    <row r="11" spans="1:10" ht="18.75">
      <c r="A11" s="45">
        <v>10</v>
      </c>
      <c r="B11" s="45" t="s">
        <v>19</v>
      </c>
      <c r="C11" s="45">
        <v>100</v>
      </c>
      <c r="D11" s="45">
        <v>5</v>
      </c>
      <c r="E11" s="45">
        <v>86</v>
      </c>
      <c r="F11" s="45"/>
      <c r="G11" s="50">
        <f t="shared" si="0"/>
        <v>586</v>
      </c>
      <c r="H11" s="45">
        <v>400</v>
      </c>
      <c r="I11" s="45"/>
      <c r="J11" s="53">
        <f t="shared" si="1"/>
        <v>986</v>
      </c>
    </row>
    <row r="12" spans="1:10" ht="18.75">
      <c r="A12" s="45">
        <v>11</v>
      </c>
      <c r="B12" s="45" t="s">
        <v>20</v>
      </c>
      <c r="C12" s="45">
        <v>28</v>
      </c>
      <c r="D12" s="45">
        <v>1</v>
      </c>
      <c r="E12" s="45"/>
      <c r="F12" s="45"/>
      <c r="G12" s="50">
        <f t="shared" si="0"/>
        <v>28</v>
      </c>
      <c r="H12" s="45"/>
      <c r="I12" s="45"/>
      <c r="J12" s="53">
        <f t="shared" si="1"/>
        <v>28</v>
      </c>
    </row>
    <row r="13" spans="1:10" ht="18.75">
      <c r="A13" s="45">
        <v>12</v>
      </c>
      <c r="B13" s="45" t="s">
        <v>21</v>
      </c>
      <c r="C13" s="45">
        <v>48</v>
      </c>
      <c r="D13" s="45">
        <v>2</v>
      </c>
      <c r="E13" s="45">
        <v>18</v>
      </c>
      <c r="F13" s="45"/>
      <c r="G13" s="50">
        <f t="shared" si="0"/>
        <v>114</v>
      </c>
      <c r="H13" s="45"/>
      <c r="I13" s="45"/>
      <c r="J13" s="53">
        <f t="shared" si="1"/>
        <v>114</v>
      </c>
    </row>
    <row r="14" spans="1:10" ht="18.75">
      <c r="A14" s="45">
        <v>13</v>
      </c>
      <c r="B14" s="45" t="s">
        <v>22</v>
      </c>
      <c r="C14" s="45">
        <v>50</v>
      </c>
      <c r="D14" s="45">
        <v>1</v>
      </c>
      <c r="E14" s="45">
        <v>29</v>
      </c>
      <c r="F14" s="45"/>
      <c r="G14" s="50">
        <f t="shared" si="0"/>
        <v>79</v>
      </c>
      <c r="H14" s="45"/>
      <c r="I14" s="45"/>
      <c r="J14" s="53">
        <f t="shared" si="1"/>
        <v>79</v>
      </c>
    </row>
    <row r="15" spans="1:10" ht="18.75">
      <c r="A15" s="45">
        <v>14</v>
      </c>
      <c r="B15" s="45" t="s">
        <v>23</v>
      </c>
      <c r="C15" s="45">
        <v>50</v>
      </c>
      <c r="D15" s="45">
        <v>2</v>
      </c>
      <c r="E15" s="45">
        <v>41</v>
      </c>
      <c r="F15" s="45"/>
      <c r="G15" s="50">
        <f t="shared" si="0"/>
        <v>141</v>
      </c>
      <c r="H15" s="45">
        <v>255</v>
      </c>
      <c r="I15" s="45"/>
      <c r="J15" s="53">
        <f t="shared" si="1"/>
        <v>396</v>
      </c>
    </row>
    <row r="16" spans="1:10" ht="18.75">
      <c r="A16" s="45">
        <v>15</v>
      </c>
      <c r="B16" s="45" t="s">
        <v>24</v>
      </c>
      <c r="C16" s="45">
        <v>50</v>
      </c>
      <c r="D16" s="45">
        <v>6</v>
      </c>
      <c r="E16" s="45">
        <v>43</v>
      </c>
      <c r="F16" s="45"/>
      <c r="G16" s="50">
        <f t="shared" si="0"/>
        <v>343</v>
      </c>
      <c r="H16" s="45">
        <v>170</v>
      </c>
      <c r="I16" s="45"/>
      <c r="J16" s="53">
        <f t="shared" si="1"/>
        <v>513</v>
      </c>
    </row>
    <row r="17" spans="1:10" ht="18.75">
      <c r="A17" s="45">
        <v>16</v>
      </c>
      <c r="B17" s="45" t="s">
        <v>25</v>
      </c>
      <c r="C17" s="45">
        <v>50</v>
      </c>
      <c r="D17" s="45">
        <v>1</v>
      </c>
      <c r="E17" s="45">
        <v>9</v>
      </c>
      <c r="F17" s="45"/>
      <c r="G17" s="50">
        <f t="shared" si="0"/>
        <v>59</v>
      </c>
      <c r="H17" s="45">
        <v>85</v>
      </c>
      <c r="I17" s="45"/>
      <c r="J17" s="53">
        <f t="shared" si="1"/>
        <v>144</v>
      </c>
    </row>
    <row r="18" spans="1:10" ht="18.75">
      <c r="A18" s="45">
        <v>17</v>
      </c>
      <c r="B18" s="45" t="s">
        <v>26</v>
      </c>
      <c r="C18" s="45">
        <v>50</v>
      </c>
      <c r="D18" s="45">
        <v>2</v>
      </c>
      <c r="E18" s="45">
        <v>35</v>
      </c>
      <c r="F18" s="45"/>
      <c r="G18" s="50">
        <f t="shared" si="0"/>
        <v>135</v>
      </c>
      <c r="H18" s="45"/>
      <c r="I18" s="45"/>
      <c r="J18" s="53">
        <f t="shared" si="1"/>
        <v>135</v>
      </c>
    </row>
    <row r="19" spans="1:10" ht="18.75">
      <c r="A19" s="45">
        <v>18</v>
      </c>
      <c r="B19" s="45" t="s">
        <v>27</v>
      </c>
      <c r="C19" s="45">
        <v>33</v>
      </c>
      <c r="D19" s="45">
        <v>4</v>
      </c>
      <c r="E19" s="45">
        <v>51</v>
      </c>
      <c r="F19" s="45"/>
      <c r="G19" s="50">
        <f t="shared" si="0"/>
        <v>183</v>
      </c>
      <c r="H19" s="45"/>
      <c r="I19" s="45"/>
      <c r="J19" s="53">
        <f t="shared" si="1"/>
        <v>183</v>
      </c>
    </row>
    <row r="20" spans="1:10" ht="18.75">
      <c r="A20" s="45">
        <v>19</v>
      </c>
      <c r="B20" s="45" t="s">
        <v>28</v>
      </c>
      <c r="C20" s="45">
        <v>40</v>
      </c>
      <c r="D20" s="45">
        <v>1</v>
      </c>
      <c r="E20" s="45">
        <v>16</v>
      </c>
      <c r="F20" s="45"/>
      <c r="G20" s="50">
        <f t="shared" si="0"/>
        <v>56</v>
      </c>
      <c r="H20" s="45"/>
      <c r="I20" s="45"/>
      <c r="J20" s="53">
        <f t="shared" si="1"/>
        <v>56</v>
      </c>
    </row>
    <row r="21" spans="1:10" ht="18.75">
      <c r="A21" s="45">
        <v>20</v>
      </c>
      <c r="B21" s="45" t="s">
        <v>29</v>
      </c>
      <c r="C21" s="45">
        <v>28</v>
      </c>
      <c r="D21" s="45">
        <v>1</v>
      </c>
      <c r="E21" s="45"/>
      <c r="F21" s="45"/>
      <c r="G21" s="50">
        <f t="shared" si="0"/>
        <v>28</v>
      </c>
      <c r="H21" s="45"/>
      <c r="I21" s="45"/>
      <c r="J21" s="53">
        <f t="shared" si="1"/>
        <v>28</v>
      </c>
    </row>
  </sheetData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A10" workbookViewId="0">
      <selection activeCell="G17" sqref="G17"/>
    </sheetView>
  </sheetViews>
  <sheetFormatPr defaultColWidth="9" defaultRowHeight="15"/>
  <cols>
    <col min="1" max="1" width="5.7109375" customWidth="1"/>
    <col min="2" max="2" width="11.5703125" customWidth="1"/>
    <col min="3" max="5" width="8.42578125" customWidth="1"/>
    <col min="6" max="6" width="10.140625" customWidth="1"/>
    <col min="11" max="11" width="10.7109375" customWidth="1"/>
    <col min="13" max="13" width="10" customWidth="1"/>
    <col min="14" max="14" width="13.85546875" customWidth="1"/>
    <col min="15" max="15" width="11" customWidth="1"/>
    <col min="16" max="16" width="16.42578125" customWidth="1"/>
    <col min="17" max="17" width="15" customWidth="1"/>
    <col min="18" max="18" width="10.140625" customWidth="1"/>
    <col min="19" max="19" width="13.85546875" customWidth="1"/>
    <col min="20" max="20" width="17.5703125" customWidth="1"/>
  </cols>
  <sheetData>
    <row r="1" spans="1:19" ht="27" customHeight="1">
      <c r="A1" s="30" t="s">
        <v>0</v>
      </c>
      <c r="B1" s="30" t="s">
        <v>1</v>
      </c>
      <c r="C1" s="30" t="s">
        <v>31</v>
      </c>
      <c r="D1" s="30" t="s">
        <v>32</v>
      </c>
      <c r="E1" s="30" t="s">
        <v>4</v>
      </c>
      <c r="F1" s="31" t="s">
        <v>35</v>
      </c>
      <c r="G1" s="32" t="s">
        <v>37</v>
      </c>
      <c r="H1" s="32" t="s">
        <v>38</v>
      </c>
      <c r="I1" s="32" t="s">
        <v>39</v>
      </c>
      <c r="J1" s="32" t="s">
        <v>40</v>
      </c>
      <c r="K1" s="32" t="s">
        <v>41</v>
      </c>
      <c r="L1" s="32" t="s">
        <v>36</v>
      </c>
      <c r="M1" s="32" t="s">
        <v>43</v>
      </c>
      <c r="N1" s="36" t="s">
        <v>30</v>
      </c>
      <c r="O1" s="31" t="s">
        <v>34</v>
      </c>
      <c r="P1" s="37" t="s">
        <v>44</v>
      </c>
      <c r="Q1" s="38" t="s">
        <v>45</v>
      </c>
      <c r="R1" s="32" t="s">
        <v>46</v>
      </c>
      <c r="S1" s="32" t="s">
        <v>47</v>
      </c>
    </row>
    <row r="2" spans="1:19" s="1" customFormat="1" ht="18.75">
      <c r="A2" s="34">
        <v>1</v>
      </c>
      <c r="B2" s="34" t="s">
        <v>10</v>
      </c>
      <c r="C2" s="34">
        <v>33</v>
      </c>
      <c r="D2" s="34">
        <v>29</v>
      </c>
      <c r="E2" s="34">
        <v>50</v>
      </c>
      <c r="F2" s="34">
        <v>71</v>
      </c>
      <c r="G2" s="34">
        <v>51</v>
      </c>
      <c r="H2" s="34">
        <v>58</v>
      </c>
      <c r="I2" s="34">
        <v>53</v>
      </c>
      <c r="J2" s="34">
        <v>86</v>
      </c>
      <c r="K2" s="34">
        <v>25</v>
      </c>
      <c r="L2" s="34">
        <v>32</v>
      </c>
      <c r="M2" s="34">
        <v>17</v>
      </c>
      <c r="N2" s="41">
        <v>1407</v>
      </c>
      <c r="O2" s="34"/>
      <c r="P2" s="34">
        <f>N2+O2-F2-G2-H2-I2-J2-K2-L2-M2</f>
        <v>1014</v>
      </c>
      <c r="Q2" s="26">
        <f t="shared" ref="Q2:Q21" si="0">C2*D2+E2</f>
        <v>1007</v>
      </c>
      <c r="R2" s="41">
        <v>7</v>
      </c>
      <c r="S2" s="42">
        <f>Q2+R2-P2</f>
        <v>0</v>
      </c>
    </row>
    <row r="3" spans="1:19" s="10" customFormat="1" ht="18.75">
      <c r="A3" s="33">
        <v>2</v>
      </c>
      <c r="B3" s="33" t="s">
        <v>11</v>
      </c>
      <c r="C3" s="33">
        <v>70</v>
      </c>
      <c r="D3" s="33">
        <v>20</v>
      </c>
      <c r="E3" s="33">
        <v>40</v>
      </c>
      <c r="F3" s="35">
        <v>216</v>
      </c>
      <c r="G3" s="35">
        <v>39</v>
      </c>
      <c r="H3" s="35">
        <v>42</v>
      </c>
      <c r="I3" s="35">
        <v>33</v>
      </c>
      <c r="J3" s="35">
        <v>56</v>
      </c>
      <c r="K3" s="35">
        <v>35</v>
      </c>
      <c r="L3" s="35">
        <v>91</v>
      </c>
      <c r="M3" s="35">
        <v>20</v>
      </c>
      <c r="N3" s="39">
        <v>1949</v>
      </c>
      <c r="O3" s="33"/>
      <c r="P3" s="33">
        <f t="shared" ref="P3:P21" si="1">N3+O3-F3-G3-H3-I3-J3-K3-L3-M3</f>
        <v>1417</v>
      </c>
      <c r="Q3" s="27">
        <f t="shared" si="0"/>
        <v>1440</v>
      </c>
      <c r="R3" s="39"/>
      <c r="S3" s="40">
        <f t="shared" ref="S3:S21" si="2">Q3+R3-P3</f>
        <v>23</v>
      </c>
    </row>
    <row r="4" spans="1:19" s="1" customFormat="1" ht="18.75">
      <c r="A4" s="34">
        <v>3</v>
      </c>
      <c r="B4" s="34" t="s">
        <v>12</v>
      </c>
      <c r="C4" s="34">
        <v>45</v>
      </c>
      <c r="D4" s="34">
        <v>5</v>
      </c>
      <c r="E4" s="34">
        <v>26</v>
      </c>
      <c r="F4" s="24">
        <v>62</v>
      </c>
      <c r="G4" s="24"/>
      <c r="H4" s="24">
        <v>4</v>
      </c>
      <c r="I4" s="24">
        <v>1</v>
      </c>
      <c r="J4" s="24">
        <v>5</v>
      </c>
      <c r="K4" s="24">
        <v>3</v>
      </c>
      <c r="L4" s="34">
        <v>0</v>
      </c>
      <c r="M4" s="34"/>
      <c r="N4" s="41">
        <v>326</v>
      </c>
      <c r="O4" s="34"/>
      <c r="P4" s="34">
        <f t="shared" si="1"/>
        <v>251</v>
      </c>
      <c r="Q4" s="26">
        <f t="shared" si="0"/>
        <v>251</v>
      </c>
      <c r="R4" s="41"/>
      <c r="S4" s="42">
        <f t="shared" si="2"/>
        <v>0</v>
      </c>
    </row>
    <row r="5" spans="1:19" s="1" customFormat="1" ht="18.75">
      <c r="A5" s="34">
        <v>4</v>
      </c>
      <c r="B5" s="34" t="s">
        <v>13</v>
      </c>
      <c r="C5" s="34">
        <v>90</v>
      </c>
      <c r="D5" s="34">
        <v>2</v>
      </c>
      <c r="E5" s="34">
        <v>52</v>
      </c>
      <c r="F5" s="34">
        <v>5</v>
      </c>
      <c r="G5" s="34">
        <v>9</v>
      </c>
      <c r="H5" s="34">
        <v>12</v>
      </c>
      <c r="I5" s="34">
        <v>46</v>
      </c>
      <c r="J5" s="34">
        <v>30</v>
      </c>
      <c r="K5" s="34">
        <v>20</v>
      </c>
      <c r="L5" s="34">
        <v>13</v>
      </c>
      <c r="M5" s="34">
        <v>8</v>
      </c>
      <c r="N5" s="41">
        <v>55</v>
      </c>
      <c r="O5" s="34">
        <v>320</v>
      </c>
      <c r="P5" s="34">
        <f t="shared" si="1"/>
        <v>232</v>
      </c>
      <c r="Q5" s="26">
        <f t="shared" si="0"/>
        <v>232</v>
      </c>
      <c r="R5" s="41"/>
      <c r="S5" s="42">
        <f t="shared" si="2"/>
        <v>0</v>
      </c>
    </row>
    <row r="6" spans="1:19" s="1" customFormat="1" ht="18.75">
      <c r="A6" s="34">
        <v>5</v>
      </c>
      <c r="B6" s="34" t="s">
        <v>14</v>
      </c>
      <c r="C6" s="34">
        <v>75</v>
      </c>
      <c r="D6" s="34">
        <v>1</v>
      </c>
      <c r="E6" s="34">
        <v>20</v>
      </c>
      <c r="F6" s="34"/>
      <c r="G6" s="34"/>
      <c r="H6" s="34">
        <v>0</v>
      </c>
      <c r="I6" s="34">
        <v>0</v>
      </c>
      <c r="J6" s="34">
        <v>5</v>
      </c>
      <c r="K6" s="34">
        <v>0</v>
      </c>
      <c r="L6" s="34">
        <v>0</v>
      </c>
      <c r="M6" s="34"/>
      <c r="N6" s="41">
        <v>100</v>
      </c>
      <c r="O6" s="34"/>
      <c r="P6" s="34">
        <f t="shared" si="1"/>
        <v>95</v>
      </c>
      <c r="Q6" s="26">
        <f t="shared" si="0"/>
        <v>95</v>
      </c>
      <c r="R6" s="41"/>
      <c r="S6" s="42">
        <f t="shared" si="2"/>
        <v>0</v>
      </c>
    </row>
    <row r="7" spans="1:19" s="1" customFormat="1" ht="18.75">
      <c r="A7" s="34">
        <v>6</v>
      </c>
      <c r="B7" s="34" t="s">
        <v>15</v>
      </c>
      <c r="C7" s="34">
        <v>26</v>
      </c>
      <c r="D7" s="34">
        <v>1</v>
      </c>
      <c r="E7" s="34"/>
      <c r="F7" s="34"/>
      <c r="G7" s="34"/>
      <c r="H7" s="34">
        <v>0</v>
      </c>
      <c r="I7" s="34">
        <v>0</v>
      </c>
      <c r="J7" s="34">
        <v>5</v>
      </c>
      <c r="K7" s="34">
        <v>0</v>
      </c>
      <c r="L7" s="34">
        <v>0</v>
      </c>
      <c r="M7" s="34"/>
      <c r="N7" s="41">
        <v>1</v>
      </c>
      <c r="O7" s="34">
        <v>30</v>
      </c>
      <c r="P7" s="34">
        <f t="shared" si="1"/>
        <v>26</v>
      </c>
      <c r="Q7" s="26">
        <f t="shared" si="0"/>
        <v>26</v>
      </c>
      <c r="R7" s="41"/>
      <c r="S7" s="42">
        <f t="shared" si="2"/>
        <v>0</v>
      </c>
    </row>
    <row r="8" spans="1:19" s="10" customFormat="1" ht="18.75">
      <c r="A8" s="33">
        <v>7</v>
      </c>
      <c r="B8" s="33" t="s">
        <v>16</v>
      </c>
      <c r="C8" s="33">
        <v>100</v>
      </c>
      <c r="D8" s="33">
        <v>4</v>
      </c>
      <c r="E8" s="33">
        <v>156</v>
      </c>
      <c r="F8" s="35">
        <v>36</v>
      </c>
      <c r="G8" s="35">
        <v>30</v>
      </c>
      <c r="H8" s="35">
        <v>16</v>
      </c>
      <c r="I8" s="35">
        <v>22</v>
      </c>
      <c r="J8" s="35">
        <v>25</v>
      </c>
      <c r="K8" s="35">
        <v>16</v>
      </c>
      <c r="L8" s="35">
        <v>71</v>
      </c>
      <c r="M8" s="35">
        <v>12</v>
      </c>
      <c r="N8" s="39">
        <v>504</v>
      </c>
      <c r="O8" s="33">
        <v>240</v>
      </c>
      <c r="P8" s="33">
        <f t="shared" si="1"/>
        <v>516</v>
      </c>
      <c r="Q8" s="27">
        <f t="shared" si="0"/>
        <v>556</v>
      </c>
      <c r="R8" s="39">
        <v>1</v>
      </c>
      <c r="S8" s="40">
        <f t="shared" si="2"/>
        <v>41</v>
      </c>
    </row>
    <row r="9" spans="1:19" s="1" customFormat="1" ht="18.75">
      <c r="A9" s="34">
        <v>8</v>
      </c>
      <c r="B9" s="34" t="s">
        <v>17</v>
      </c>
      <c r="C9" s="34">
        <v>62</v>
      </c>
      <c r="D9" s="34">
        <v>1</v>
      </c>
      <c r="E9" s="34">
        <v>40</v>
      </c>
      <c r="F9" s="34"/>
      <c r="G9" s="34"/>
      <c r="H9" s="34"/>
      <c r="I9" s="34"/>
      <c r="J9" s="34"/>
      <c r="K9" s="34"/>
      <c r="L9" s="34"/>
      <c r="M9" s="34"/>
      <c r="N9" s="41">
        <v>62</v>
      </c>
      <c r="O9" s="34">
        <v>40</v>
      </c>
      <c r="P9" s="34">
        <f t="shared" si="1"/>
        <v>102</v>
      </c>
      <c r="Q9" s="26">
        <f t="shared" si="0"/>
        <v>102</v>
      </c>
      <c r="R9" s="41"/>
      <c r="S9" s="42">
        <f t="shared" si="2"/>
        <v>0</v>
      </c>
    </row>
    <row r="10" spans="1:19" s="1" customFormat="1" ht="18.75">
      <c r="A10" s="34">
        <v>9</v>
      </c>
      <c r="B10" s="34" t="s">
        <v>18</v>
      </c>
      <c r="C10" s="34">
        <v>65</v>
      </c>
      <c r="D10" s="34">
        <v>3</v>
      </c>
      <c r="E10" s="34">
        <v>10</v>
      </c>
      <c r="F10" s="34">
        <v>34</v>
      </c>
      <c r="G10" s="24">
        <v>36</v>
      </c>
      <c r="H10" s="24">
        <v>24</v>
      </c>
      <c r="I10" s="24">
        <v>56</v>
      </c>
      <c r="J10" s="24">
        <v>12</v>
      </c>
      <c r="K10" s="24">
        <v>53</v>
      </c>
      <c r="L10" s="24">
        <v>76</v>
      </c>
      <c r="M10" s="24">
        <v>24</v>
      </c>
      <c r="N10" s="41">
        <v>0</v>
      </c>
      <c r="O10" s="34">
        <v>520</v>
      </c>
      <c r="P10" s="34">
        <f t="shared" si="1"/>
        <v>205</v>
      </c>
      <c r="Q10" s="26">
        <f t="shared" si="0"/>
        <v>205</v>
      </c>
      <c r="R10" s="41"/>
      <c r="S10" s="42">
        <f t="shared" si="2"/>
        <v>0</v>
      </c>
    </row>
    <row r="11" spans="1:19" s="1" customFormat="1" ht="18.75">
      <c r="A11" s="34">
        <v>10</v>
      </c>
      <c r="B11" s="34" t="s">
        <v>19</v>
      </c>
      <c r="C11" s="34">
        <v>100</v>
      </c>
      <c r="D11" s="34">
        <v>6</v>
      </c>
      <c r="E11" s="34">
        <v>51</v>
      </c>
      <c r="F11" s="24">
        <v>30</v>
      </c>
      <c r="G11" s="24">
        <v>47</v>
      </c>
      <c r="H11" s="24">
        <v>23</v>
      </c>
      <c r="I11" s="24">
        <v>60</v>
      </c>
      <c r="J11" s="24">
        <v>38</v>
      </c>
      <c r="K11" s="24">
        <v>16</v>
      </c>
      <c r="L11" s="24">
        <v>51</v>
      </c>
      <c r="M11" s="24">
        <v>24</v>
      </c>
      <c r="N11" s="26">
        <v>740</v>
      </c>
      <c r="O11" s="34">
        <v>200</v>
      </c>
      <c r="P11" s="34">
        <f t="shared" si="1"/>
        <v>651</v>
      </c>
      <c r="Q11" s="26">
        <f t="shared" si="0"/>
        <v>651</v>
      </c>
      <c r="R11" s="41"/>
      <c r="S11" s="42">
        <f t="shared" si="2"/>
        <v>0</v>
      </c>
    </row>
    <row r="12" spans="1:19" s="1" customFormat="1" ht="18.75">
      <c r="A12" s="34">
        <v>11</v>
      </c>
      <c r="B12" s="34" t="s">
        <v>20</v>
      </c>
      <c r="C12" s="34">
        <v>22</v>
      </c>
      <c r="D12" s="34">
        <v>1</v>
      </c>
      <c r="E12" s="34"/>
      <c r="F12" s="34"/>
      <c r="G12" s="34"/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/>
      <c r="N12" s="41">
        <v>22</v>
      </c>
      <c r="O12" s="34"/>
      <c r="P12" s="34">
        <f t="shared" si="1"/>
        <v>22</v>
      </c>
      <c r="Q12" s="26">
        <f t="shared" si="0"/>
        <v>22</v>
      </c>
      <c r="R12" s="41"/>
      <c r="S12" s="42">
        <f t="shared" si="2"/>
        <v>0</v>
      </c>
    </row>
    <row r="13" spans="1:19" s="1" customFormat="1" ht="18.75">
      <c r="A13" s="34">
        <v>12</v>
      </c>
      <c r="B13" s="34" t="s">
        <v>21</v>
      </c>
      <c r="C13" s="34">
        <v>1</v>
      </c>
      <c r="D13" s="34">
        <v>1</v>
      </c>
      <c r="E13" s="34"/>
      <c r="F13" s="34"/>
      <c r="G13" s="34">
        <v>16</v>
      </c>
      <c r="H13" s="34">
        <v>69</v>
      </c>
      <c r="I13" s="34">
        <v>117</v>
      </c>
      <c r="J13" s="34">
        <v>32</v>
      </c>
      <c r="K13" s="34">
        <v>118</v>
      </c>
      <c r="L13" s="34">
        <v>27</v>
      </c>
      <c r="M13" s="34">
        <v>8</v>
      </c>
      <c r="N13" s="41">
        <v>4</v>
      </c>
      <c r="O13" s="34">
        <v>384</v>
      </c>
      <c r="P13" s="34">
        <f t="shared" si="1"/>
        <v>1</v>
      </c>
      <c r="Q13" s="26">
        <f t="shared" si="0"/>
        <v>1</v>
      </c>
      <c r="R13" s="41"/>
      <c r="S13" s="42">
        <f t="shared" si="2"/>
        <v>0</v>
      </c>
    </row>
    <row r="14" spans="1:19" s="1" customFormat="1" ht="18.75">
      <c r="A14" s="34">
        <v>13</v>
      </c>
      <c r="B14" s="34" t="s">
        <v>22</v>
      </c>
      <c r="C14" s="34">
        <v>50</v>
      </c>
      <c r="D14" s="34">
        <v>3</v>
      </c>
      <c r="E14" s="34">
        <v>8</v>
      </c>
      <c r="F14" s="34"/>
      <c r="G14" s="34">
        <v>11</v>
      </c>
      <c r="H14" s="34">
        <v>4</v>
      </c>
      <c r="I14" s="34">
        <v>44</v>
      </c>
      <c r="J14" s="34">
        <v>26</v>
      </c>
      <c r="K14" s="34">
        <v>32</v>
      </c>
      <c r="L14" s="34">
        <v>41</v>
      </c>
      <c r="M14" s="34">
        <v>32</v>
      </c>
      <c r="N14" s="41">
        <v>12</v>
      </c>
      <c r="O14" s="34">
        <v>336</v>
      </c>
      <c r="P14" s="34">
        <f t="shared" si="1"/>
        <v>158</v>
      </c>
      <c r="Q14" s="26">
        <f t="shared" si="0"/>
        <v>158</v>
      </c>
      <c r="R14" s="41"/>
      <c r="S14" s="42">
        <f t="shared" si="2"/>
        <v>0</v>
      </c>
    </row>
    <row r="15" spans="1:19" s="1" customFormat="1" ht="18.75">
      <c r="A15" s="34">
        <v>14</v>
      </c>
      <c r="B15" s="34" t="s">
        <v>23</v>
      </c>
      <c r="C15" s="34">
        <v>50</v>
      </c>
      <c r="D15" s="34">
        <v>4</v>
      </c>
      <c r="E15" s="34">
        <v>32</v>
      </c>
      <c r="F15" s="43">
        <v>25</v>
      </c>
      <c r="G15" s="43">
        <v>5</v>
      </c>
      <c r="H15" s="43">
        <v>59</v>
      </c>
      <c r="I15" s="43">
        <v>60</v>
      </c>
      <c r="J15" s="43">
        <v>56</v>
      </c>
      <c r="K15" s="43">
        <v>48</v>
      </c>
      <c r="L15" s="43">
        <v>93</v>
      </c>
      <c r="M15" s="43">
        <v>16</v>
      </c>
      <c r="N15" s="41">
        <v>1</v>
      </c>
      <c r="O15" s="34">
        <v>595</v>
      </c>
      <c r="P15" s="34">
        <f t="shared" si="1"/>
        <v>234</v>
      </c>
      <c r="Q15" s="26">
        <f t="shared" si="0"/>
        <v>232</v>
      </c>
      <c r="R15" s="41">
        <v>2</v>
      </c>
      <c r="S15" s="42">
        <f t="shared" si="2"/>
        <v>0</v>
      </c>
    </row>
    <row r="16" spans="1:19" s="10" customFormat="1" ht="18.75">
      <c r="A16" s="33">
        <v>15</v>
      </c>
      <c r="B16" s="33" t="s">
        <v>24</v>
      </c>
      <c r="C16" s="33">
        <v>0</v>
      </c>
      <c r="D16" s="33"/>
      <c r="E16" s="33"/>
      <c r="F16" s="33"/>
      <c r="G16" s="35">
        <v>18</v>
      </c>
      <c r="H16" s="35">
        <v>4</v>
      </c>
      <c r="I16" s="35">
        <v>50</v>
      </c>
      <c r="J16" s="35">
        <v>12</v>
      </c>
      <c r="K16" s="35">
        <v>20</v>
      </c>
      <c r="L16" s="35">
        <v>45</v>
      </c>
      <c r="M16" s="44"/>
      <c r="N16" s="39">
        <v>146</v>
      </c>
      <c r="O16" s="33"/>
      <c r="P16" s="33">
        <f t="shared" si="1"/>
        <v>-3</v>
      </c>
      <c r="Q16" s="27">
        <f t="shared" si="0"/>
        <v>0</v>
      </c>
      <c r="R16" s="39"/>
      <c r="S16" s="40">
        <f t="shared" si="2"/>
        <v>3</v>
      </c>
    </row>
    <row r="17" spans="1:19" s="10" customFormat="1" ht="18.75">
      <c r="A17" s="33">
        <v>16</v>
      </c>
      <c r="B17" s="33" t="s">
        <v>25</v>
      </c>
      <c r="C17" s="33">
        <v>50</v>
      </c>
      <c r="D17" s="33">
        <v>2</v>
      </c>
      <c r="E17" s="33">
        <v>25</v>
      </c>
      <c r="F17" s="35">
        <v>3</v>
      </c>
      <c r="G17" s="35">
        <v>3</v>
      </c>
      <c r="H17" s="44"/>
      <c r="I17" s="35">
        <v>3</v>
      </c>
      <c r="J17" s="44"/>
      <c r="K17" s="35">
        <v>3</v>
      </c>
      <c r="L17" s="35">
        <v>12</v>
      </c>
      <c r="M17" s="44"/>
      <c r="N17" s="39">
        <v>141</v>
      </c>
      <c r="O17" s="33"/>
      <c r="P17" s="33">
        <f t="shared" si="1"/>
        <v>117</v>
      </c>
      <c r="Q17" s="27">
        <f t="shared" si="0"/>
        <v>125</v>
      </c>
      <c r="R17" s="39"/>
      <c r="S17" s="40">
        <f t="shared" si="2"/>
        <v>8</v>
      </c>
    </row>
    <row r="18" spans="1:19" s="10" customFormat="1" ht="18.75">
      <c r="A18" s="33">
        <v>17</v>
      </c>
      <c r="B18" s="33" t="s">
        <v>26</v>
      </c>
      <c r="C18" s="33">
        <v>50</v>
      </c>
      <c r="D18" s="33">
        <v>1</v>
      </c>
      <c r="E18" s="33">
        <v>39</v>
      </c>
      <c r="F18" s="33"/>
      <c r="G18" s="44"/>
      <c r="H18" s="44"/>
      <c r="I18" s="35">
        <v>3</v>
      </c>
      <c r="J18" s="44">
        <v>16</v>
      </c>
      <c r="K18" s="44"/>
      <c r="L18" s="44"/>
      <c r="M18" s="44"/>
      <c r="N18" s="39">
        <v>104</v>
      </c>
      <c r="O18" s="33"/>
      <c r="P18" s="33">
        <f t="shared" si="1"/>
        <v>85</v>
      </c>
      <c r="Q18" s="27">
        <f t="shared" si="0"/>
        <v>89</v>
      </c>
      <c r="R18" s="39"/>
      <c r="S18" s="40">
        <f t="shared" si="2"/>
        <v>4</v>
      </c>
    </row>
    <row r="19" spans="1:19" s="1" customFormat="1" ht="18.75">
      <c r="A19" s="34">
        <v>18</v>
      </c>
      <c r="B19" s="34" t="s">
        <v>27</v>
      </c>
      <c r="C19" s="34">
        <v>33</v>
      </c>
      <c r="D19" s="34">
        <v>3</v>
      </c>
      <c r="E19" s="34">
        <v>25</v>
      </c>
      <c r="F19" s="34"/>
      <c r="G19" s="24"/>
      <c r="H19" s="24"/>
      <c r="I19" s="24"/>
      <c r="J19" s="43">
        <v>10</v>
      </c>
      <c r="K19" s="24"/>
      <c r="L19" s="24"/>
      <c r="M19" s="24"/>
      <c r="N19" s="41">
        <v>135</v>
      </c>
      <c r="O19" s="34"/>
      <c r="P19" s="34">
        <f t="shared" si="1"/>
        <v>125</v>
      </c>
      <c r="Q19" s="26">
        <f t="shared" si="0"/>
        <v>124</v>
      </c>
      <c r="R19" s="41">
        <v>1</v>
      </c>
      <c r="S19" s="42">
        <f t="shared" si="2"/>
        <v>0</v>
      </c>
    </row>
    <row r="20" spans="1:19" s="1" customFormat="1" ht="18.75">
      <c r="A20" s="34">
        <v>19</v>
      </c>
      <c r="B20" s="34" t="s">
        <v>28</v>
      </c>
      <c r="C20" s="34">
        <v>5</v>
      </c>
      <c r="D20" s="34">
        <v>1</v>
      </c>
      <c r="E20" s="34"/>
      <c r="F20" s="34"/>
      <c r="G20" s="34"/>
      <c r="H20" s="34"/>
      <c r="I20" s="34"/>
      <c r="J20" s="34"/>
      <c r="K20" s="34"/>
      <c r="L20" s="34">
        <v>4</v>
      </c>
      <c r="M20" s="34"/>
      <c r="N20" s="41">
        <v>9</v>
      </c>
      <c r="O20" s="34"/>
      <c r="P20" s="34">
        <f t="shared" si="1"/>
        <v>5</v>
      </c>
      <c r="Q20" s="26">
        <f t="shared" si="0"/>
        <v>5</v>
      </c>
      <c r="R20" s="41"/>
      <c r="S20" s="42">
        <f t="shared" si="2"/>
        <v>0</v>
      </c>
    </row>
    <row r="21" spans="1:19" s="1" customFormat="1" ht="18.75">
      <c r="A21" s="34">
        <v>20</v>
      </c>
      <c r="B21" s="34" t="s">
        <v>29</v>
      </c>
      <c r="C21" s="34">
        <v>2</v>
      </c>
      <c r="D21" s="34">
        <v>1</v>
      </c>
      <c r="E21" s="34"/>
      <c r="F21" s="34"/>
      <c r="G21" s="34">
        <v>15</v>
      </c>
      <c r="H21" s="34"/>
      <c r="I21" s="34"/>
      <c r="J21" s="34"/>
      <c r="K21" s="34"/>
      <c r="L21" s="34"/>
      <c r="M21" s="34"/>
      <c r="N21" s="41">
        <v>17</v>
      </c>
      <c r="O21" s="34"/>
      <c r="P21" s="34">
        <f t="shared" si="1"/>
        <v>2</v>
      </c>
      <c r="Q21" s="26">
        <f t="shared" si="0"/>
        <v>2</v>
      </c>
      <c r="R21" s="41"/>
      <c r="S21" s="42">
        <f t="shared" si="2"/>
        <v>0</v>
      </c>
    </row>
  </sheetData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A10" workbookViewId="0">
      <selection activeCell="Q10" sqref="Q10"/>
    </sheetView>
  </sheetViews>
  <sheetFormatPr defaultColWidth="9" defaultRowHeight="15"/>
  <cols>
    <col min="1" max="1" width="6.85546875" customWidth="1"/>
    <col min="2" max="2" width="12.7109375" customWidth="1"/>
    <col min="6" max="6" width="12.42578125" customWidth="1"/>
    <col min="11" max="11" width="11.140625" customWidth="1"/>
    <col min="12" max="12" width="10.5703125" customWidth="1"/>
    <col min="13" max="13" width="10.140625" customWidth="1"/>
    <col min="14" max="14" width="13.140625" customWidth="1"/>
    <col min="15" max="15" width="11.5703125" customWidth="1"/>
    <col min="16" max="16" width="15.5703125" customWidth="1"/>
    <col min="17" max="17" width="14.5703125" customWidth="1"/>
    <col min="18" max="18" width="10.85546875" customWidth="1"/>
    <col min="19" max="19" width="14.5703125" customWidth="1"/>
  </cols>
  <sheetData>
    <row r="1" spans="1:19" ht="18.75">
      <c r="A1" s="30" t="s">
        <v>0</v>
      </c>
      <c r="B1" s="30" t="s">
        <v>1</v>
      </c>
      <c r="C1" s="30" t="s">
        <v>31</v>
      </c>
      <c r="D1" s="30" t="s">
        <v>32</v>
      </c>
      <c r="E1" s="30" t="s">
        <v>4</v>
      </c>
      <c r="F1" s="31" t="s">
        <v>35</v>
      </c>
      <c r="G1" s="32" t="s">
        <v>37</v>
      </c>
      <c r="H1" s="32" t="s">
        <v>38</v>
      </c>
      <c r="I1" s="32" t="s">
        <v>39</v>
      </c>
      <c r="J1" s="32" t="s">
        <v>40</v>
      </c>
      <c r="K1" s="32" t="s">
        <v>41</v>
      </c>
      <c r="L1" s="32" t="s">
        <v>36</v>
      </c>
      <c r="M1" s="32" t="s">
        <v>43</v>
      </c>
      <c r="N1" s="36" t="s">
        <v>30</v>
      </c>
      <c r="O1" s="31" t="s">
        <v>34</v>
      </c>
      <c r="P1" s="37" t="s">
        <v>44</v>
      </c>
      <c r="Q1" s="38" t="s">
        <v>45</v>
      </c>
      <c r="R1" s="32" t="s">
        <v>46</v>
      </c>
      <c r="S1" s="32" t="s">
        <v>47</v>
      </c>
    </row>
    <row r="2" spans="1:19" ht="18.75">
      <c r="A2" s="34">
        <v>1</v>
      </c>
      <c r="B2" s="34" t="s">
        <v>10</v>
      </c>
      <c r="C2" s="34">
        <v>33</v>
      </c>
      <c r="D2" s="34">
        <v>29</v>
      </c>
      <c r="E2" s="34">
        <v>50</v>
      </c>
      <c r="F2" s="34"/>
      <c r="G2" s="34"/>
      <c r="H2" s="34"/>
      <c r="I2" s="34"/>
      <c r="J2" s="34"/>
      <c r="K2" s="34"/>
      <c r="L2" s="34"/>
      <c r="M2" s="34"/>
      <c r="N2" s="41">
        <v>1007</v>
      </c>
      <c r="O2" s="34"/>
      <c r="P2" s="34">
        <f>N2+O2-F2-G2-H2-I2-J2-K2-L2-M2</f>
        <v>1007</v>
      </c>
      <c r="Q2" s="26">
        <f t="shared" ref="Q2:Q21" si="0">C2*D2+E2</f>
        <v>1007</v>
      </c>
      <c r="R2" s="41"/>
      <c r="S2" s="42">
        <f>Q2+R2-P2</f>
        <v>0</v>
      </c>
    </row>
    <row r="3" spans="1:19" ht="18.75">
      <c r="A3" s="34">
        <v>2</v>
      </c>
      <c r="B3" s="34" t="s">
        <v>11</v>
      </c>
      <c r="C3" s="34">
        <v>70</v>
      </c>
      <c r="D3" s="34">
        <v>20</v>
      </c>
      <c r="E3" s="34">
        <v>40</v>
      </c>
      <c r="F3" s="43"/>
      <c r="G3" s="43"/>
      <c r="H3" s="43"/>
      <c r="I3" s="43"/>
      <c r="J3" s="43"/>
      <c r="K3" s="43"/>
      <c r="L3" s="43"/>
      <c r="M3" s="43"/>
      <c r="N3" s="41">
        <v>1440</v>
      </c>
      <c r="O3" s="34"/>
      <c r="P3" s="34">
        <f t="shared" ref="P3:P21" si="1">N3+O3-F3-G3-H3-I3-J3-K3-L3-M3</f>
        <v>1440</v>
      </c>
      <c r="Q3" s="26">
        <f t="shared" si="0"/>
        <v>1440</v>
      </c>
      <c r="R3" s="41"/>
      <c r="S3" s="42">
        <f t="shared" ref="S3:S21" si="2">Q3+R3-P3</f>
        <v>0</v>
      </c>
    </row>
    <row r="4" spans="1:19" ht="18.75">
      <c r="A4" s="34">
        <v>3</v>
      </c>
      <c r="B4" s="34" t="s">
        <v>12</v>
      </c>
      <c r="C4" s="34">
        <v>45</v>
      </c>
      <c r="D4" s="34">
        <v>5</v>
      </c>
      <c r="E4" s="34">
        <v>26</v>
      </c>
      <c r="F4" s="24"/>
      <c r="G4" s="24"/>
      <c r="H4" s="24"/>
      <c r="I4" s="24"/>
      <c r="J4" s="24"/>
      <c r="K4" s="24"/>
      <c r="L4" s="34"/>
      <c r="M4" s="34"/>
      <c r="N4" s="41">
        <v>251</v>
      </c>
      <c r="O4" s="34"/>
      <c r="P4" s="34">
        <f t="shared" si="1"/>
        <v>251</v>
      </c>
      <c r="Q4" s="26">
        <f t="shared" si="0"/>
        <v>251</v>
      </c>
      <c r="R4" s="41"/>
      <c r="S4" s="42">
        <f t="shared" si="2"/>
        <v>0</v>
      </c>
    </row>
    <row r="5" spans="1:19" ht="18.75">
      <c r="A5" s="34">
        <v>4</v>
      </c>
      <c r="B5" s="34" t="s">
        <v>13</v>
      </c>
      <c r="C5" s="34">
        <v>90</v>
      </c>
      <c r="D5" s="34">
        <v>2</v>
      </c>
      <c r="E5" s="34">
        <v>52</v>
      </c>
      <c r="F5" s="34"/>
      <c r="G5" s="34"/>
      <c r="H5" s="34"/>
      <c r="I5" s="34"/>
      <c r="J5" s="34"/>
      <c r="K5" s="34"/>
      <c r="L5" s="34"/>
      <c r="M5" s="34"/>
      <c r="N5" s="41">
        <v>232</v>
      </c>
      <c r="O5" s="34"/>
      <c r="P5" s="34">
        <f t="shared" si="1"/>
        <v>232</v>
      </c>
      <c r="Q5" s="26">
        <f t="shared" si="0"/>
        <v>232</v>
      </c>
      <c r="R5" s="41"/>
      <c r="S5" s="42">
        <f t="shared" si="2"/>
        <v>0</v>
      </c>
    </row>
    <row r="6" spans="1:19" ht="18.75">
      <c r="A6" s="34">
        <v>5</v>
      </c>
      <c r="B6" s="34" t="s">
        <v>14</v>
      </c>
      <c r="C6" s="34">
        <v>75</v>
      </c>
      <c r="D6" s="34">
        <v>1</v>
      </c>
      <c r="E6" s="34">
        <v>20</v>
      </c>
      <c r="F6" s="34"/>
      <c r="G6" s="34"/>
      <c r="H6" s="34"/>
      <c r="I6" s="34"/>
      <c r="J6" s="34"/>
      <c r="K6" s="34"/>
      <c r="L6" s="34"/>
      <c r="M6" s="34"/>
      <c r="N6" s="41">
        <v>95</v>
      </c>
      <c r="O6" s="34"/>
      <c r="P6" s="34">
        <f t="shared" si="1"/>
        <v>95</v>
      </c>
      <c r="Q6" s="26">
        <f t="shared" si="0"/>
        <v>95</v>
      </c>
      <c r="R6" s="41"/>
      <c r="S6" s="42">
        <f t="shared" si="2"/>
        <v>0</v>
      </c>
    </row>
    <row r="7" spans="1:19" ht="18.75">
      <c r="A7" s="34">
        <v>6</v>
      </c>
      <c r="B7" s="34" t="s">
        <v>15</v>
      </c>
      <c r="C7" s="34">
        <v>26</v>
      </c>
      <c r="D7" s="34">
        <v>1</v>
      </c>
      <c r="E7" s="34"/>
      <c r="F7" s="34"/>
      <c r="G7" s="34"/>
      <c r="H7" s="34"/>
      <c r="I7" s="34"/>
      <c r="J7" s="34"/>
      <c r="K7" s="34"/>
      <c r="L7" s="34"/>
      <c r="M7" s="34"/>
      <c r="N7" s="41">
        <v>26</v>
      </c>
      <c r="O7" s="34"/>
      <c r="P7" s="34">
        <f t="shared" si="1"/>
        <v>26</v>
      </c>
      <c r="Q7" s="26">
        <f t="shared" si="0"/>
        <v>26</v>
      </c>
      <c r="R7" s="41"/>
      <c r="S7" s="42">
        <f t="shared" si="2"/>
        <v>0</v>
      </c>
    </row>
    <row r="8" spans="1:19" ht="18.75">
      <c r="A8" s="34">
        <v>7</v>
      </c>
      <c r="B8" s="34" t="s">
        <v>16</v>
      </c>
      <c r="C8" s="34">
        <v>100</v>
      </c>
      <c r="D8" s="34">
        <v>4</v>
      </c>
      <c r="E8" s="34">
        <v>156</v>
      </c>
      <c r="F8" s="43"/>
      <c r="G8" s="43"/>
      <c r="H8" s="43"/>
      <c r="I8" s="43"/>
      <c r="J8" s="43"/>
      <c r="K8" s="43"/>
      <c r="L8" s="43"/>
      <c r="M8" s="43"/>
      <c r="N8" s="41">
        <v>556</v>
      </c>
      <c r="O8" s="34"/>
      <c r="P8" s="34">
        <f t="shared" si="1"/>
        <v>556</v>
      </c>
      <c r="Q8" s="26">
        <f t="shared" si="0"/>
        <v>556</v>
      </c>
      <c r="R8" s="41"/>
      <c r="S8" s="42">
        <f t="shared" si="2"/>
        <v>0</v>
      </c>
    </row>
    <row r="9" spans="1:19" ht="18.75">
      <c r="A9" s="34">
        <v>8</v>
      </c>
      <c r="B9" s="34" t="s">
        <v>17</v>
      </c>
      <c r="C9" s="34">
        <v>62</v>
      </c>
      <c r="D9" s="34">
        <v>1</v>
      </c>
      <c r="E9" s="34">
        <v>40</v>
      </c>
      <c r="F9" s="34"/>
      <c r="G9" s="34"/>
      <c r="H9" s="34"/>
      <c r="I9" s="34"/>
      <c r="J9" s="34"/>
      <c r="K9" s="34"/>
      <c r="L9" s="34"/>
      <c r="M9" s="34"/>
      <c r="N9" s="41">
        <v>102</v>
      </c>
      <c r="O9" s="34"/>
      <c r="P9" s="34">
        <f t="shared" si="1"/>
        <v>102</v>
      </c>
      <c r="Q9" s="26">
        <f t="shared" si="0"/>
        <v>102</v>
      </c>
      <c r="R9" s="41"/>
      <c r="S9" s="42">
        <f t="shared" si="2"/>
        <v>0</v>
      </c>
    </row>
    <row r="10" spans="1:19" ht="18.75">
      <c r="A10" s="34">
        <v>9</v>
      </c>
      <c r="B10" s="34" t="s">
        <v>18</v>
      </c>
      <c r="C10" s="34">
        <v>65</v>
      </c>
      <c r="D10" s="34">
        <v>3</v>
      </c>
      <c r="E10" s="34">
        <v>10</v>
      </c>
      <c r="F10" s="34"/>
      <c r="G10" s="24"/>
      <c r="H10" s="24"/>
      <c r="I10" s="24"/>
      <c r="J10" s="24"/>
      <c r="K10" s="24"/>
      <c r="L10" s="24"/>
      <c r="M10" s="24"/>
      <c r="N10" s="41">
        <v>205</v>
      </c>
      <c r="O10" s="34"/>
      <c r="P10" s="34">
        <f t="shared" si="1"/>
        <v>205</v>
      </c>
      <c r="Q10" s="26">
        <f t="shared" si="0"/>
        <v>205</v>
      </c>
      <c r="R10" s="41"/>
      <c r="S10" s="42">
        <f t="shared" si="2"/>
        <v>0</v>
      </c>
    </row>
    <row r="11" spans="1:19" ht="18.75">
      <c r="A11" s="34">
        <v>10</v>
      </c>
      <c r="B11" s="34" t="s">
        <v>19</v>
      </c>
      <c r="C11" s="34">
        <v>100</v>
      </c>
      <c r="D11" s="34">
        <v>6</v>
      </c>
      <c r="E11" s="34">
        <v>51</v>
      </c>
      <c r="F11" s="24"/>
      <c r="G11" s="24"/>
      <c r="H11" s="24"/>
      <c r="I11" s="24"/>
      <c r="J11" s="24"/>
      <c r="K11" s="24"/>
      <c r="L11" s="24"/>
      <c r="M11" s="24"/>
      <c r="N11" s="26">
        <v>651</v>
      </c>
      <c r="O11" s="34"/>
      <c r="P11" s="34">
        <f t="shared" si="1"/>
        <v>651</v>
      </c>
      <c r="Q11" s="26">
        <f t="shared" si="0"/>
        <v>651</v>
      </c>
      <c r="R11" s="41"/>
      <c r="S11" s="42">
        <f t="shared" si="2"/>
        <v>0</v>
      </c>
    </row>
    <row r="12" spans="1:19" ht="18.75">
      <c r="A12" s="34">
        <v>11</v>
      </c>
      <c r="B12" s="34" t="s">
        <v>20</v>
      </c>
      <c r="C12" s="34">
        <v>22</v>
      </c>
      <c r="D12" s="34">
        <v>1</v>
      </c>
      <c r="E12" s="34"/>
      <c r="F12" s="34"/>
      <c r="G12" s="34"/>
      <c r="H12" s="34"/>
      <c r="I12" s="34"/>
      <c r="J12" s="34"/>
      <c r="K12" s="34"/>
      <c r="L12" s="34"/>
      <c r="M12" s="34"/>
      <c r="N12" s="41">
        <v>22</v>
      </c>
      <c r="O12" s="34"/>
      <c r="P12" s="34">
        <f t="shared" si="1"/>
        <v>22</v>
      </c>
      <c r="Q12" s="26">
        <f t="shared" si="0"/>
        <v>22</v>
      </c>
      <c r="R12" s="41"/>
      <c r="S12" s="42">
        <f t="shared" si="2"/>
        <v>0</v>
      </c>
    </row>
    <row r="13" spans="1:19" ht="18.75">
      <c r="A13" s="34">
        <v>12</v>
      </c>
      <c r="B13" s="34" t="s">
        <v>21</v>
      </c>
      <c r="C13" s="34">
        <v>1</v>
      </c>
      <c r="D13" s="34">
        <v>1</v>
      </c>
      <c r="E13" s="34"/>
      <c r="F13" s="34"/>
      <c r="G13" s="34"/>
      <c r="H13" s="34"/>
      <c r="I13" s="34"/>
      <c r="J13" s="34"/>
      <c r="K13" s="34"/>
      <c r="L13" s="34"/>
      <c r="M13" s="34"/>
      <c r="N13" s="41">
        <v>1</v>
      </c>
      <c r="O13" s="34"/>
      <c r="P13" s="34">
        <f t="shared" si="1"/>
        <v>1</v>
      </c>
      <c r="Q13" s="26">
        <f t="shared" si="0"/>
        <v>1</v>
      </c>
      <c r="R13" s="41"/>
      <c r="S13" s="42">
        <f t="shared" si="2"/>
        <v>0</v>
      </c>
    </row>
    <row r="14" spans="1:19" ht="18.75">
      <c r="A14" s="34">
        <v>13</v>
      </c>
      <c r="B14" s="34" t="s">
        <v>22</v>
      </c>
      <c r="C14" s="34">
        <v>50</v>
      </c>
      <c r="D14" s="34">
        <v>3</v>
      </c>
      <c r="E14" s="34">
        <v>8</v>
      </c>
      <c r="F14" s="34"/>
      <c r="G14" s="34"/>
      <c r="H14" s="34"/>
      <c r="I14" s="34"/>
      <c r="J14" s="34"/>
      <c r="K14" s="34"/>
      <c r="L14" s="34"/>
      <c r="M14" s="34"/>
      <c r="N14" s="41">
        <v>158</v>
      </c>
      <c r="O14" s="34"/>
      <c r="P14" s="34">
        <f t="shared" si="1"/>
        <v>158</v>
      </c>
      <c r="Q14" s="26">
        <f t="shared" si="0"/>
        <v>158</v>
      </c>
      <c r="R14" s="41"/>
      <c r="S14" s="42">
        <f t="shared" si="2"/>
        <v>0</v>
      </c>
    </row>
    <row r="15" spans="1:19" ht="18.75">
      <c r="A15" s="34">
        <v>14</v>
      </c>
      <c r="B15" s="34" t="s">
        <v>23</v>
      </c>
      <c r="C15" s="34">
        <v>50</v>
      </c>
      <c r="D15" s="34">
        <v>4</v>
      </c>
      <c r="E15" s="34">
        <v>32</v>
      </c>
      <c r="F15" s="43"/>
      <c r="G15" s="43"/>
      <c r="H15" s="43"/>
      <c r="I15" s="43"/>
      <c r="J15" s="43"/>
      <c r="K15" s="43"/>
      <c r="L15" s="43"/>
      <c r="M15" s="43"/>
      <c r="N15" s="41">
        <v>232</v>
      </c>
      <c r="O15" s="34"/>
      <c r="P15" s="34">
        <f t="shared" si="1"/>
        <v>232</v>
      </c>
      <c r="Q15" s="26">
        <f t="shared" si="0"/>
        <v>232</v>
      </c>
      <c r="R15" s="41"/>
      <c r="S15" s="42">
        <f t="shared" si="2"/>
        <v>0</v>
      </c>
    </row>
    <row r="16" spans="1:19" ht="18.75">
      <c r="A16" s="34">
        <v>15</v>
      </c>
      <c r="B16" s="34" t="s">
        <v>24</v>
      </c>
      <c r="C16" s="34">
        <v>0</v>
      </c>
      <c r="D16" s="34"/>
      <c r="E16" s="34"/>
      <c r="F16" s="34"/>
      <c r="G16" s="43"/>
      <c r="H16" s="43"/>
      <c r="I16" s="43"/>
      <c r="J16" s="43"/>
      <c r="K16" s="43"/>
      <c r="L16" s="43"/>
      <c r="M16" s="34"/>
      <c r="N16" s="41">
        <v>0</v>
      </c>
      <c r="O16" s="34"/>
      <c r="P16" s="34">
        <f t="shared" si="1"/>
        <v>0</v>
      </c>
      <c r="Q16" s="26">
        <f t="shared" si="0"/>
        <v>0</v>
      </c>
      <c r="R16" s="41"/>
      <c r="S16" s="42">
        <f t="shared" si="2"/>
        <v>0</v>
      </c>
    </row>
    <row r="17" spans="1:19" ht="18.75">
      <c r="A17" s="34">
        <v>16</v>
      </c>
      <c r="B17" s="34" t="s">
        <v>25</v>
      </c>
      <c r="C17" s="34">
        <v>50</v>
      </c>
      <c r="D17" s="34">
        <v>2</v>
      </c>
      <c r="E17" s="34">
        <v>25</v>
      </c>
      <c r="F17" s="43"/>
      <c r="G17" s="43"/>
      <c r="H17" s="43"/>
      <c r="I17" s="43"/>
      <c r="J17" s="34"/>
      <c r="K17" s="43"/>
      <c r="L17" s="43"/>
      <c r="M17" s="34"/>
      <c r="N17" s="41">
        <v>125</v>
      </c>
      <c r="O17" s="34"/>
      <c r="P17" s="34">
        <f t="shared" si="1"/>
        <v>125</v>
      </c>
      <c r="Q17" s="26">
        <f t="shared" si="0"/>
        <v>125</v>
      </c>
      <c r="R17" s="41"/>
      <c r="S17" s="42">
        <f t="shared" si="2"/>
        <v>0</v>
      </c>
    </row>
    <row r="18" spans="1:19" ht="18.75">
      <c r="A18" s="34">
        <v>17</v>
      </c>
      <c r="B18" s="34" t="s">
        <v>26</v>
      </c>
      <c r="C18" s="34">
        <v>50</v>
      </c>
      <c r="D18" s="34">
        <v>1</v>
      </c>
      <c r="E18" s="34">
        <v>39</v>
      </c>
      <c r="F18" s="34"/>
      <c r="G18" s="34"/>
      <c r="H18" s="34"/>
      <c r="I18" s="43"/>
      <c r="J18" s="43"/>
      <c r="K18" s="34"/>
      <c r="L18" s="34"/>
      <c r="M18" s="34"/>
      <c r="N18" s="41">
        <v>89</v>
      </c>
      <c r="O18" s="34"/>
      <c r="P18" s="34">
        <f t="shared" si="1"/>
        <v>89</v>
      </c>
      <c r="Q18" s="26">
        <f t="shared" si="0"/>
        <v>89</v>
      </c>
      <c r="R18" s="41"/>
      <c r="S18" s="42">
        <f t="shared" si="2"/>
        <v>0</v>
      </c>
    </row>
    <row r="19" spans="1:19" ht="18.75">
      <c r="A19" s="34">
        <v>18</v>
      </c>
      <c r="B19" s="34" t="s">
        <v>27</v>
      </c>
      <c r="C19" s="34">
        <v>33</v>
      </c>
      <c r="D19" s="34">
        <v>3</v>
      </c>
      <c r="E19" s="34">
        <v>25</v>
      </c>
      <c r="F19" s="34"/>
      <c r="G19" s="34"/>
      <c r="H19" s="34"/>
      <c r="I19" s="34"/>
      <c r="J19" s="43"/>
      <c r="K19" s="34"/>
      <c r="L19" s="34"/>
      <c r="M19" s="34"/>
      <c r="N19" s="41">
        <v>124</v>
      </c>
      <c r="O19" s="34"/>
      <c r="P19" s="34">
        <f t="shared" si="1"/>
        <v>124</v>
      </c>
      <c r="Q19" s="26">
        <f t="shared" si="0"/>
        <v>124</v>
      </c>
      <c r="R19" s="41"/>
      <c r="S19" s="42">
        <f t="shared" si="2"/>
        <v>0</v>
      </c>
    </row>
    <row r="20" spans="1:19" ht="18.75">
      <c r="A20" s="34">
        <v>19</v>
      </c>
      <c r="B20" s="34" t="s">
        <v>28</v>
      </c>
      <c r="C20" s="34">
        <v>5</v>
      </c>
      <c r="D20" s="34">
        <v>1</v>
      </c>
      <c r="E20" s="34"/>
      <c r="F20" s="34"/>
      <c r="G20" s="34"/>
      <c r="H20" s="34"/>
      <c r="I20" s="34"/>
      <c r="J20" s="34"/>
      <c r="K20" s="34"/>
      <c r="L20" s="34"/>
      <c r="M20" s="34"/>
      <c r="N20" s="41">
        <v>5</v>
      </c>
      <c r="O20" s="34">
        <v>80</v>
      </c>
      <c r="P20" s="34">
        <f t="shared" si="1"/>
        <v>85</v>
      </c>
      <c r="Q20" s="26">
        <f t="shared" si="0"/>
        <v>5</v>
      </c>
      <c r="R20" s="41"/>
      <c r="S20" s="42">
        <f t="shared" si="2"/>
        <v>-80</v>
      </c>
    </row>
    <row r="21" spans="1:19" ht="18.75">
      <c r="A21" s="34">
        <v>20</v>
      </c>
      <c r="B21" s="34" t="s">
        <v>29</v>
      </c>
      <c r="C21" s="34">
        <v>2</v>
      </c>
      <c r="D21" s="34">
        <v>1</v>
      </c>
      <c r="E21" s="34"/>
      <c r="F21" s="34"/>
      <c r="G21" s="34"/>
      <c r="H21" s="34"/>
      <c r="I21" s="34"/>
      <c r="J21" s="34"/>
      <c r="K21" s="34"/>
      <c r="L21" s="34"/>
      <c r="M21" s="34"/>
      <c r="N21" s="41">
        <v>2</v>
      </c>
      <c r="O21" s="34">
        <v>80</v>
      </c>
      <c r="P21" s="34">
        <f t="shared" si="1"/>
        <v>82</v>
      </c>
      <c r="Q21" s="26">
        <f t="shared" si="0"/>
        <v>2</v>
      </c>
      <c r="R21" s="41"/>
      <c r="S21" s="42">
        <f t="shared" si="2"/>
        <v>-80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A7" workbookViewId="0">
      <selection activeCell="U8" sqref="U8"/>
    </sheetView>
  </sheetViews>
  <sheetFormatPr defaultColWidth="9.140625" defaultRowHeight="15"/>
  <cols>
    <col min="1" max="1" width="5.42578125" style="20" customWidth="1"/>
    <col min="2" max="2" width="11.28515625" style="20" customWidth="1"/>
    <col min="3" max="3" width="8" style="20" customWidth="1"/>
    <col min="4" max="4" width="7.140625" style="20" customWidth="1"/>
    <col min="5" max="5" width="7.7109375" style="20" customWidth="1"/>
    <col min="6" max="6" width="10.28515625" style="20" customWidth="1"/>
    <col min="7" max="15" width="8.42578125" style="20" customWidth="1"/>
    <col min="16" max="16" width="7.7109375" style="20" customWidth="1"/>
    <col min="17" max="17" width="12.28515625" style="20" customWidth="1"/>
    <col min="18" max="18" width="12" style="20" customWidth="1"/>
    <col min="19" max="19" width="9.85546875" style="20" customWidth="1"/>
    <col min="20" max="20" width="14.7109375" style="20" customWidth="1"/>
    <col min="21" max="21" width="14.28515625" style="20" customWidth="1"/>
    <col min="22" max="22" width="9.42578125" style="20" customWidth="1"/>
    <col min="23" max="23" width="12.5703125" style="20" customWidth="1"/>
    <col min="24" max="16384" width="9.140625" style="20"/>
  </cols>
  <sheetData>
    <row r="1" spans="1:23" ht="18.75">
      <c r="A1" s="30" t="s">
        <v>0</v>
      </c>
      <c r="B1" s="30" t="s">
        <v>1</v>
      </c>
      <c r="C1" s="30" t="s">
        <v>31</v>
      </c>
      <c r="D1" s="30" t="s">
        <v>32</v>
      </c>
      <c r="E1" s="30" t="s">
        <v>4</v>
      </c>
      <c r="F1" s="31" t="s">
        <v>35</v>
      </c>
      <c r="G1" s="32" t="s">
        <v>37</v>
      </c>
      <c r="H1" s="32" t="s">
        <v>37</v>
      </c>
      <c r="I1" s="32" t="s">
        <v>38</v>
      </c>
      <c r="J1" s="32" t="s">
        <v>38</v>
      </c>
      <c r="K1" s="32" t="s">
        <v>39</v>
      </c>
      <c r="L1" s="32" t="s">
        <v>39</v>
      </c>
      <c r="M1" s="32" t="s">
        <v>40</v>
      </c>
      <c r="N1" s="32" t="s">
        <v>52</v>
      </c>
      <c r="O1" s="32" t="s">
        <v>53</v>
      </c>
      <c r="P1" s="32" t="s">
        <v>54</v>
      </c>
      <c r="Q1" s="32" t="s">
        <v>55</v>
      </c>
      <c r="R1" s="36" t="s">
        <v>30</v>
      </c>
      <c r="S1" s="31" t="s">
        <v>34</v>
      </c>
      <c r="T1" s="37" t="s">
        <v>44</v>
      </c>
      <c r="U1" s="38" t="s">
        <v>45</v>
      </c>
      <c r="V1" s="32" t="s">
        <v>46</v>
      </c>
      <c r="W1" s="32" t="s">
        <v>47</v>
      </c>
    </row>
    <row r="2" spans="1:23" s="29" customFormat="1" ht="18.75">
      <c r="A2" s="33">
        <v>1</v>
      </c>
      <c r="B2" s="33" t="s">
        <v>10</v>
      </c>
      <c r="C2" s="33">
        <v>33</v>
      </c>
      <c r="D2" s="33">
        <v>29</v>
      </c>
      <c r="E2" s="33">
        <v>62</v>
      </c>
      <c r="F2" s="33">
        <v>460</v>
      </c>
      <c r="G2" s="33">
        <v>24</v>
      </c>
      <c r="H2" s="33">
        <v>33</v>
      </c>
      <c r="I2" s="33">
        <v>25</v>
      </c>
      <c r="J2" s="33">
        <v>16</v>
      </c>
      <c r="K2" s="33">
        <v>29</v>
      </c>
      <c r="L2" s="33">
        <v>32</v>
      </c>
      <c r="M2" s="33">
        <v>35</v>
      </c>
      <c r="N2" s="33">
        <v>24</v>
      </c>
      <c r="O2" s="33">
        <v>19</v>
      </c>
      <c r="P2" s="33">
        <v>7</v>
      </c>
      <c r="Q2" s="33"/>
      <c r="R2" s="39">
        <v>1007</v>
      </c>
      <c r="S2" s="33">
        <v>260</v>
      </c>
      <c r="T2" s="33">
        <f>R2+S2-F2-G2-H2-I2-J2-K2-L2-M2-N2-O2-P2-Q2</f>
        <v>563</v>
      </c>
      <c r="U2" s="39">
        <f>C2*D2+E2-F2</f>
        <v>559</v>
      </c>
      <c r="V2" s="39">
        <v>3</v>
      </c>
      <c r="W2" s="40">
        <f>U2+V2-T2</f>
        <v>-1</v>
      </c>
    </row>
    <row r="3" spans="1:23" s="19" customFormat="1" ht="18.75">
      <c r="A3" s="34">
        <v>2</v>
      </c>
      <c r="B3" s="34" t="s">
        <v>11</v>
      </c>
      <c r="C3" s="34">
        <v>70</v>
      </c>
      <c r="D3" s="34">
        <v>16</v>
      </c>
      <c r="E3" s="34">
        <v>25</v>
      </c>
      <c r="F3" s="34">
        <v>335</v>
      </c>
      <c r="G3" s="34">
        <v>38</v>
      </c>
      <c r="H3" s="34">
        <v>30</v>
      </c>
      <c r="I3" s="34">
        <v>40</v>
      </c>
      <c r="J3" s="34">
        <v>28</v>
      </c>
      <c r="K3" s="34">
        <v>40</v>
      </c>
      <c r="L3" s="34">
        <v>28</v>
      </c>
      <c r="M3" s="34">
        <v>30</v>
      </c>
      <c r="N3" s="34">
        <v>26</v>
      </c>
      <c r="O3" s="34">
        <v>24</v>
      </c>
      <c r="P3" s="34">
        <v>12</v>
      </c>
      <c r="Q3" s="34"/>
      <c r="R3" s="41">
        <v>1441</v>
      </c>
      <c r="S3" s="34"/>
      <c r="T3" s="34">
        <f t="shared" ref="T3:T21" si="0">R3+S3-F3-G3-H3-I3-J3-K3-L3-M3-N3-O3-P3-Q3</f>
        <v>810</v>
      </c>
      <c r="U3" s="39">
        <f t="shared" ref="U3:U21" si="1">C3*D3+E3-F3</f>
        <v>810</v>
      </c>
      <c r="V3" s="41"/>
      <c r="W3" s="42">
        <f t="shared" ref="W3:W21" si="2">U3+V3-T3</f>
        <v>0</v>
      </c>
    </row>
    <row r="4" spans="1:23" s="19" customFormat="1" ht="18.75">
      <c r="A4" s="34">
        <v>3</v>
      </c>
      <c r="B4" s="34" t="s">
        <v>12</v>
      </c>
      <c r="C4" s="34">
        <v>45</v>
      </c>
      <c r="D4" s="34">
        <v>4</v>
      </c>
      <c r="E4" s="34">
        <v>36</v>
      </c>
      <c r="F4" s="34">
        <v>5</v>
      </c>
      <c r="G4" s="34"/>
      <c r="H4" s="34">
        <v>6</v>
      </c>
      <c r="I4" s="34">
        <v>5</v>
      </c>
      <c r="J4" s="34">
        <v>8</v>
      </c>
      <c r="K4" s="34"/>
      <c r="L4" s="34"/>
      <c r="M4" s="34"/>
      <c r="N4" s="34">
        <v>3</v>
      </c>
      <c r="O4" s="34">
        <v>3</v>
      </c>
      <c r="P4" s="34"/>
      <c r="Q4" s="34">
        <v>10</v>
      </c>
      <c r="R4" s="41">
        <v>251</v>
      </c>
      <c r="S4" s="34"/>
      <c r="T4" s="34">
        <f t="shared" si="0"/>
        <v>211</v>
      </c>
      <c r="U4" s="39">
        <f t="shared" si="1"/>
        <v>211</v>
      </c>
      <c r="V4" s="41"/>
      <c r="W4" s="42">
        <f t="shared" si="2"/>
        <v>0</v>
      </c>
    </row>
    <row r="5" spans="1:23" s="19" customFormat="1" ht="18.75">
      <c r="A5" s="34">
        <v>4</v>
      </c>
      <c r="B5" s="34" t="s">
        <v>13</v>
      </c>
      <c r="C5" s="34">
        <v>105</v>
      </c>
      <c r="D5" s="34">
        <v>1</v>
      </c>
      <c r="E5" s="34">
        <v>90</v>
      </c>
      <c r="F5" s="34">
        <v>43</v>
      </c>
      <c r="G5" s="34">
        <v>8</v>
      </c>
      <c r="H5" s="34">
        <v>3</v>
      </c>
      <c r="I5" s="34">
        <v>22</v>
      </c>
      <c r="J5" s="34">
        <v>10</v>
      </c>
      <c r="K5" s="34">
        <v>20</v>
      </c>
      <c r="L5" s="34">
        <v>20</v>
      </c>
      <c r="M5" s="34">
        <v>9</v>
      </c>
      <c r="N5" s="34">
        <v>14</v>
      </c>
      <c r="O5" s="34">
        <v>5</v>
      </c>
      <c r="P5" s="34">
        <v>5</v>
      </c>
      <c r="Q5" s="34"/>
      <c r="R5" s="41">
        <v>232</v>
      </c>
      <c r="S5" s="34">
        <v>80</v>
      </c>
      <c r="T5" s="34">
        <f t="shared" si="0"/>
        <v>153</v>
      </c>
      <c r="U5" s="39">
        <f t="shared" si="1"/>
        <v>152</v>
      </c>
      <c r="V5" s="41">
        <v>1</v>
      </c>
      <c r="W5" s="42">
        <f t="shared" si="2"/>
        <v>0</v>
      </c>
    </row>
    <row r="6" spans="1:23" s="19" customFormat="1" ht="18.75">
      <c r="A6" s="34">
        <v>5</v>
      </c>
      <c r="B6" s="34" t="s">
        <v>14</v>
      </c>
      <c r="C6" s="34">
        <v>75</v>
      </c>
      <c r="D6" s="34">
        <v>1</v>
      </c>
      <c r="E6" s="34">
        <v>14</v>
      </c>
      <c r="F6" s="34">
        <v>32</v>
      </c>
      <c r="G6" s="24"/>
      <c r="H6" s="24">
        <v>3</v>
      </c>
      <c r="I6" s="24"/>
      <c r="J6" s="24">
        <v>2</v>
      </c>
      <c r="K6" s="24"/>
      <c r="L6" s="24">
        <v>1</v>
      </c>
      <c r="M6" s="24"/>
      <c r="N6" s="24"/>
      <c r="O6" s="24"/>
      <c r="P6" s="34"/>
      <c r="Q6" s="34"/>
      <c r="R6" s="41">
        <v>95</v>
      </c>
      <c r="S6" s="34"/>
      <c r="T6" s="34">
        <f t="shared" si="0"/>
        <v>57</v>
      </c>
      <c r="U6" s="39">
        <f t="shared" si="1"/>
        <v>57</v>
      </c>
      <c r="V6" s="41"/>
      <c r="W6" s="42">
        <f t="shared" si="2"/>
        <v>0</v>
      </c>
    </row>
    <row r="7" spans="1:23" s="19" customFormat="1" ht="18.75">
      <c r="A7" s="34">
        <v>6</v>
      </c>
      <c r="B7" s="34" t="s">
        <v>15</v>
      </c>
      <c r="C7" s="34">
        <v>26</v>
      </c>
      <c r="D7" s="34">
        <v>1</v>
      </c>
      <c r="E7" s="34"/>
      <c r="F7" s="34"/>
      <c r="G7" s="24"/>
      <c r="H7" s="24"/>
      <c r="I7" s="24"/>
      <c r="J7" s="24"/>
      <c r="K7" s="24"/>
      <c r="L7" s="24"/>
      <c r="M7" s="24"/>
      <c r="N7" s="24"/>
      <c r="O7" s="24"/>
      <c r="P7" s="34"/>
      <c r="Q7" s="34"/>
      <c r="R7" s="41">
        <v>26</v>
      </c>
      <c r="S7" s="34"/>
      <c r="T7" s="34">
        <f t="shared" si="0"/>
        <v>26</v>
      </c>
      <c r="U7" s="39">
        <f t="shared" si="1"/>
        <v>26</v>
      </c>
      <c r="V7" s="41"/>
      <c r="W7" s="42">
        <f t="shared" si="2"/>
        <v>0</v>
      </c>
    </row>
    <row r="8" spans="1:23" s="19" customFormat="1" ht="18.75">
      <c r="A8" s="34">
        <v>7</v>
      </c>
      <c r="B8" s="34" t="s">
        <v>16</v>
      </c>
      <c r="C8" s="34">
        <v>100</v>
      </c>
      <c r="D8" s="34">
        <v>5</v>
      </c>
      <c r="E8" s="34">
        <v>184</v>
      </c>
      <c r="F8" s="34">
        <v>133</v>
      </c>
      <c r="G8" s="24">
        <v>20</v>
      </c>
      <c r="H8" s="24">
        <v>4</v>
      </c>
      <c r="I8" s="24">
        <v>16</v>
      </c>
      <c r="J8" s="24"/>
      <c r="K8" s="24">
        <v>16</v>
      </c>
      <c r="L8" s="24">
        <v>13</v>
      </c>
      <c r="M8" s="24">
        <v>28</v>
      </c>
      <c r="N8" s="24">
        <v>11</v>
      </c>
      <c r="O8" s="24">
        <v>3</v>
      </c>
      <c r="P8" s="34"/>
      <c r="Q8" s="34"/>
      <c r="R8" s="41">
        <v>557</v>
      </c>
      <c r="S8" s="34">
        <v>240</v>
      </c>
      <c r="T8" s="34">
        <f t="shared" si="0"/>
        <v>553</v>
      </c>
      <c r="U8" s="39">
        <f t="shared" si="1"/>
        <v>551</v>
      </c>
      <c r="V8" s="41">
        <v>2</v>
      </c>
      <c r="W8" s="42">
        <f t="shared" si="2"/>
        <v>0</v>
      </c>
    </row>
    <row r="9" spans="1:23" s="19" customFormat="1" ht="18.75">
      <c r="A9" s="34">
        <v>8</v>
      </c>
      <c r="B9" s="34" t="s">
        <v>17</v>
      </c>
      <c r="C9" s="34">
        <v>62</v>
      </c>
      <c r="D9" s="34">
        <v>1</v>
      </c>
      <c r="E9" s="34">
        <v>40</v>
      </c>
      <c r="F9" s="34"/>
      <c r="G9" s="24"/>
      <c r="H9" s="24"/>
      <c r="I9" s="24"/>
      <c r="J9" s="24"/>
      <c r="K9" s="24"/>
      <c r="L9" s="24"/>
      <c r="M9" s="24"/>
      <c r="N9" s="24"/>
      <c r="O9" s="24"/>
      <c r="P9" s="34"/>
      <c r="Q9" s="34"/>
      <c r="R9" s="41">
        <v>102</v>
      </c>
      <c r="S9" s="34"/>
      <c r="T9" s="34">
        <f t="shared" si="0"/>
        <v>102</v>
      </c>
      <c r="U9" s="39">
        <f t="shared" si="1"/>
        <v>102</v>
      </c>
      <c r="V9" s="41"/>
      <c r="W9" s="42">
        <f t="shared" si="2"/>
        <v>0</v>
      </c>
    </row>
    <row r="10" spans="1:23" s="19" customFormat="1" ht="18.75">
      <c r="A10" s="34">
        <v>9</v>
      </c>
      <c r="B10" s="34" t="s">
        <v>18</v>
      </c>
      <c r="C10" s="34">
        <v>61</v>
      </c>
      <c r="D10" s="34">
        <v>1</v>
      </c>
      <c r="E10" s="34"/>
      <c r="F10" s="34">
        <v>22</v>
      </c>
      <c r="G10" s="24">
        <v>20</v>
      </c>
      <c r="H10" s="24">
        <v>4</v>
      </c>
      <c r="I10" s="24">
        <v>16</v>
      </c>
      <c r="J10" s="24">
        <v>5</v>
      </c>
      <c r="K10" s="24">
        <v>8</v>
      </c>
      <c r="L10" s="24">
        <v>8</v>
      </c>
      <c r="M10" s="24">
        <v>65</v>
      </c>
      <c r="N10" s="24">
        <v>8</v>
      </c>
      <c r="O10" s="24">
        <v>2</v>
      </c>
      <c r="P10" s="34">
        <v>8</v>
      </c>
      <c r="Q10" s="34"/>
      <c r="R10" s="41">
        <v>205</v>
      </c>
      <c r="S10" s="34"/>
      <c r="T10" s="34">
        <f t="shared" si="0"/>
        <v>39</v>
      </c>
      <c r="U10" s="39">
        <f t="shared" si="1"/>
        <v>39</v>
      </c>
      <c r="V10" s="41"/>
      <c r="W10" s="42">
        <f t="shared" si="2"/>
        <v>0</v>
      </c>
    </row>
    <row r="11" spans="1:23" s="19" customFormat="1" ht="18.75">
      <c r="A11" s="34">
        <v>10</v>
      </c>
      <c r="B11" s="34" t="s">
        <v>19</v>
      </c>
      <c r="C11" s="34">
        <v>100</v>
      </c>
      <c r="D11" s="34">
        <v>4</v>
      </c>
      <c r="E11" s="34">
        <v>58</v>
      </c>
      <c r="F11" s="34">
        <v>111</v>
      </c>
      <c r="G11" s="34">
        <v>31</v>
      </c>
      <c r="H11" s="34">
        <v>20</v>
      </c>
      <c r="I11" s="34">
        <v>14</v>
      </c>
      <c r="J11" s="34">
        <v>19</v>
      </c>
      <c r="K11" s="34">
        <v>21</v>
      </c>
      <c r="L11" s="34">
        <v>18</v>
      </c>
      <c r="M11" s="34">
        <v>33</v>
      </c>
      <c r="N11" s="34">
        <v>24</v>
      </c>
      <c r="O11" s="34">
        <v>9</v>
      </c>
      <c r="P11" s="34">
        <v>3</v>
      </c>
      <c r="Q11" s="34"/>
      <c r="R11" s="41">
        <v>651</v>
      </c>
      <c r="S11" s="34"/>
      <c r="T11" s="34">
        <f t="shared" si="0"/>
        <v>348</v>
      </c>
      <c r="U11" s="39">
        <f t="shared" si="1"/>
        <v>347</v>
      </c>
      <c r="V11" s="41">
        <v>1</v>
      </c>
      <c r="W11" s="42">
        <f t="shared" si="2"/>
        <v>0</v>
      </c>
    </row>
    <row r="12" spans="1:23" s="19" customFormat="1" ht="18.75">
      <c r="A12" s="34">
        <v>11</v>
      </c>
      <c r="B12" s="34" t="s">
        <v>20</v>
      </c>
      <c r="C12" s="34">
        <v>22</v>
      </c>
      <c r="D12" s="34">
        <v>1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41">
        <v>22</v>
      </c>
      <c r="S12" s="34"/>
      <c r="T12" s="34">
        <f t="shared" si="0"/>
        <v>22</v>
      </c>
      <c r="U12" s="39">
        <f t="shared" si="1"/>
        <v>22</v>
      </c>
      <c r="V12" s="41"/>
      <c r="W12" s="42">
        <f t="shared" si="2"/>
        <v>0</v>
      </c>
    </row>
    <row r="13" spans="1:23" s="19" customFormat="1" ht="18.75">
      <c r="A13" s="34">
        <v>12</v>
      </c>
      <c r="B13" s="34" t="s">
        <v>21</v>
      </c>
      <c r="C13" s="34">
        <v>1</v>
      </c>
      <c r="D13" s="34">
        <v>1</v>
      </c>
      <c r="E13" s="34"/>
      <c r="F13" s="34"/>
      <c r="G13" s="24">
        <v>9</v>
      </c>
      <c r="H13" s="24"/>
      <c r="I13" s="24">
        <v>8</v>
      </c>
      <c r="J13" s="24"/>
      <c r="K13" s="24">
        <v>66</v>
      </c>
      <c r="L13" s="24"/>
      <c r="M13" s="24"/>
      <c r="N13" s="24">
        <v>15</v>
      </c>
      <c r="O13" s="24">
        <v>60</v>
      </c>
      <c r="P13" s="24">
        <v>4</v>
      </c>
      <c r="Q13" s="24">
        <v>10</v>
      </c>
      <c r="R13" s="41">
        <v>1</v>
      </c>
      <c r="S13" s="34">
        <v>172</v>
      </c>
      <c r="T13" s="34">
        <f t="shared" si="0"/>
        <v>1</v>
      </c>
      <c r="U13" s="39">
        <f t="shared" si="1"/>
        <v>1</v>
      </c>
      <c r="V13" s="41"/>
      <c r="W13" s="42">
        <f t="shared" si="2"/>
        <v>0</v>
      </c>
    </row>
    <row r="14" spans="1:23" s="19" customFormat="1" ht="18.75">
      <c r="A14" s="34">
        <v>13</v>
      </c>
      <c r="B14" s="34" t="s">
        <v>22</v>
      </c>
      <c r="C14" s="34">
        <v>50</v>
      </c>
      <c r="D14" s="34">
        <v>1</v>
      </c>
      <c r="E14" s="34">
        <v>21</v>
      </c>
      <c r="F14" s="34">
        <v>5</v>
      </c>
      <c r="G14" s="34">
        <v>8</v>
      </c>
      <c r="H14" s="34">
        <v>8</v>
      </c>
      <c r="I14" s="34">
        <v>16</v>
      </c>
      <c r="J14" s="34">
        <v>17</v>
      </c>
      <c r="K14" s="34">
        <v>12</v>
      </c>
      <c r="L14" s="34">
        <v>4</v>
      </c>
      <c r="M14" s="34"/>
      <c r="N14" s="34">
        <v>15</v>
      </c>
      <c r="O14" s="34">
        <v>2</v>
      </c>
      <c r="P14" s="34">
        <v>5</v>
      </c>
      <c r="Q14" s="34"/>
      <c r="R14" s="41">
        <v>158</v>
      </c>
      <c r="S14" s="34"/>
      <c r="T14" s="34">
        <f t="shared" si="0"/>
        <v>66</v>
      </c>
      <c r="U14" s="39">
        <f t="shared" si="1"/>
        <v>66</v>
      </c>
      <c r="V14" s="41"/>
      <c r="W14" s="42">
        <f t="shared" si="2"/>
        <v>0</v>
      </c>
    </row>
    <row r="15" spans="1:23" s="19" customFormat="1" ht="18.75">
      <c r="A15" s="34">
        <v>14</v>
      </c>
      <c r="B15" s="34" t="s">
        <v>23</v>
      </c>
      <c r="C15" s="34">
        <v>50</v>
      </c>
      <c r="D15" s="34">
        <v>1</v>
      </c>
      <c r="E15" s="34">
        <v>49</v>
      </c>
      <c r="F15" s="34">
        <v>18</v>
      </c>
      <c r="G15" s="34">
        <v>12</v>
      </c>
      <c r="H15" s="34">
        <v>8</v>
      </c>
      <c r="I15" s="34">
        <v>43</v>
      </c>
      <c r="J15" s="34">
        <v>5</v>
      </c>
      <c r="K15" s="34">
        <v>44</v>
      </c>
      <c r="L15" s="34"/>
      <c r="M15" s="34"/>
      <c r="N15" s="34">
        <v>16</v>
      </c>
      <c r="O15" s="34"/>
      <c r="P15" s="34">
        <v>5</v>
      </c>
      <c r="Q15" s="34"/>
      <c r="R15" s="41">
        <v>232</v>
      </c>
      <c r="S15" s="34"/>
      <c r="T15" s="34">
        <f t="shared" si="0"/>
        <v>81</v>
      </c>
      <c r="U15" s="39">
        <f t="shared" si="1"/>
        <v>81</v>
      </c>
      <c r="V15" s="41"/>
      <c r="W15" s="42">
        <f t="shared" si="2"/>
        <v>0</v>
      </c>
    </row>
    <row r="16" spans="1:23" s="19" customFormat="1" ht="18.75">
      <c r="A16" s="34">
        <v>15</v>
      </c>
      <c r="B16" s="34" t="s">
        <v>24</v>
      </c>
      <c r="C16" s="34">
        <v>50</v>
      </c>
      <c r="D16" s="34">
        <v>1</v>
      </c>
      <c r="E16" s="34">
        <v>18</v>
      </c>
      <c r="F16" s="34">
        <v>32</v>
      </c>
      <c r="G16" s="34">
        <v>8</v>
      </c>
      <c r="H16" s="34"/>
      <c r="I16" s="34">
        <v>8</v>
      </c>
      <c r="J16" s="34">
        <v>19</v>
      </c>
      <c r="K16" s="34">
        <v>28</v>
      </c>
      <c r="L16" s="34">
        <v>20</v>
      </c>
      <c r="M16" s="34">
        <v>66</v>
      </c>
      <c r="N16" s="34">
        <v>19</v>
      </c>
      <c r="O16" s="34">
        <v>8</v>
      </c>
      <c r="P16" s="34">
        <v>4</v>
      </c>
      <c r="Q16" s="34">
        <v>6</v>
      </c>
      <c r="R16" s="41">
        <v>0</v>
      </c>
      <c r="S16" s="34">
        <v>255</v>
      </c>
      <c r="T16" s="34">
        <f t="shared" si="0"/>
        <v>37</v>
      </c>
      <c r="U16" s="39">
        <f t="shared" si="1"/>
        <v>36</v>
      </c>
      <c r="V16" s="41">
        <v>1</v>
      </c>
      <c r="W16" s="42">
        <f t="shared" si="2"/>
        <v>0</v>
      </c>
    </row>
    <row r="17" spans="1:23" s="29" customFormat="1" ht="18.75">
      <c r="A17" s="33">
        <v>16</v>
      </c>
      <c r="B17" s="33" t="s">
        <v>25</v>
      </c>
      <c r="C17" s="33">
        <v>50</v>
      </c>
      <c r="D17" s="33">
        <v>1</v>
      </c>
      <c r="E17" s="33">
        <v>60</v>
      </c>
      <c r="F17" s="33">
        <v>5</v>
      </c>
      <c r="G17" s="33"/>
      <c r="H17" s="33"/>
      <c r="I17" s="35">
        <v>3</v>
      </c>
      <c r="J17" s="35">
        <v>4</v>
      </c>
      <c r="K17" s="33"/>
      <c r="L17" s="33"/>
      <c r="M17" s="33"/>
      <c r="N17" s="35">
        <v>5</v>
      </c>
      <c r="O17" s="33"/>
      <c r="P17" s="33"/>
      <c r="Q17" s="33"/>
      <c r="R17" s="39">
        <v>126</v>
      </c>
      <c r="S17" s="33"/>
      <c r="T17" s="33">
        <f t="shared" si="0"/>
        <v>109</v>
      </c>
      <c r="U17" s="39">
        <f t="shared" si="1"/>
        <v>105</v>
      </c>
      <c r="V17" s="39">
        <v>1</v>
      </c>
      <c r="W17" s="40">
        <f t="shared" si="2"/>
        <v>-3</v>
      </c>
    </row>
    <row r="18" spans="1:23" s="19" customFormat="1" ht="18.75">
      <c r="A18" s="34">
        <v>17</v>
      </c>
      <c r="B18" s="34" t="s">
        <v>26</v>
      </c>
      <c r="C18" s="34">
        <v>50</v>
      </c>
      <c r="D18" s="34">
        <v>1</v>
      </c>
      <c r="E18" s="34">
        <v>25</v>
      </c>
      <c r="F18" s="34"/>
      <c r="G18" s="34"/>
      <c r="H18" s="34"/>
      <c r="I18" s="34">
        <v>10</v>
      </c>
      <c r="J18" s="34">
        <v>3</v>
      </c>
      <c r="K18" s="34"/>
      <c r="L18" s="34"/>
      <c r="M18" s="34"/>
      <c r="N18" s="34"/>
      <c r="O18" s="34">
        <v>1</v>
      </c>
      <c r="P18" s="34"/>
      <c r="Q18" s="34"/>
      <c r="R18" s="41">
        <v>89</v>
      </c>
      <c r="S18" s="34"/>
      <c r="T18" s="34">
        <f t="shared" si="0"/>
        <v>75</v>
      </c>
      <c r="U18" s="39">
        <f t="shared" si="1"/>
        <v>75</v>
      </c>
      <c r="V18" s="41"/>
      <c r="W18" s="42">
        <f t="shared" si="2"/>
        <v>0</v>
      </c>
    </row>
    <row r="19" spans="1:23" s="19" customFormat="1" ht="18.75">
      <c r="A19" s="34">
        <v>18</v>
      </c>
      <c r="B19" s="34" t="s">
        <v>27</v>
      </c>
      <c r="C19" s="34">
        <v>33</v>
      </c>
      <c r="D19" s="34">
        <v>3</v>
      </c>
      <c r="E19" s="34">
        <v>18</v>
      </c>
      <c r="F19" s="34">
        <v>15</v>
      </c>
      <c r="G19" s="34"/>
      <c r="H19" s="34"/>
      <c r="I19" s="34"/>
      <c r="J19" s="34">
        <v>6</v>
      </c>
      <c r="K19" s="34"/>
      <c r="L19" s="34"/>
      <c r="M19" s="34"/>
      <c r="N19" s="34"/>
      <c r="O19" s="34"/>
      <c r="P19" s="34"/>
      <c r="Q19" s="34"/>
      <c r="R19" s="41">
        <v>124</v>
      </c>
      <c r="S19" s="34"/>
      <c r="T19" s="34">
        <f t="shared" si="0"/>
        <v>103</v>
      </c>
      <c r="U19" s="39">
        <f t="shared" si="1"/>
        <v>102</v>
      </c>
      <c r="V19" s="41">
        <v>1</v>
      </c>
      <c r="W19" s="42">
        <f t="shared" si="2"/>
        <v>0</v>
      </c>
    </row>
    <row r="20" spans="1:23" s="19" customFormat="1" ht="18.75">
      <c r="A20" s="34">
        <v>19</v>
      </c>
      <c r="B20" s="34" t="s">
        <v>28</v>
      </c>
      <c r="C20" s="34">
        <v>40</v>
      </c>
      <c r="D20" s="34">
        <v>1</v>
      </c>
      <c r="E20" s="34">
        <v>28</v>
      </c>
      <c r="F20" s="34"/>
      <c r="G20" s="34"/>
      <c r="H20" s="34"/>
      <c r="I20" s="34"/>
      <c r="J20" s="34"/>
      <c r="K20" s="34"/>
      <c r="L20" s="34"/>
      <c r="M20" s="34"/>
      <c r="N20" s="34"/>
      <c r="O20" s="34">
        <v>5</v>
      </c>
      <c r="P20" s="34"/>
      <c r="Q20" s="34">
        <v>12</v>
      </c>
      <c r="R20" s="41">
        <v>85</v>
      </c>
      <c r="S20" s="34"/>
      <c r="T20" s="34">
        <f t="shared" si="0"/>
        <v>68</v>
      </c>
      <c r="U20" s="39">
        <f t="shared" si="1"/>
        <v>68</v>
      </c>
      <c r="V20" s="41"/>
      <c r="W20" s="42">
        <f t="shared" si="2"/>
        <v>0</v>
      </c>
    </row>
    <row r="21" spans="1:23" s="19" customFormat="1" ht="18.75">
      <c r="A21" s="34">
        <v>20</v>
      </c>
      <c r="B21" s="34" t="s">
        <v>29</v>
      </c>
      <c r="C21" s="34">
        <v>40</v>
      </c>
      <c r="D21" s="34">
        <v>1</v>
      </c>
      <c r="E21" s="34">
        <v>18</v>
      </c>
      <c r="F21" s="34"/>
      <c r="G21" s="34"/>
      <c r="H21" s="34"/>
      <c r="I21" s="34"/>
      <c r="J21" s="34"/>
      <c r="K21" s="34"/>
      <c r="L21" s="34">
        <v>5</v>
      </c>
      <c r="M21" s="34"/>
      <c r="N21" s="34"/>
      <c r="O21" s="34">
        <v>4</v>
      </c>
      <c r="P21" s="34"/>
      <c r="Q21" s="34">
        <v>15</v>
      </c>
      <c r="R21" s="41">
        <v>82</v>
      </c>
      <c r="S21" s="34"/>
      <c r="T21" s="34">
        <f t="shared" si="0"/>
        <v>58</v>
      </c>
      <c r="U21" s="39">
        <f t="shared" si="1"/>
        <v>58</v>
      </c>
      <c r="V21" s="41"/>
      <c r="W21" s="42">
        <f t="shared" si="2"/>
        <v>0</v>
      </c>
    </row>
  </sheetData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V17" sqref="V17"/>
    </sheetView>
  </sheetViews>
  <sheetFormatPr defaultColWidth="9.140625" defaultRowHeight="15"/>
  <cols>
    <col min="1" max="1" width="5.7109375" style="20" customWidth="1"/>
    <col min="2" max="2" width="10.140625" style="20" customWidth="1"/>
    <col min="3" max="3" width="7.7109375" style="20" customWidth="1"/>
    <col min="4" max="4" width="7.140625" style="20" customWidth="1"/>
    <col min="5" max="5" width="7.28515625" style="20" customWidth="1"/>
    <col min="6" max="6" width="9.85546875" style="20" customWidth="1"/>
    <col min="7" max="17" width="7.5703125" style="20" customWidth="1"/>
    <col min="18" max="18" width="8.7109375" style="20" customWidth="1"/>
    <col min="19" max="19" width="13.140625" style="20" customWidth="1"/>
    <col min="20" max="20" width="9.140625" style="20" customWidth="1"/>
    <col min="21" max="21" width="14.42578125" style="20" customWidth="1"/>
    <col min="22" max="22" width="13.5703125" style="20" customWidth="1"/>
    <col min="23" max="23" width="10" style="20" customWidth="1"/>
    <col min="24" max="24" width="12.140625" style="20" customWidth="1"/>
    <col min="25" max="16384" width="9.140625" style="20"/>
  </cols>
  <sheetData>
    <row r="1" spans="1:24" ht="18.75">
      <c r="A1" s="21" t="s">
        <v>0</v>
      </c>
      <c r="B1" s="21" t="s">
        <v>1</v>
      </c>
      <c r="C1" s="21" t="s">
        <v>31</v>
      </c>
      <c r="D1" s="21" t="s">
        <v>32</v>
      </c>
      <c r="E1" s="21" t="s">
        <v>4</v>
      </c>
      <c r="F1" s="22" t="s">
        <v>35</v>
      </c>
      <c r="G1" s="23" t="s">
        <v>37</v>
      </c>
      <c r="H1" s="23" t="s">
        <v>37</v>
      </c>
      <c r="I1" s="23" t="s">
        <v>38</v>
      </c>
      <c r="J1" s="23" t="s">
        <v>39</v>
      </c>
      <c r="K1" s="23" t="s">
        <v>39</v>
      </c>
      <c r="L1" s="23" t="s">
        <v>40</v>
      </c>
      <c r="M1" s="23" t="s">
        <v>40</v>
      </c>
      <c r="N1" s="23" t="s">
        <v>52</v>
      </c>
      <c r="O1" s="23" t="s">
        <v>52</v>
      </c>
      <c r="P1" s="23" t="s">
        <v>53</v>
      </c>
      <c r="Q1" s="23" t="s">
        <v>53</v>
      </c>
      <c r="R1" s="23" t="s">
        <v>56</v>
      </c>
      <c r="S1" s="2" t="s">
        <v>30</v>
      </c>
      <c r="T1" s="22" t="s">
        <v>34</v>
      </c>
      <c r="U1" s="18" t="s">
        <v>44</v>
      </c>
      <c r="V1" s="25" t="s">
        <v>45</v>
      </c>
      <c r="W1" s="23" t="s">
        <v>46</v>
      </c>
      <c r="X1" s="23" t="s">
        <v>47</v>
      </c>
    </row>
    <row r="2" spans="1:24" s="19" customFormat="1" ht="18.75">
      <c r="A2" s="24">
        <v>1</v>
      </c>
      <c r="B2" s="24" t="s">
        <v>10</v>
      </c>
      <c r="C2" s="24">
        <v>33</v>
      </c>
      <c r="D2" s="24">
        <v>19</v>
      </c>
      <c r="E2" s="24">
        <v>25</v>
      </c>
      <c r="F2" s="24">
        <v>147</v>
      </c>
      <c r="G2" s="24">
        <v>50</v>
      </c>
      <c r="H2" s="24">
        <v>17</v>
      </c>
      <c r="I2" s="24">
        <v>15</v>
      </c>
      <c r="J2" s="24">
        <v>60</v>
      </c>
      <c r="K2" s="24">
        <v>39</v>
      </c>
      <c r="L2" s="24">
        <v>61</v>
      </c>
      <c r="M2" s="24">
        <v>34</v>
      </c>
      <c r="N2" s="24">
        <v>113</v>
      </c>
      <c r="O2" s="24">
        <v>46</v>
      </c>
      <c r="P2" s="24">
        <v>8</v>
      </c>
      <c r="Q2" s="24">
        <v>34</v>
      </c>
      <c r="R2" s="24">
        <v>5</v>
      </c>
      <c r="S2" s="26">
        <v>559</v>
      </c>
      <c r="T2" s="24">
        <v>728</v>
      </c>
      <c r="U2" s="24">
        <f>S2+T2-F2-G2-H2-I2-J2-K2-L2-M2-N2-O2-P2-Q2-R2</f>
        <v>658</v>
      </c>
      <c r="V2" s="27">
        <f t="shared" ref="V2:V21" si="0">C2*D2+E2</f>
        <v>652</v>
      </c>
      <c r="W2" s="26">
        <v>6</v>
      </c>
      <c r="X2" s="28">
        <f>V2+W2-U2</f>
        <v>0</v>
      </c>
    </row>
    <row r="3" spans="1:24" s="19" customFormat="1" ht="18.75">
      <c r="A3" s="24">
        <v>2</v>
      </c>
      <c r="B3" s="24" t="s">
        <v>11</v>
      </c>
      <c r="C3" s="24">
        <v>70</v>
      </c>
      <c r="D3" s="24">
        <v>4</v>
      </c>
      <c r="E3" s="24">
        <v>15</v>
      </c>
      <c r="F3" s="24">
        <v>208</v>
      </c>
      <c r="G3" s="24">
        <v>51</v>
      </c>
      <c r="H3" s="24">
        <v>19</v>
      </c>
      <c r="I3" s="24">
        <v>23</v>
      </c>
      <c r="J3" s="24">
        <v>48</v>
      </c>
      <c r="K3" s="24">
        <v>64</v>
      </c>
      <c r="L3" s="24">
        <v>20</v>
      </c>
      <c r="M3" s="24">
        <v>25</v>
      </c>
      <c r="N3" s="24">
        <v>11</v>
      </c>
      <c r="O3" s="24">
        <v>19</v>
      </c>
      <c r="P3" s="24">
        <v>26</v>
      </c>
      <c r="Q3" s="24">
        <v>10</v>
      </c>
      <c r="R3" s="24"/>
      <c r="S3" s="26">
        <v>819</v>
      </c>
      <c r="T3" s="24"/>
      <c r="U3" s="24">
        <f t="shared" ref="U3:U21" si="1">S3+T3-F3-G3-H3-I3-J3-K3-L3-M3-N3-O3-P3-Q3-R3</f>
        <v>295</v>
      </c>
      <c r="V3" s="27">
        <f t="shared" si="0"/>
        <v>295</v>
      </c>
      <c r="W3" s="26"/>
      <c r="X3" s="28">
        <f t="shared" ref="X3:X21" si="2">V3+W3-U3</f>
        <v>0</v>
      </c>
    </row>
    <row r="4" spans="1:24" s="19" customFormat="1" ht="18.75">
      <c r="A4" s="24">
        <v>3</v>
      </c>
      <c r="B4" s="24" t="s">
        <v>12</v>
      </c>
      <c r="C4" s="24">
        <v>45</v>
      </c>
      <c r="D4" s="24">
        <v>1</v>
      </c>
      <c r="E4" s="24"/>
      <c r="F4" s="24">
        <v>45</v>
      </c>
      <c r="G4" s="24">
        <v>43</v>
      </c>
      <c r="H4" s="24">
        <v>4</v>
      </c>
      <c r="I4" s="24"/>
      <c r="J4" s="24">
        <v>5</v>
      </c>
      <c r="K4" s="24">
        <v>16</v>
      </c>
      <c r="L4" s="24">
        <v>20</v>
      </c>
      <c r="M4" s="24">
        <v>2</v>
      </c>
      <c r="N4" s="24">
        <v>11</v>
      </c>
      <c r="O4" s="24">
        <v>20</v>
      </c>
      <c r="P4" s="24"/>
      <c r="Q4" s="24"/>
      <c r="R4" s="24"/>
      <c r="S4" s="26">
        <v>211</v>
      </c>
      <c r="T4" s="24"/>
      <c r="U4" s="24">
        <f t="shared" si="1"/>
        <v>45</v>
      </c>
      <c r="V4" s="27">
        <f t="shared" si="0"/>
        <v>45</v>
      </c>
      <c r="W4" s="26"/>
      <c r="X4" s="28">
        <f t="shared" si="2"/>
        <v>0</v>
      </c>
    </row>
    <row r="5" spans="1:24" s="19" customFormat="1" ht="18.75">
      <c r="A5" s="24">
        <v>4</v>
      </c>
      <c r="B5" s="24" t="s">
        <v>13</v>
      </c>
      <c r="C5" s="24">
        <v>60</v>
      </c>
      <c r="D5" s="24">
        <v>1</v>
      </c>
      <c r="E5" s="24"/>
      <c r="F5" s="24">
        <v>16</v>
      </c>
      <c r="G5" s="24">
        <v>8</v>
      </c>
      <c r="H5" s="24"/>
      <c r="I5" s="24">
        <v>3</v>
      </c>
      <c r="J5" s="24">
        <v>11</v>
      </c>
      <c r="K5" s="24">
        <v>22</v>
      </c>
      <c r="L5" s="24"/>
      <c r="M5" s="24">
        <v>16</v>
      </c>
      <c r="N5" s="24">
        <v>9</v>
      </c>
      <c r="O5" s="24">
        <v>2</v>
      </c>
      <c r="P5" s="24">
        <v>5</v>
      </c>
      <c r="Q5" s="24"/>
      <c r="R5" s="24">
        <v>1</v>
      </c>
      <c r="S5" s="26">
        <v>153</v>
      </c>
      <c r="T5" s="24"/>
      <c r="U5" s="24">
        <f t="shared" si="1"/>
        <v>60</v>
      </c>
      <c r="V5" s="27">
        <f t="shared" si="0"/>
        <v>60</v>
      </c>
      <c r="W5" s="26"/>
      <c r="X5" s="28">
        <f t="shared" si="2"/>
        <v>0</v>
      </c>
    </row>
    <row r="6" spans="1:24" s="19" customFormat="1" ht="18.75">
      <c r="A6" s="24">
        <v>5</v>
      </c>
      <c r="B6" s="24" t="s">
        <v>14</v>
      </c>
      <c r="C6" s="24">
        <v>56</v>
      </c>
      <c r="D6" s="24">
        <v>1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6">
        <v>57</v>
      </c>
      <c r="T6" s="24"/>
      <c r="U6" s="24">
        <f t="shared" si="1"/>
        <v>57</v>
      </c>
      <c r="V6" s="27">
        <f t="shared" si="0"/>
        <v>56</v>
      </c>
      <c r="W6" s="26">
        <v>1</v>
      </c>
      <c r="X6" s="28">
        <f t="shared" si="2"/>
        <v>0</v>
      </c>
    </row>
    <row r="7" spans="1:24" s="19" customFormat="1" ht="18.75">
      <c r="A7" s="24">
        <v>6</v>
      </c>
      <c r="B7" s="24" t="s">
        <v>15</v>
      </c>
      <c r="C7" s="24">
        <v>10</v>
      </c>
      <c r="D7" s="24">
        <v>1</v>
      </c>
      <c r="E7" s="24"/>
      <c r="F7" s="24"/>
      <c r="G7" s="24"/>
      <c r="H7" s="24"/>
      <c r="I7" s="24"/>
      <c r="J7" s="24">
        <v>2</v>
      </c>
      <c r="K7" s="24"/>
      <c r="L7" s="24">
        <v>4</v>
      </c>
      <c r="M7" s="24"/>
      <c r="N7" s="24">
        <v>10</v>
      </c>
      <c r="O7" s="24"/>
      <c r="P7" s="24"/>
      <c r="Q7" s="24"/>
      <c r="R7" s="24"/>
      <c r="S7" s="26">
        <v>26</v>
      </c>
      <c r="T7" s="24"/>
      <c r="U7" s="24">
        <f t="shared" si="1"/>
        <v>10</v>
      </c>
      <c r="V7" s="27">
        <f t="shared" si="0"/>
        <v>10</v>
      </c>
      <c r="W7" s="26"/>
      <c r="X7" s="28">
        <f t="shared" si="2"/>
        <v>0</v>
      </c>
    </row>
    <row r="8" spans="1:24" s="19" customFormat="1" ht="18.75">
      <c r="A8" s="24">
        <v>7</v>
      </c>
      <c r="B8" s="24" t="s">
        <v>16</v>
      </c>
      <c r="C8" s="24">
        <v>100</v>
      </c>
      <c r="D8" s="24">
        <v>4</v>
      </c>
      <c r="E8" s="24">
        <v>61</v>
      </c>
      <c r="F8" s="24">
        <v>18</v>
      </c>
      <c r="G8" s="24">
        <v>4</v>
      </c>
      <c r="H8" s="24">
        <v>9</v>
      </c>
      <c r="I8" s="24">
        <v>2</v>
      </c>
      <c r="J8" s="24">
        <v>8</v>
      </c>
      <c r="K8" s="24">
        <v>12</v>
      </c>
      <c r="L8" s="24">
        <v>20</v>
      </c>
      <c r="M8" s="24">
        <v>7</v>
      </c>
      <c r="N8" s="24">
        <v>3</v>
      </c>
      <c r="O8" s="24">
        <v>7</v>
      </c>
      <c r="P8" s="24">
        <v>5</v>
      </c>
      <c r="Q8" s="24"/>
      <c r="R8" s="24"/>
      <c r="S8" s="26">
        <v>556</v>
      </c>
      <c r="T8" s="24"/>
      <c r="U8" s="24">
        <f t="shared" si="1"/>
        <v>461</v>
      </c>
      <c r="V8" s="27">
        <f t="shared" si="0"/>
        <v>461</v>
      </c>
      <c r="W8" s="26"/>
      <c r="X8" s="28">
        <f t="shared" si="2"/>
        <v>0</v>
      </c>
    </row>
    <row r="9" spans="1:24" s="19" customFormat="1" ht="18.75">
      <c r="A9" s="24">
        <v>8</v>
      </c>
      <c r="B9" s="24" t="s">
        <v>17</v>
      </c>
      <c r="C9" s="24">
        <v>40</v>
      </c>
      <c r="D9" s="24">
        <v>1</v>
      </c>
      <c r="E9" s="24">
        <v>28</v>
      </c>
      <c r="F9" s="24"/>
      <c r="G9" s="24"/>
      <c r="H9" s="24"/>
      <c r="I9" s="24"/>
      <c r="J9" s="24">
        <v>3</v>
      </c>
      <c r="K9" s="24">
        <v>6</v>
      </c>
      <c r="L9" s="24">
        <v>15</v>
      </c>
      <c r="M9" s="24"/>
      <c r="N9" s="24"/>
      <c r="O9" s="24">
        <v>10</v>
      </c>
      <c r="P9" s="24"/>
      <c r="Q9" s="24"/>
      <c r="R9" s="24"/>
      <c r="S9" s="26">
        <v>102</v>
      </c>
      <c r="T9" s="24"/>
      <c r="U9" s="24">
        <f t="shared" si="1"/>
        <v>68</v>
      </c>
      <c r="V9" s="27">
        <f t="shared" si="0"/>
        <v>68</v>
      </c>
      <c r="W9" s="26"/>
      <c r="X9" s="28">
        <f t="shared" si="2"/>
        <v>0</v>
      </c>
    </row>
    <row r="10" spans="1:24" s="19" customFormat="1" ht="18.75">
      <c r="A10" s="24">
        <v>9</v>
      </c>
      <c r="B10" s="24" t="s">
        <v>18</v>
      </c>
      <c r="C10" s="24">
        <v>0</v>
      </c>
      <c r="D10" s="24"/>
      <c r="E10" s="24"/>
      <c r="F10" s="24"/>
      <c r="G10" s="24">
        <v>4</v>
      </c>
      <c r="H10" s="24"/>
      <c r="I10" s="24">
        <v>15</v>
      </c>
      <c r="J10" s="24"/>
      <c r="K10" s="24">
        <v>6</v>
      </c>
      <c r="L10" s="24">
        <v>11</v>
      </c>
      <c r="M10" s="24"/>
      <c r="N10" s="24">
        <v>3</v>
      </c>
      <c r="O10" s="24"/>
      <c r="P10" s="24"/>
      <c r="Q10" s="24"/>
      <c r="R10" s="24"/>
      <c r="S10" s="26">
        <v>39</v>
      </c>
      <c r="T10" s="24"/>
      <c r="U10" s="24">
        <f t="shared" si="1"/>
        <v>0</v>
      </c>
      <c r="V10" s="27">
        <f t="shared" si="0"/>
        <v>0</v>
      </c>
      <c r="W10" s="26"/>
      <c r="X10" s="28">
        <f t="shared" si="2"/>
        <v>0</v>
      </c>
    </row>
    <row r="11" spans="1:24" s="14" customFormat="1" ht="18.75">
      <c r="A11" s="24">
        <v>10</v>
      </c>
      <c r="B11" s="24" t="s">
        <v>19</v>
      </c>
      <c r="C11" s="24">
        <v>100</v>
      </c>
      <c r="D11" s="24">
        <v>2</v>
      </c>
      <c r="E11" s="24">
        <v>87</v>
      </c>
      <c r="F11" s="24">
        <v>81</v>
      </c>
      <c r="G11" s="24">
        <v>4</v>
      </c>
      <c r="H11" s="24">
        <v>18</v>
      </c>
      <c r="I11" s="24">
        <v>11</v>
      </c>
      <c r="J11" s="24">
        <v>5</v>
      </c>
      <c r="K11" s="24">
        <v>33</v>
      </c>
      <c r="L11" s="24">
        <v>13</v>
      </c>
      <c r="M11" s="24">
        <v>30</v>
      </c>
      <c r="N11" s="24">
        <v>59</v>
      </c>
      <c r="O11" s="24">
        <v>4</v>
      </c>
      <c r="P11" s="24"/>
      <c r="Q11" s="24">
        <v>5</v>
      </c>
      <c r="R11" s="24"/>
      <c r="S11" s="26">
        <v>350</v>
      </c>
      <c r="T11" s="24">
        <v>200</v>
      </c>
      <c r="U11" s="24">
        <f t="shared" si="1"/>
        <v>287</v>
      </c>
      <c r="V11" s="27">
        <f t="shared" si="0"/>
        <v>287</v>
      </c>
      <c r="W11" s="26"/>
      <c r="X11" s="28">
        <f t="shared" si="2"/>
        <v>0</v>
      </c>
    </row>
    <row r="12" spans="1:24" s="19" customFormat="1" ht="18.75">
      <c r="A12" s="24">
        <v>11</v>
      </c>
      <c r="B12" s="24" t="s">
        <v>20</v>
      </c>
      <c r="C12" s="24">
        <v>22</v>
      </c>
      <c r="D12" s="24">
        <v>1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6">
        <v>22</v>
      </c>
      <c r="T12" s="24"/>
      <c r="U12" s="24">
        <f t="shared" si="1"/>
        <v>22</v>
      </c>
      <c r="V12" s="27">
        <f t="shared" si="0"/>
        <v>22</v>
      </c>
      <c r="W12" s="26"/>
      <c r="X12" s="28">
        <f t="shared" si="2"/>
        <v>0</v>
      </c>
    </row>
    <row r="13" spans="1:24" s="19" customFormat="1" ht="18.75">
      <c r="A13" s="24">
        <v>12</v>
      </c>
      <c r="B13" s="24" t="s">
        <v>21</v>
      </c>
      <c r="C13" s="24">
        <v>0</v>
      </c>
      <c r="D13" s="24"/>
      <c r="E13" s="24"/>
      <c r="F13" s="24"/>
      <c r="G13" s="24"/>
      <c r="H13" s="24"/>
      <c r="I13" s="24"/>
      <c r="J13" s="24"/>
      <c r="K13" s="24"/>
      <c r="L13" s="24">
        <v>1</v>
      </c>
      <c r="M13" s="24"/>
      <c r="N13" s="24"/>
      <c r="O13" s="24"/>
      <c r="P13" s="24"/>
      <c r="Q13" s="24"/>
      <c r="R13" s="24"/>
      <c r="S13" s="26">
        <v>1</v>
      </c>
      <c r="T13" s="24"/>
      <c r="U13" s="24">
        <f t="shared" si="1"/>
        <v>0</v>
      </c>
      <c r="V13" s="27">
        <f t="shared" si="0"/>
        <v>0</v>
      </c>
      <c r="W13" s="26"/>
      <c r="X13" s="28">
        <f t="shared" si="2"/>
        <v>0</v>
      </c>
    </row>
    <row r="14" spans="1:24" s="19" customFormat="1" ht="18.75">
      <c r="A14" s="24">
        <v>13</v>
      </c>
      <c r="B14" s="24" t="s">
        <v>22</v>
      </c>
      <c r="C14" s="24">
        <v>50</v>
      </c>
      <c r="D14" s="24">
        <v>1</v>
      </c>
      <c r="E14" s="24">
        <v>49</v>
      </c>
      <c r="F14" s="24">
        <v>10</v>
      </c>
      <c r="G14" s="24">
        <v>8</v>
      </c>
      <c r="H14" s="24">
        <v>13</v>
      </c>
      <c r="I14" s="24"/>
      <c r="J14" s="24"/>
      <c r="K14" s="24">
        <v>2</v>
      </c>
      <c r="L14" s="24"/>
      <c r="M14" s="24">
        <v>16</v>
      </c>
      <c r="N14" s="24"/>
      <c r="O14" s="24">
        <v>3</v>
      </c>
      <c r="P14" s="24"/>
      <c r="Q14" s="24"/>
      <c r="R14" s="24"/>
      <c r="S14" s="26">
        <v>66</v>
      </c>
      <c r="T14" s="24">
        <v>85</v>
      </c>
      <c r="U14" s="24">
        <f t="shared" si="1"/>
        <v>99</v>
      </c>
      <c r="V14" s="27">
        <f t="shared" si="0"/>
        <v>99</v>
      </c>
      <c r="W14" s="26"/>
      <c r="X14" s="28">
        <f t="shared" si="2"/>
        <v>0</v>
      </c>
    </row>
    <row r="15" spans="1:24" s="19" customFormat="1" ht="18.75">
      <c r="A15" s="24">
        <v>14</v>
      </c>
      <c r="B15" s="24" t="s">
        <v>23</v>
      </c>
      <c r="C15" s="24">
        <v>50</v>
      </c>
      <c r="D15" s="24">
        <v>1</v>
      </c>
      <c r="E15" s="24">
        <v>31</v>
      </c>
      <c r="F15" s="24">
        <v>5</v>
      </c>
      <c r="G15" s="24">
        <v>16</v>
      </c>
      <c r="H15" s="24">
        <v>13</v>
      </c>
      <c r="I15" s="24"/>
      <c r="J15" s="24"/>
      <c r="K15" s="24">
        <v>14</v>
      </c>
      <c r="L15" s="24">
        <v>3</v>
      </c>
      <c r="M15" s="24">
        <v>17</v>
      </c>
      <c r="N15" s="24">
        <v>10</v>
      </c>
      <c r="O15" s="24">
        <v>7</v>
      </c>
      <c r="P15" s="24"/>
      <c r="Q15" s="24"/>
      <c r="R15" s="24"/>
      <c r="S15" s="26">
        <v>81</v>
      </c>
      <c r="T15" s="24">
        <v>85</v>
      </c>
      <c r="U15" s="24">
        <f t="shared" si="1"/>
        <v>81</v>
      </c>
      <c r="V15" s="27">
        <f t="shared" si="0"/>
        <v>81</v>
      </c>
      <c r="W15" s="26"/>
      <c r="X15" s="28">
        <f t="shared" si="2"/>
        <v>0</v>
      </c>
    </row>
    <row r="16" spans="1:24" s="19" customFormat="1" ht="18.75">
      <c r="A16" s="24">
        <v>15</v>
      </c>
      <c r="B16" s="24" t="s">
        <v>24</v>
      </c>
      <c r="C16" s="24">
        <v>19</v>
      </c>
      <c r="D16" s="24">
        <v>1</v>
      </c>
      <c r="E16" s="24"/>
      <c r="F16" s="24">
        <v>47</v>
      </c>
      <c r="G16" s="24"/>
      <c r="H16" s="24">
        <v>14</v>
      </c>
      <c r="I16" s="24">
        <v>3</v>
      </c>
      <c r="J16" s="24"/>
      <c r="K16" s="24">
        <v>18</v>
      </c>
      <c r="L16" s="24">
        <v>2</v>
      </c>
      <c r="M16" s="24">
        <v>17</v>
      </c>
      <c r="N16" s="24"/>
      <c r="O16" s="24">
        <v>4</v>
      </c>
      <c r="P16" s="24"/>
      <c r="Q16" s="24"/>
      <c r="R16" s="24"/>
      <c r="S16" s="26">
        <v>39</v>
      </c>
      <c r="T16" s="24">
        <v>85</v>
      </c>
      <c r="U16" s="24">
        <f t="shared" si="1"/>
        <v>19</v>
      </c>
      <c r="V16" s="27">
        <f t="shared" si="0"/>
        <v>19</v>
      </c>
      <c r="W16" s="26"/>
      <c r="X16" s="28">
        <f t="shared" si="2"/>
        <v>0</v>
      </c>
    </row>
    <row r="17" spans="1:24" s="19" customFormat="1" ht="18.75">
      <c r="A17" s="24">
        <v>16</v>
      </c>
      <c r="B17" s="24" t="s">
        <v>25</v>
      </c>
      <c r="C17" s="24">
        <v>50</v>
      </c>
      <c r="D17" s="24">
        <v>1</v>
      </c>
      <c r="E17" s="24">
        <v>12</v>
      </c>
      <c r="F17" s="24"/>
      <c r="G17" s="24"/>
      <c r="H17" s="24">
        <v>6</v>
      </c>
      <c r="I17" s="24">
        <v>5</v>
      </c>
      <c r="J17" s="24"/>
      <c r="K17" s="24">
        <v>2</v>
      </c>
      <c r="L17" s="24"/>
      <c r="M17" s="24">
        <v>6</v>
      </c>
      <c r="N17" s="24"/>
      <c r="O17" s="24">
        <v>24</v>
      </c>
      <c r="P17" s="24"/>
      <c r="Q17" s="24"/>
      <c r="R17" s="24"/>
      <c r="S17" s="26">
        <v>105</v>
      </c>
      <c r="T17" s="24"/>
      <c r="U17" s="24">
        <f t="shared" si="1"/>
        <v>62</v>
      </c>
      <c r="V17" s="27">
        <f t="shared" si="0"/>
        <v>62</v>
      </c>
      <c r="W17" s="26"/>
      <c r="X17" s="28">
        <f t="shared" si="2"/>
        <v>0</v>
      </c>
    </row>
    <row r="18" spans="1:24" s="19" customFormat="1" ht="18.75">
      <c r="A18" s="24">
        <v>17</v>
      </c>
      <c r="B18" s="24" t="s">
        <v>26</v>
      </c>
      <c r="C18" s="24">
        <v>35</v>
      </c>
      <c r="D18" s="24">
        <v>1</v>
      </c>
      <c r="E18" s="24"/>
      <c r="F18" s="24">
        <v>15</v>
      </c>
      <c r="G18" s="24"/>
      <c r="H18" s="24"/>
      <c r="I18" s="24"/>
      <c r="J18" s="24"/>
      <c r="K18" s="24"/>
      <c r="L18" s="24">
        <v>10</v>
      </c>
      <c r="M18" s="24"/>
      <c r="N18" s="24">
        <v>15</v>
      </c>
      <c r="O18" s="24"/>
      <c r="P18" s="24"/>
      <c r="Q18" s="24">
        <v>1</v>
      </c>
      <c r="R18" s="24"/>
      <c r="S18" s="26">
        <v>76</v>
      </c>
      <c r="T18" s="24"/>
      <c r="U18" s="24">
        <f t="shared" si="1"/>
        <v>35</v>
      </c>
      <c r="V18" s="27">
        <f t="shared" si="0"/>
        <v>35</v>
      </c>
      <c r="W18" s="26"/>
      <c r="X18" s="28">
        <f t="shared" si="2"/>
        <v>0</v>
      </c>
    </row>
    <row r="19" spans="1:24" s="19" customFormat="1" ht="18.75">
      <c r="A19" s="24">
        <v>18</v>
      </c>
      <c r="B19" s="24" t="s">
        <v>27</v>
      </c>
      <c r="C19" s="24">
        <v>33</v>
      </c>
      <c r="D19" s="24">
        <v>2</v>
      </c>
      <c r="E19" s="24">
        <v>15</v>
      </c>
      <c r="F19" s="24">
        <v>10</v>
      </c>
      <c r="G19" s="24"/>
      <c r="H19" s="24"/>
      <c r="I19" s="24"/>
      <c r="J19" s="24"/>
      <c r="K19" s="24">
        <v>1</v>
      </c>
      <c r="L19" s="24">
        <v>10</v>
      </c>
      <c r="M19" s="24"/>
      <c r="N19" s="24"/>
      <c r="O19" s="24"/>
      <c r="P19" s="24"/>
      <c r="Q19" s="24"/>
      <c r="R19" s="24"/>
      <c r="S19" s="26">
        <v>102</v>
      </c>
      <c r="T19" s="24"/>
      <c r="U19" s="24">
        <f t="shared" si="1"/>
        <v>81</v>
      </c>
      <c r="V19" s="27">
        <f t="shared" si="0"/>
        <v>81</v>
      </c>
      <c r="W19" s="26"/>
      <c r="X19" s="28">
        <f t="shared" si="2"/>
        <v>0</v>
      </c>
    </row>
    <row r="20" spans="1:24" s="19" customFormat="1" ht="18.75">
      <c r="A20" s="24">
        <v>19</v>
      </c>
      <c r="B20" s="24" t="s">
        <v>28</v>
      </c>
      <c r="C20" s="24">
        <v>40</v>
      </c>
      <c r="D20" s="24">
        <v>1</v>
      </c>
      <c r="E20" s="24">
        <v>24</v>
      </c>
      <c r="F20" s="24"/>
      <c r="G20" s="24"/>
      <c r="H20" s="24"/>
      <c r="I20" s="24"/>
      <c r="J20" s="24"/>
      <c r="K20" s="24"/>
      <c r="L20" s="24">
        <v>5</v>
      </c>
      <c r="M20" s="24"/>
      <c r="N20" s="24"/>
      <c r="O20" s="24"/>
      <c r="P20" s="24"/>
      <c r="Q20" s="24"/>
      <c r="R20" s="24"/>
      <c r="S20" s="26">
        <v>69</v>
      </c>
      <c r="T20" s="24"/>
      <c r="U20" s="24">
        <f t="shared" si="1"/>
        <v>64</v>
      </c>
      <c r="V20" s="27">
        <f t="shared" si="0"/>
        <v>64</v>
      </c>
      <c r="W20" s="26"/>
      <c r="X20" s="28">
        <f t="shared" si="2"/>
        <v>0</v>
      </c>
    </row>
    <row r="21" spans="1:24" s="19" customFormat="1" ht="18.75">
      <c r="A21" s="24">
        <v>20</v>
      </c>
      <c r="B21" s="24" t="s">
        <v>29</v>
      </c>
      <c r="C21" s="24">
        <v>40</v>
      </c>
      <c r="D21" s="24">
        <v>1</v>
      </c>
      <c r="E21" s="24">
        <v>13</v>
      </c>
      <c r="F21" s="24"/>
      <c r="G21" s="24"/>
      <c r="H21" s="24"/>
      <c r="I21" s="24"/>
      <c r="J21" s="24"/>
      <c r="K21" s="24"/>
      <c r="L21" s="24">
        <v>5</v>
      </c>
      <c r="M21" s="24"/>
      <c r="N21" s="24"/>
      <c r="O21" s="24"/>
      <c r="P21" s="24"/>
      <c r="Q21" s="24"/>
      <c r="R21" s="24"/>
      <c r="S21" s="26">
        <v>58</v>
      </c>
      <c r="T21" s="24"/>
      <c r="U21" s="24">
        <f t="shared" si="1"/>
        <v>53</v>
      </c>
      <c r="V21" s="27">
        <f t="shared" si="0"/>
        <v>53</v>
      </c>
      <c r="W21" s="26"/>
      <c r="X21" s="28">
        <f t="shared" si="2"/>
        <v>0</v>
      </c>
    </row>
    <row r="22" spans="1:24">
      <c r="I22" s="15"/>
      <c r="J22" s="15"/>
      <c r="K22" s="15"/>
      <c r="L22" s="15"/>
      <c r="M22" s="15"/>
      <c r="N22" s="15"/>
      <c r="O22" s="15"/>
      <c r="P22" s="15"/>
      <c r="Q22" s="15"/>
    </row>
    <row r="23" spans="1:24">
      <c r="I23" s="15"/>
      <c r="J23" s="15"/>
      <c r="K23" s="15"/>
      <c r="L23" s="15"/>
      <c r="M23" s="15"/>
      <c r="N23" s="15"/>
      <c r="O23" s="15"/>
      <c r="P23" s="15"/>
      <c r="Q23" s="15"/>
    </row>
    <row r="24" spans="1:24">
      <c r="I24" s="15"/>
      <c r="J24" s="15"/>
      <c r="K24" s="15"/>
      <c r="L24" s="15"/>
      <c r="M24" s="15"/>
      <c r="N24" s="15"/>
      <c r="O24" s="15"/>
      <c r="P24" s="15"/>
      <c r="Q24" s="15"/>
    </row>
  </sheetData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opLeftCell="A7" workbookViewId="0">
      <selection activeCell="W18" sqref="W18"/>
    </sheetView>
  </sheetViews>
  <sheetFormatPr defaultColWidth="9.140625" defaultRowHeight="15"/>
  <cols>
    <col min="1" max="1" width="4.7109375" style="15" customWidth="1"/>
    <col min="2" max="2" width="10.28515625" style="15" customWidth="1"/>
    <col min="3" max="5" width="7" style="15" customWidth="1"/>
    <col min="6" max="6" width="9.140625" style="15" customWidth="1"/>
    <col min="7" max="18" width="6.85546875" style="15" customWidth="1"/>
    <col min="19" max="19" width="10" style="15" customWidth="1"/>
    <col min="20" max="20" width="7.42578125" style="15" customWidth="1"/>
    <col min="21" max="21" width="10.7109375" style="15" customWidth="1"/>
    <col min="22" max="22" width="9.85546875" style="15" customWidth="1"/>
    <col min="23" max="23" width="15.5703125" style="15" customWidth="1"/>
    <col min="24" max="24" width="10.85546875" style="15" customWidth="1"/>
    <col min="25" max="25" width="8" style="15" customWidth="1"/>
    <col min="26" max="26" width="10.85546875" style="15" customWidth="1"/>
    <col min="27" max="16384" width="9.140625" style="15"/>
  </cols>
  <sheetData>
    <row r="1" spans="1:26" ht="27" customHeight="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35</v>
      </c>
      <c r="G1" s="3" t="s">
        <v>37</v>
      </c>
      <c r="H1" s="3" t="s">
        <v>38</v>
      </c>
      <c r="I1" s="3" t="s">
        <v>38</v>
      </c>
      <c r="J1" s="3" t="s">
        <v>39</v>
      </c>
      <c r="K1" s="3" t="s">
        <v>40</v>
      </c>
      <c r="L1" s="3" t="s">
        <v>52</v>
      </c>
      <c r="M1" s="3" t="s">
        <v>52</v>
      </c>
      <c r="N1" s="3" t="s">
        <v>53</v>
      </c>
      <c r="O1" s="3" t="s">
        <v>53</v>
      </c>
      <c r="P1" s="3" t="s">
        <v>54</v>
      </c>
      <c r="Q1" s="3" t="s">
        <v>57</v>
      </c>
      <c r="R1" s="3" t="s">
        <v>58</v>
      </c>
      <c r="S1" s="18" t="s">
        <v>59</v>
      </c>
      <c r="T1" s="3" t="s">
        <v>56</v>
      </c>
      <c r="U1" s="13" t="s">
        <v>30</v>
      </c>
      <c r="V1" s="3" t="s">
        <v>34</v>
      </c>
      <c r="W1" s="3" t="s">
        <v>60</v>
      </c>
      <c r="X1" s="16" t="s">
        <v>45</v>
      </c>
      <c r="Y1" s="3" t="s">
        <v>46</v>
      </c>
      <c r="Z1" s="3" t="s">
        <v>47</v>
      </c>
    </row>
    <row r="2" spans="1:26" s="17" customFormat="1" ht="20.25" customHeight="1">
      <c r="A2" s="7">
        <v>1</v>
      </c>
      <c r="B2" s="7" t="s">
        <v>10</v>
      </c>
      <c r="C2" s="7">
        <v>33</v>
      </c>
      <c r="D2" s="7">
        <v>7</v>
      </c>
      <c r="E2" s="7">
        <v>30</v>
      </c>
      <c r="F2" s="7">
        <v>142</v>
      </c>
      <c r="G2" s="11">
        <v>25</v>
      </c>
      <c r="H2" s="11">
        <v>80</v>
      </c>
      <c r="I2" s="11">
        <v>47</v>
      </c>
      <c r="J2" s="11">
        <v>28</v>
      </c>
      <c r="K2" s="11">
        <v>21</v>
      </c>
      <c r="L2" s="11">
        <v>20</v>
      </c>
      <c r="M2" s="11">
        <v>38</v>
      </c>
      <c r="N2" s="11">
        <v>44</v>
      </c>
      <c r="O2" s="11">
        <v>80</v>
      </c>
      <c r="P2" s="11">
        <v>5</v>
      </c>
      <c r="Q2" s="11">
        <v>2</v>
      </c>
      <c r="R2" s="7"/>
      <c r="S2" s="11">
        <v>6</v>
      </c>
      <c r="T2" s="7"/>
      <c r="U2" s="7">
        <v>658</v>
      </c>
      <c r="V2" s="7"/>
      <c r="W2" s="7">
        <f>U2+V2-F2-G2-H2-I2-J2-K2-L2-M2-N2-O2-P2-Q2-R2-S2-T2</f>
        <v>120</v>
      </c>
      <c r="X2" s="7">
        <f>C2*D2+E2-F2</f>
        <v>119</v>
      </c>
      <c r="Y2" s="7">
        <v>2</v>
      </c>
      <c r="Z2" s="12">
        <f>X2+Y2-W2</f>
        <v>1</v>
      </c>
    </row>
    <row r="3" spans="1:26" s="14" customFormat="1" ht="20.25" customHeight="1">
      <c r="A3" s="4">
        <v>2</v>
      </c>
      <c r="B3" s="4" t="s">
        <v>11</v>
      </c>
      <c r="C3" s="4">
        <v>0</v>
      </c>
      <c r="D3" s="4"/>
      <c r="E3" s="4"/>
      <c r="F3" s="4"/>
      <c r="G3" s="4">
        <v>40</v>
      </c>
      <c r="H3" s="4">
        <v>63</v>
      </c>
      <c r="I3" s="4">
        <v>5</v>
      </c>
      <c r="J3" s="4">
        <v>21</v>
      </c>
      <c r="K3" s="4">
        <v>17</v>
      </c>
      <c r="L3" s="4"/>
      <c r="M3" s="4">
        <v>23</v>
      </c>
      <c r="N3" s="4">
        <v>39</v>
      </c>
      <c r="O3" s="4">
        <v>40</v>
      </c>
      <c r="P3" s="4">
        <v>43</v>
      </c>
      <c r="Q3" s="4"/>
      <c r="R3" s="4"/>
      <c r="S3" s="4">
        <v>4</v>
      </c>
      <c r="T3" s="4"/>
      <c r="U3" s="4">
        <v>295</v>
      </c>
      <c r="V3" s="4"/>
      <c r="W3" s="4">
        <f t="shared" ref="W3:W21" si="0">U3+V3-F3-G3-H3-I3-J3-K3-L3-M3-N3-O3-P3-Q3-R3-S3-T3</f>
        <v>0</v>
      </c>
      <c r="X3" s="7">
        <f t="shared" ref="X3:X21" si="1">C3*D3+E3-F3</f>
        <v>0</v>
      </c>
      <c r="Y3" s="4"/>
      <c r="Z3" s="9">
        <f t="shared" ref="Z3:Z21" si="2">X3+Y3-W3</f>
        <v>0</v>
      </c>
    </row>
    <row r="4" spans="1:26" s="14" customFormat="1" ht="20.25" customHeight="1">
      <c r="A4" s="4">
        <v>3</v>
      </c>
      <c r="B4" s="4" t="s">
        <v>12</v>
      </c>
      <c r="C4" s="4">
        <v>23</v>
      </c>
      <c r="D4" s="4">
        <v>1</v>
      </c>
      <c r="E4" s="4"/>
      <c r="F4" s="4">
        <v>20</v>
      </c>
      <c r="G4" s="4"/>
      <c r="H4" s="4">
        <v>10</v>
      </c>
      <c r="I4" s="4"/>
      <c r="J4" s="4"/>
      <c r="K4" s="4">
        <v>2</v>
      </c>
      <c r="L4" s="4"/>
      <c r="M4" s="4"/>
      <c r="N4" s="4">
        <v>9</v>
      </c>
      <c r="O4" s="4"/>
      <c r="P4" s="4"/>
      <c r="Q4" s="4"/>
      <c r="R4" s="4"/>
      <c r="S4" s="4"/>
      <c r="T4" s="4">
        <v>1</v>
      </c>
      <c r="U4" s="4">
        <v>45</v>
      </c>
      <c r="V4" s="4"/>
      <c r="W4" s="4">
        <f t="shared" si="0"/>
        <v>3</v>
      </c>
      <c r="X4" s="7">
        <f t="shared" si="1"/>
        <v>3</v>
      </c>
      <c r="Y4" s="4"/>
      <c r="Z4" s="9">
        <f t="shared" si="2"/>
        <v>0</v>
      </c>
    </row>
    <row r="5" spans="1:26" ht="20.25" customHeight="1">
      <c r="A5" s="4">
        <v>4</v>
      </c>
      <c r="B5" s="4" t="s">
        <v>13</v>
      </c>
      <c r="C5" s="4">
        <v>90</v>
      </c>
      <c r="D5" s="4">
        <v>2</v>
      </c>
      <c r="E5" s="4">
        <v>47</v>
      </c>
      <c r="F5" s="4">
        <v>25</v>
      </c>
      <c r="G5" s="4"/>
      <c r="H5" s="4"/>
      <c r="I5" s="4">
        <v>2</v>
      </c>
      <c r="J5" s="4"/>
      <c r="K5" s="4"/>
      <c r="L5" s="4"/>
      <c r="M5" s="4"/>
      <c r="N5" s="4"/>
      <c r="O5" s="4">
        <v>10</v>
      </c>
      <c r="P5" s="4"/>
      <c r="Q5" s="4"/>
      <c r="R5" s="4"/>
      <c r="S5" s="4"/>
      <c r="T5" s="4"/>
      <c r="U5" s="4">
        <v>60</v>
      </c>
      <c r="V5" s="4">
        <v>180</v>
      </c>
      <c r="W5" s="4">
        <f t="shared" si="0"/>
        <v>203</v>
      </c>
      <c r="X5" s="7">
        <f t="shared" si="1"/>
        <v>202</v>
      </c>
      <c r="Y5" s="4">
        <v>1</v>
      </c>
      <c r="Z5" s="9">
        <f t="shared" si="2"/>
        <v>0</v>
      </c>
    </row>
    <row r="6" spans="1:26" ht="20.25" customHeight="1">
      <c r="A6" s="4">
        <v>5</v>
      </c>
      <c r="B6" s="4" t="s">
        <v>14</v>
      </c>
      <c r="C6" s="4">
        <v>51</v>
      </c>
      <c r="D6" s="4">
        <v>1</v>
      </c>
      <c r="E6" s="4"/>
      <c r="F6" s="4"/>
      <c r="G6" s="4"/>
      <c r="H6" s="4"/>
      <c r="I6" s="4"/>
      <c r="J6" s="4"/>
      <c r="K6" s="4"/>
      <c r="L6" s="4"/>
      <c r="M6" s="4">
        <v>5</v>
      </c>
      <c r="N6" s="4"/>
      <c r="O6" s="4"/>
      <c r="P6" s="4"/>
      <c r="Q6" s="4"/>
      <c r="R6" s="4"/>
      <c r="S6" s="4"/>
      <c r="T6" s="4"/>
      <c r="U6" s="4">
        <v>56</v>
      </c>
      <c r="V6" s="4"/>
      <c r="W6" s="4">
        <f t="shared" si="0"/>
        <v>51</v>
      </c>
      <c r="X6" s="7">
        <f t="shared" si="1"/>
        <v>51</v>
      </c>
      <c r="Y6" s="4"/>
      <c r="Z6" s="9">
        <f t="shared" si="2"/>
        <v>0</v>
      </c>
    </row>
    <row r="7" spans="1:26" ht="20.25" customHeight="1">
      <c r="A7" s="4">
        <v>6</v>
      </c>
      <c r="B7" s="4" t="s">
        <v>15</v>
      </c>
      <c r="C7" s="4">
        <v>10</v>
      </c>
      <c r="D7" s="4">
        <v>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>
        <v>10</v>
      </c>
      <c r="V7" s="4"/>
      <c r="W7" s="4">
        <f t="shared" si="0"/>
        <v>10</v>
      </c>
      <c r="X7" s="7">
        <f t="shared" si="1"/>
        <v>10</v>
      </c>
      <c r="Y7" s="4"/>
      <c r="Z7" s="9">
        <f t="shared" si="2"/>
        <v>0</v>
      </c>
    </row>
    <row r="8" spans="1:26" s="17" customFormat="1" ht="20.25" customHeight="1">
      <c r="A8" s="7">
        <v>7</v>
      </c>
      <c r="B8" s="7" t="s">
        <v>16</v>
      </c>
      <c r="C8" s="7">
        <v>100</v>
      </c>
      <c r="D8" s="7">
        <v>5</v>
      </c>
      <c r="E8" s="7">
        <v>91</v>
      </c>
      <c r="F8" s="7">
        <v>53</v>
      </c>
      <c r="G8" s="7"/>
      <c r="H8" s="11">
        <v>29</v>
      </c>
      <c r="I8" s="7"/>
      <c r="J8" s="11">
        <v>13</v>
      </c>
      <c r="K8" s="11">
        <v>6</v>
      </c>
      <c r="L8" s="7"/>
      <c r="M8" s="11">
        <v>4</v>
      </c>
      <c r="N8" s="11">
        <v>21</v>
      </c>
      <c r="O8" s="11">
        <v>31</v>
      </c>
      <c r="P8" s="7"/>
      <c r="Q8" s="7"/>
      <c r="R8" s="11">
        <v>8</v>
      </c>
      <c r="S8" s="7"/>
      <c r="T8" s="7"/>
      <c r="U8" s="7">
        <v>461</v>
      </c>
      <c r="V8" s="7">
        <v>240</v>
      </c>
      <c r="W8" s="7">
        <f t="shared" si="0"/>
        <v>536</v>
      </c>
      <c r="X8" s="7">
        <f t="shared" si="1"/>
        <v>538</v>
      </c>
      <c r="Y8" s="7">
        <v>1</v>
      </c>
      <c r="Z8" s="12">
        <f t="shared" si="2"/>
        <v>3</v>
      </c>
    </row>
    <row r="9" spans="1:26" ht="20.25" customHeight="1">
      <c r="A9" s="4">
        <v>8</v>
      </c>
      <c r="B9" s="4" t="s">
        <v>17</v>
      </c>
      <c r="C9" s="4">
        <v>40</v>
      </c>
      <c r="D9" s="4">
        <v>1</v>
      </c>
      <c r="E9" s="4">
        <v>28</v>
      </c>
      <c r="F9" s="4">
        <v>15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>
        <v>68</v>
      </c>
      <c r="V9" s="4"/>
      <c r="W9" s="4">
        <f t="shared" si="0"/>
        <v>53</v>
      </c>
      <c r="X9" s="7">
        <f t="shared" si="1"/>
        <v>53</v>
      </c>
      <c r="Y9" s="4"/>
      <c r="Z9" s="9">
        <f t="shared" si="2"/>
        <v>0</v>
      </c>
    </row>
    <row r="10" spans="1:26" ht="20.25" customHeight="1">
      <c r="A10" s="4">
        <v>9</v>
      </c>
      <c r="B10" s="4" t="s">
        <v>18</v>
      </c>
      <c r="C10" s="4">
        <v>65</v>
      </c>
      <c r="D10" s="4">
        <v>2</v>
      </c>
      <c r="E10" s="4">
        <v>35</v>
      </c>
      <c r="F10" s="4">
        <v>15</v>
      </c>
      <c r="G10" s="4"/>
      <c r="H10" s="4"/>
      <c r="I10" s="4"/>
      <c r="J10" s="4">
        <v>20</v>
      </c>
      <c r="K10" s="4">
        <v>6</v>
      </c>
      <c r="L10" s="4"/>
      <c r="M10" s="4"/>
      <c r="N10" s="4"/>
      <c r="O10" s="4"/>
      <c r="P10" s="4"/>
      <c r="Q10" s="4"/>
      <c r="R10" s="4"/>
      <c r="S10" s="4"/>
      <c r="T10" s="4">
        <v>69</v>
      </c>
      <c r="U10" s="4">
        <v>0</v>
      </c>
      <c r="V10" s="4">
        <v>260</v>
      </c>
      <c r="W10" s="4">
        <f t="shared" si="0"/>
        <v>150</v>
      </c>
      <c r="X10" s="7">
        <f t="shared" si="1"/>
        <v>150</v>
      </c>
      <c r="Y10" s="4"/>
      <c r="Z10" s="9">
        <f t="shared" si="2"/>
        <v>0</v>
      </c>
    </row>
    <row r="11" spans="1:26" ht="20.25" customHeight="1">
      <c r="A11" s="4">
        <v>10</v>
      </c>
      <c r="B11" s="4" t="s">
        <v>19</v>
      </c>
      <c r="C11" s="4">
        <v>100</v>
      </c>
      <c r="D11" s="4">
        <v>5</v>
      </c>
      <c r="E11" s="4">
        <v>38</v>
      </c>
      <c r="F11" s="4">
        <v>56</v>
      </c>
      <c r="G11" s="4">
        <v>19</v>
      </c>
      <c r="H11" s="4">
        <v>4</v>
      </c>
      <c r="I11" s="4"/>
      <c r="J11" s="4">
        <v>20</v>
      </c>
      <c r="K11" s="4">
        <v>11</v>
      </c>
      <c r="L11" s="4"/>
      <c r="M11" s="4">
        <v>18</v>
      </c>
      <c r="N11" s="4">
        <v>18</v>
      </c>
      <c r="O11" s="4">
        <v>35</v>
      </c>
      <c r="P11" s="4">
        <v>16</v>
      </c>
      <c r="Q11" s="4"/>
      <c r="R11" s="4">
        <v>8</v>
      </c>
      <c r="S11" s="4"/>
      <c r="T11" s="4"/>
      <c r="U11" s="4">
        <v>287</v>
      </c>
      <c r="V11" s="4">
        <v>400</v>
      </c>
      <c r="W11" s="4">
        <f t="shared" si="0"/>
        <v>482</v>
      </c>
      <c r="X11" s="7">
        <f t="shared" si="1"/>
        <v>482</v>
      </c>
      <c r="Y11" s="4"/>
      <c r="Z11" s="9">
        <f t="shared" si="2"/>
        <v>0</v>
      </c>
    </row>
    <row r="12" spans="1:26" ht="20.25" customHeight="1">
      <c r="A12" s="4">
        <v>11</v>
      </c>
      <c r="B12" s="4" t="s">
        <v>20</v>
      </c>
      <c r="C12" s="4">
        <v>22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22</v>
      </c>
      <c r="V12" s="4"/>
      <c r="W12" s="4">
        <f t="shared" si="0"/>
        <v>22</v>
      </c>
      <c r="X12" s="7">
        <f t="shared" si="1"/>
        <v>22</v>
      </c>
      <c r="Y12" s="4"/>
      <c r="Z12" s="9">
        <f t="shared" si="2"/>
        <v>0</v>
      </c>
    </row>
    <row r="13" spans="1:26" ht="20.25" customHeight="1">
      <c r="A13" s="4">
        <v>12</v>
      </c>
      <c r="B13" s="4" t="s">
        <v>21</v>
      </c>
      <c r="C13" s="4">
        <v>18</v>
      </c>
      <c r="D13" s="4">
        <v>1</v>
      </c>
      <c r="E13" s="4"/>
      <c r="F13" s="4">
        <v>8</v>
      </c>
      <c r="G13" s="4">
        <v>55</v>
      </c>
      <c r="H13" s="4">
        <v>18</v>
      </c>
      <c r="I13" s="4">
        <v>21</v>
      </c>
      <c r="J13" s="4">
        <v>9</v>
      </c>
      <c r="K13" s="4">
        <v>25</v>
      </c>
      <c r="L13" s="4"/>
      <c r="M13" s="4">
        <v>30</v>
      </c>
      <c r="N13" s="4">
        <v>22</v>
      </c>
      <c r="O13" s="4">
        <v>20</v>
      </c>
      <c r="P13" s="4">
        <v>50</v>
      </c>
      <c r="Q13" s="4"/>
      <c r="R13" s="4"/>
      <c r="S13" s="4">
        <v>10</v>
      </c>
      <c r="T13" s="4">
        <v>10</v>
      </c>
      <c r="U13" s="4">
        <v>0</v>
      </c>
      <c r="V13" s="4">
        <v>288</v>
      </c>
      <c r="W13" s="4">
        <f t="shared" si="0"/>
        <v>10</v>
      </c>
      <c r="X13" s="7">
        <f t="shared" si="1"/>
        <v>10</v>
      </c>
      <c r="Y13" s="4"/>
      <c r="Z13" s="9">
        <f t="shared" si="2"/>
        <v>0</v>
      </c>
    </row>
    <row r="14" spans="1:26" ht="20.25" customHeight="1">
      <c r="A14" s="4">
        <v>13</v>
      </c>
      <c r="B14" s="4" t="s">
        <v>22</v>
      </c>
      <c r="C14" s="4">
        <v>50</v>
      </c>
      <c r="D14" s="4">
        <v>1</v>
      </c>
      <c r="E14" s="4">
        <v>24</v>
      </c>
      <c r="F14" s="4">
        <v>7</v>
      </c>
      <c r="G14" s="4"/>
      <c r="H14" s="4"/>
      <c r="I14" s="4"/>
      <c r="J14" s="4"/>
      <c r="K14" s="4">
        <v>12</v>
      </c>
      <c r="L14" s="4"/>
      <c r="M14" s="4">
        <v>5</v>
      </c>
      <c r="N14" s="4"/>
      <c r="O14" s="4">
        <v>3</v>
      </c>
      <c r="P14" s="4">
        <v>5</v>
      </c>
      <c r="Q14" s="4"/>
      <c r="R14" s="4"/>
      <c r="S14" s="4"/>
      <c r="T14" s="4"/>
      <c r="U14" s="4">
        <v>99</v>
      </c>
      <c r="V14" s="4"/>
      <c r="W14" s="4">
        <f t="shared" si="0"/>
        <v>67</v>
      </c>
      <c r="X14" s="7">
        <f t="shared" si="1"/>
        <v>67</v>
      </c>
      <c r="Y14" s="4"/>
      <c r="Z14" s="9">
        <f t="shared" si="2"/>
        <v>0</v>
      </c>
    </row>
    <row r="15" spans="1:26" ht="20.25" customHeight="1">
      <c r="A15" s="4">
        <v>14</v>
      </c>
      <c r="B15" s="4" t="s">
        <v>23</v>
      </c>
      <c r="C15" s="4">
        <v>25</v>
      </c>
      <c r="D15" s="4">
        <v>1</v>
      </c>
      <c r="E15" s="4"/>
      <c r="F15" s="4">
        <v>25</v>
      </c>
      <c r="G15" s="4">
        <v>6</v>
      </c>
      <c r="H15" s="4"/>
      <c r="I15" s="4"/>
      <c r="J15" s="4">
        <v>12</v>
      </c>
      <c r="K15" s="4">
        <v>9</v>
      </c>
      <c r="L15" s="4"/>
      <c r="M15" s="4">
        <v>6</v>
      </c>
      <c r="N15" s="4">
        <v>3</v>
      </c>
      <c r="O15" s="4">
        <v>14</v>
      </c>
      <c r="P15" s="4">
        <v>5</v>
      </c>
      <c r="Q15" s="4"/>
      <c r="R15" s="4"/>
      <c r="S15" s="4"/>
      <c r="T15" s="4"/>
      <c r="U15" s="4">
        <v>81</v>
      </c>
      <c r="V15" s="4"/>
      <c r="W15" s="4">
        <f t="shared" si="0"/>
        <v>1</v>
      </c>
      <c r="X15" s="7">
        <f t="shared" si="1"/>
        <v>0</v>
      </c>
      <c r="Y15" s="4">
        <v>1</v>
      </c>
      <c r="Z15" s="9">
        <f t="shared" si="2"/>
        <v>0</v>
      </c>
    </row>
    <row r="16" spans="1:26" s="14" customFormat="1" ht="20.25" customHeight="1">
      <c r="A16" s="4">
        <v>15</v>
      </c>
      <c r="B16" s="4" t="s">
        <v>24</v>
      </c>
      <c r="C16" s="4">
        <v>0</v>
      </c>
      <c r="D16" s="4"/>
      <c r="E16" s="4"/>
      <c r="F16" s="4"/>
      <c r="G16" s="4"/>
      <c r="H16" s="4"/>
      <c r="I16" s="4"/>
      <c r="J16" s="4">
        <v>10</v>
      </c>
      <c r="K16" s="4">
        <v>6</v>
      </c>
      <c r="L16" s="4"/>
      <c r="M16" s="4"/>
      <c r="N16" s="4">
        <v>3</v>
      </c>
      <c r="O16" s="4"/>
      <c r="P16" s="4"/>
      <c r="Q16" s="4"/>
      <c r="R16" s="4"/>
      <c r="S16" s="4"/>
      <c r="T16" s="5"/>
      <c r="U16" s="4">
        <v>19</v>
      </c>
      <c r="V16" s="4"/>
      <c r="W16" s="4">
        <f t="shared" si="0"/>
        <v>0</v>
      </c>
      <c r="X16" s="7">
        <f t="shared" si="1"/>
        <v>0</v>
      </c>
      <c r="Y16" s="4"/>
      <c r="Z16" s="9">
        <f t="shared" si="2"/>
        <v>0</v>
      </c>
    </row>
    <row r="17" spans="1:26" ht="20.25" customHeight="1">
      <c r="A17" s="4">
        <v>16</v>
      </c>
      <c r="B17" s="4" t="s">
        <v>25</v>
      </c>
      <c r="C17" s="4">
        <v>44</v>
      </c>
      <c r="D17" s="4">
        <v>1</v>
      </c>
      <c r="E17" s="4"/>
      <c r="F17" s="4"/>
      <c r="G17" s="4"/>
      <c r="H17" s="4"/>
      <c r="I17" s="4"/>
      <c r="J17" s="4"/>
      <c r="K17" s="4"/>
      <c r="L17" s="4"/>
      <c r="M17" s="4">
        <v>3</v>
      </c>
      <c r="N17" s="4">
        <v>11</v>
      </c>
      <c r="O17" s="4">
        <v>4</v>
      </c>
      <c r="P17" s="4"/>
      <c r="Q17" s="4"/>
      <c r="R17" s="4"/>
      <c r="S17" s="4"/>
      <c r="T17" s="4"/>
      <c r="U17" s="4">
        <v>62</v>
      </c>
      <c r="V17" s="4"/>
      <c r="W17" s="4">
        <f t="shared" si="0"/>
        <v>44</v>
      </c>
      <c r="X17" s="7">
        <f t="shared" si="1"/>
        <v>44</v>
      </c>
      <c r="Y17" s="4"/>
      <c r="Z17" s="9">
        <f t="shared" si="2"/>
        <v>0</v>
      </c>
    </row>
    <row r="18" spans="1:26" ht="20.25" customHeight="1">
      <c r="A18" s="4">
        <v>17</v>
      </c>
      <c r="B18" s="4" t="s">
        <v>26</v>
      </c>
      <c r="C18" s="4">
        <v>19</v>
      </c>
      <c r="D18" s="4">
        <v>1</v>
      </c>
      <c r="E18" s="4"/>
      <c r="F18" s="4">
        <v>5</v>
      </c>
      <c r="G18" s="4"/>
      <c r="H18" s="4"/>
      <c r="I18" s="4"/>
      <c r="J18" s="4"/>
      <c r="K18" s="4">
        <v>3</v>
      </c>
      <c r="L18" s="4"/>
      <c r="M18" s="4"/>
      <c r="N18" s="4">
        <v>10</v>
      </c>
      <c r="O18" s="4">
        <v>3</v>
      </c>
      <c r="P18" s="4"/>
      <c r="Q18" s="4"/>
      <c r="R18" s="4"/>
      <c r="S18" s="4"/>
      <c r="T18" s="4"/>
      <c r="U18" s="4">
        <v>35</v>
      </c>
      <c r="V18" s="4"/>
      <c r="W18" s="4">
        <f t="shared" si="0"/>
        <v>14</v>
      </c>
      <c r="X18" s="7">
        <f t="shared" si="1"/>
        <v>14</v>
      </c>
      <c r="Y18" s="4"/>
      <c r="Z18" s="9">
        <f t="shared" si="2"/>
        <v>0</v>
      </c>
    </row>
    <row r="19" spans="1:26" ht="20.25" customHeight="1">
      <c r="A19" s="4">
        <v>18</v>
      </c>
      <c r="B19" s="4" t="s">
        <v>27</v>
      </c>
      <c r="C19" s="4">
        <v>33</v>
      </c>
      <c r="D19" s="4">
        <v>2</v>
      </c>
      <c r="E19" s="4">
        <v>9</v>
      </c>
      <c r="F19" s="4">
        <v>20</v>
      </c>
      <c r="G19" s="4"/>
      <c r="H19" s="4"/>
      <c r="I19" s="4"/>
      <c r="J19" s="4"/>
      <c r="K19" s="4">
        <v>3</v>
      </c>
      <c r="L19" s="4"/>
      <c r="M19" s="4">
        <v>2</v>
      </c>
      <c r="N19" s="4"/>
      <c r="O19" s="4"/>
      <c r="P19" s="4"/>
      <c r="Q19" s="4"/>
      <c r="R19" s="4"/>
      <c r="S19" s="4"/>
      <c r="T19" s="4"/>
      <c r="U19" s="4">
        <v>81</v>
      </c>
      <c r="V19" s="4"/>
      <c r="W19" s="4">
        <f t="shared" si="0"/>
        <v>56</v>
      </c>
      <c r="X19" s="7">
        <f t="shared" si="1"/>
        <v>55</v>
      </c>
      <c r="Y19" s="4">
        <v>1</v>
      </c>
      <c r="Z19" s="9">
        <f t="shared" si="2"/>
        <v>0</v>
      </c>
    </row>
    <row r="20" spans="1:26" ht="20.25" customHeight="1">
      <c r="A20" s="4">
        <v>19</v>
      </c>
      <c r="B20" s="4" t="s">
        <v>28</v>
      </c>
      <c r="C20" s="4">
        <v>40</v>
      </c>
      <c r="D20" s="4">
        <v>1</v>
      </c>
      <c r="E20" s="4">
        <v>9</v>
      </c>
      <c r="F20" s="4"/>
      <c r="G20" s="4"/>
      <c r="H20" s="4"/>
      <c r="I20" s="4">
        <v>8</v>
      </c>
      <c r="J20" s="4"/>
      <c r="K20" s="4"/>
      <c r="L20" s="4"/>
      <c r="M20" s="4">
        <v>4</v>
      </c>
      <c r="N20" s="4">
        <v>3</v>
      </c>
      <c r="O20" s="4"/>
      <c r="P20" s="4"/>
      <c r="Q20" s="4"/>
      <c r="R20" s="4"/>
      <c r="S20" s="4"/>
      <c r="T20" s="4"/>
      <c r="U20" s="4">
        <v>64</v>
      </c>
      <c r="V20" s="4"/>
      <c r="W20" s="4">
        <f t="shared" si="0"/>
        <v>49</v>
      </c>
      <c r="X20" s="7">
        <f t="shared" si="1"/>
        <v>49</v>
      </c>
      <c r="Y20" s="4"/>
      <c r="Z20" s="9">
        <f t="shared" si="2"/>
        <v>0</v>
      </c>
    </row>
    <row r="21" spans="1:26" ht="20.25" customHeight="1">
      <c r="A21" s="4">
        <v>20</v>
      </c>
      <c r="B21" s="4" t="s">
        <v>29</v>
      </c>
      <c r="C21" s="4">
        <v>40</v>
      </c>
      <c r="D21" s="4">
        <v>1</v>
      </c>
      <c r="E21" s="4">
        <v>13</v>
      </c>
      <c r="F21" s="4">
        <v>15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53</v>
      </c>
      <c r="V21" s="4"/>
      <c r="W21" s="4">
        <f t="shared" si="0"/>
        <v>38</v>
      </c>
      <c r="X21" s="7">
        <f t="shared" si="1"/>
        <v>38</v>
      </c>
      <c r="Y21" s="4"/>
      <c r="Z21" s="9">
        <f t="shared" si="2"/>
        <v>0</v>
      </c>
    </row>
  </sheetData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E7" sqref="E7"/>
    </sheetView>
  </sheetViews>
  <sheetFormatPr defaultColWidth="9" defaultRowHeight="15"/>
  <cols>
    <col min="1" max="1" width="7.140625" customWidth="1"/>
    <col min="2" max="2" width="13.5703125" customWidth="1"/>
    <col min="3" max="5" width="7.140625" customWidth="1"/>
    <col min="6" max="6" width="8.5703125" customWidth="1"/>
    <col min="7" max="12" width="9" customWidth="1"/>
    <col min="13" max="13" width="11" customWidth="1"/>
    <col min="14" max="14" width="8.5703125" customWidth="1"/>
    <col min="15" max="15" width="15.5703125" customWidth="1"/>
    <col min="16" max="16" width="11.5703125" style="10" customWidth="1"/>
    <col min="17" max="17" width="8.42578125" customWidth="1"/>
    <col min="18" max="18" width="10.42578125" customWidth="1"/>
  </cols>
  <sheetData>
    <row r="1" spans="1:18" ht="24" customHeight="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35</v>
      </c>
      <c r="G1" s="3" t="s">
        <v>37</v>
      </c>
      <c r="H1" s="3" t="s">
        <v>38</v>
      </c>
      <c r="I1" s="3" t="s">
        <v>39</v>
      </c>
      <c r="J1" s="3" t="s">
        <v>40</v>
      </c>
      <c r="K1" s="3" t="s">
        <v>52</v>
      </c>
      <c r="L1" s="3" t="s">
        <v>56</v>
      </c>
      <c r="M1" s="13" t="s">
        <v>30</v>
      </c>
      <c r="N1" s="3" t="s">
        <v>34</v>
      </c>
      <c r="O1" s="3" t="s">
        <v>60</v>
      </c>
      <c r="P1" s="16" t="s">
        <v>61</v>
      </c>
      <c r="Q1" s="3" t="s">
        <v>46</v>
      </c>
      <c r="R1" s="3" t="s">
        <v>47</v>
      </c>
    </row>
    <row r="2" spans="1:18" s="1" customFormat="1" ht="15" customHeight="1">
      <c r="A2" s="4">
        <v>1</v>
      </c>
      <c r="B2" s="4" t="s">
        <v>10</v>
      </c>
      <c r="C2" s="4">
        <v>33</v>
      </c>
      <c r="D2" s="4">
        <v>37</v>
      </c>
      <c r="E2" s="4">
        <v>32</v>
      </c>
      <c r="F2" s="4"/>
      <c r="G2" s="5">
        <v>30</v>
      </c>
      <c r="H2" s="5">
        <v>21</v>
      </c>
      <c r="I2" s="5">
        <v>21</v>
      </c>
      <c r="J2" s="5">
        <v>16</v>
      </c>
      <c r="K2" s="5">
        <v>13</v>
      </c>
      <c r="L2" s="5">
        <v>117</v>
      </c>
      <c r="M2" s="4">
        <v>124</v>
      </c>
      <c r="N2" s="4">
        <v>1352</v>
      </c>
      <c r="O2" s="4">
        <f>M2+N2-F2-G2-H2-I2-J2-K2-L2</f>
        <v>1258</v>
      </c>
      <c r="P2" s="7">
        <f>C2*D2+E2</f>
        <v>1253</v>
      </c>
      <c r="Q2" s="4">
        <v>5</v>
      </c>
      <c r="R2" s="9">
        <f>P2+Q2-O2</f>
        <v>0</v>
      </c>
    </row>
    <row r="3" spans="1:18" ht="15" customHeight="1">
      <c r="A3" s="4">
        <v>2</v>
      </c>
      <c r="B3" s="4" t="s">
        <v>11</v>
      </c>
      <c r="C3" s="4">
        <v>70</v>
      </c>
      <c r="D3" s="4">
        <v>25</v>
      </c>
      <c r="E3" s="4">
        <v>13</v>
      </c>
      <c r="F3" s="4"/>
      <c r="G3" s="4">
        <v>20</v>
      </c>
      <c r="H3" s="4">
        <v>33</v>
      </c>
      <c r="I3" s="4">
        <v>39</v>
      </c>
      <c r="J3" s="4">
        <v>17</v>
      </c>
      <c r="K3" s="4">
        <v>24</v>
      </c>
      <c r="L3" s="4">
        <v>204</v>
      </c>
      <c r="M3" s="4">
        <v>0</v>
      </c>
      <c r="N3" s="4">
        <v>2100</v>
      </c>
      <c r="O3" s="4">
        <f t="shared" ref="O3:O21" si="0">M3+N3-F3-G3-H3-I3-J3-K3-L3</f>
        <v>1763</v>
      </c>
      <c r="P3" s="7">
        <f t="shared" ref="P3:P21" si="1">C3*D3+E3</f>
        <v>1763</v>
      </c>
      <c r="Q3" s="4"/>
      <c r="R3" s="9">
        <f t="shared" ref="R3:R21" si="2">P3+Q3-O3</f>
        <v>0</v>
      </c>
    </row>
    <row r="4" spans="1:18" ht="15" customHeight="1">
      <c r="A4" s="4">
        <v>3</v>
      </c>
      <c r="B4" s="4" t="s">
        <v>12</v>
      </c>
      <c r="C4" s="4">
        <v>45</v>
      </c>
      <c r="D4" s="4">
        <v>5</v>
      </c>
      <c r="E4" s="4">
        <v>43</v>
      </c>
      <c r="F4" s="4"/>
      <c r="G4" s="4"/>
      <c r="H4" s="4">
        <v>10</v>
      </c>
      <c r="I4" s="4">
        <v>5</v>
      </c>
      <c r="J4" s="4">
        <v>2</v>
      </c>
      <c r="K4" s="4">
        <v>3</v>
      </c>
      <c r="L4" s="4">
        <v>75</v>
      </c>
      <c r="M4" s="4">
        <v>3</v>
      </c>
      <c r="N4" s="4">
        <v>360</v>
      </c>
      <c r="O4" s="4">
        <f t="shared" si="0"/>
        <v>268</v>
      </c>
      <c r="P4" s="7">
        <f t="shared" si="1"/>
        <v>268</v>
      </c>
      <c r="Q4" s="4"/>
      <c r="R4" s="9">
        <f t="shared" si="2"/>
        <v>0</v>
      </c>
    </row>
    <row r="5" spans="1:18" s="1" customFormat="1" ht="15" customHeight="1">
      <c r="A5" s="4">
        <v>4</v>
      </c>
      <c r="B5" s="4" t="s">
        <v>13</v>
      </c>
      <c r="C5" s="4">
        <v>90</v>
      </c>
      <c r="D5" s="4">
        <v>3</v>
      </c>
      <c r="E5" s="4">
        <v>83</v>
      </c>
      <c r="F5" s="4"/>
      <c r="G5" s="4">
        <v>11</v>
      </c>
      <c r="H5" s="4">
        <v>6</v>
      </c>
      <c r="I5" s="4"/>
      <c r="J5" s="4"/>
      <c r="K5" s="4">
        <v>10</v>
      </c>
      <c r="L5" s="4"/>
      <c r="M5" s="4">
        <v>200</v>
      </c>
      <c r="N5" s="4">
        <v>180</v>
      </c>
      <c r="O5" s="4">
        <f t="shared" si="0"/>
        <v>353</v>
      </c>
      <c r="P5" s="7">
        <f t="shared" si="1"/>
        <v>353</v>
      </c>
      <c r="Q5" s="4"/>
      <c r="R5" s="9">
        <f t="shared" si="2"/>
        <v>0</v>
      </c>
    </row>
    <row r="6" spans="1:18" ht="15" customHeight="1">
      <c r="A6" s="4">
        <v>5</v>
      </c>
      <c r="B6" s="4" t="s">
        <v>14</v>
      </c>
      <c r="C6" s="4">
        <v>80</v>
      </c>
      <c r="D6" s="4">
        <v>1</v>
      </c>
      <c r="E6" s="4">
        <v>53</v>
      </c>
      <c r="F6" s="4"/>
      <c r="G6" s="4"/>
      <c r="H6" s="4"/>
      <c r="I6" s="4"/>
      <c r="J6" s="4"/>
      <c r="K6" s="4"/>
      <c r="L6" s="4"/>
      <c r="M6" s="4">
        <v>53</v>
      </c>
      <c r="N6" s="4">
        <v>80</v>
      </c>
      <c r="O6" s="4">
        <f t="shared" si="0"/>
        <v>133</v>
      </c>
      <c r="P6" s="7">
        <f t="shared" si="1"/>
        <v>133</v>
      </c>
      <c r="Q6" s="4"/>
      <c r="R6" s="9">
        <f t="shared" si="2"/>
        <v>0</v>
      </c>
    </row>
    <row r="7" spans="1:18" ht="15" customHeight="1">
      <c r="A7" s="4">
        <v>6</v>
      </c>
      <c r="B7" s="4" t="s">
        <v>15</v>
      </c>
      <c r="C7" s="4">
        <v>10</v>
      </c>
      <c r="D7" s="4">
        <v>1</v>
      </c>
      <c r="E7" s="4"/>
      <c r="F7" s="4"/>
      <c r="G7" s="4"/>
      <c r="H7" s="4"/>
      <c r="I7" s="4"/>
      <c r="J7" s="4"/>
      <c r="K7" s="4"/>
      <c r="L7" s="4"/>
      <c r="M7" s="4">
        <v>10</v>
      </c>
      <c r="N7" s="4">
        <v>0</v>
      </c>
      <c r="O7" s="4">
        <f t="shared" si="0"/>
        <v>10</v>
      </c>
      <c r="P7" s="7">
        <f t="shared" si="1"/>
        <v>10</v>
      </c>
      <c r="Q7" s="4"/>
      <c r="R7" s="9">
        <f t="shared" si="2"/>
        <v>0</v>
      </c>
    </row>
    <row r="8" spans="1:18" s="1" customFormat="1" ht="15" customHeight="1">
      <c r="A8" s="4">
        <v>7</v>
      </c>
      <c r="B8" s="4" t="s">
        <v>16</v>
      </c>
      <c r="C8" s="4">
        <v>100</v>
      </c>
      <c r="D8" s="4">
        <v>6</v>
      </c>
      <c r="E8" s="4">
        <v>124</v>
      </c>
      <c r="F8" s="4"/>
      <c r="G8" s="4">
        <v>10</v>
      </c>
      <c r="H8" s="4">
        <v>19</v>
      </c>
      <c r="I8" s="4">
        <v>14</v>
      </c>
      <c r="J8" s="4">
        <v>2</v>
      </c>
      <c r="K8" s="4">
        <v>11</v>
      </c>
      <c r="L8" s="4"/>
      <c r="M8" s="4">
        <v>540</v>
      </c>
      <c r="N8" s="4">
        <v>240</v>
      </c>
      <c r="O8" s="4">
        <f t="shared" si="0"/>
        <v>724</v>
      </c>
      <c r="P8" s="7">
        <f t="shared" si="1"/>
        <v>724</v>
      </c>
      <c r="Q8" s="4"/>
      <c r="R8" s="9">
        <f t="shared" si="2"/>
        <v>0</v>
      </c>
    </row>
    <row r="9" spans="1:18" ht="15" customHeight="1">
      <c r="A9" s="4">
        <v>8</v>
      </c>
      <c r="B9" s="4" t="s">
        <v>17</v>
      </c>
      <c r="C9" s="4">
        <v>51</v>
      </c>
      <c r="D9" s="4">
        <v>1</v>
      </c>
      <c r="E9" s="4"/>
      <c r="F9" s="4"/>
      <c r="G9" s="4"/>
      <c r="H9" s="4"/>
      <c r="I9" s="4"/>
      <c r="J9" s="4"/>
      <c r="K9" s="4">
        <v>2</v>
      </c>
      <c r="L9" s="4"/>
      <c r="M9" s="4">
        <v>53</v>
      </c>
      <c r="N9" s="4">
        <v>0</v>
      </c>
      <c r="O9" s="4">
        <f t="shared" si="0"/>
        <v>51</v>
      </c>
      <c r="P9" s="7">
        <f t="shared" si="1"/>
        <v>51</v>
      </c>
      <c r="Q9" s="4"/>
      <c r="R9" s="9">
        <f t="shared" si="2"/>
        <v>0</v>
      </c>
    </row>
    <row r="10" spans="1:18" ht="15" customHeight="1">
      <c r="A10" s="4">
        <v>9</v>
      </c>
      <c r="B10" s="4" t="s">
        <v>18</v>
      </c>
      <c r="C10" s="4">
        <v>65</v>
      </c>
      <c r="D10" s="4">
        <v>3</v>
      </c>
      <c r="E10" s="4">
        <v>61</v>
      </c>
      <c r="F10" s="4"/>
      <c r="G10" s="4">
        <v>20</v>
      </c>
      <c r="H10" s="4"/>
      <c r="I10" s="4">
        <v>4</v>
      </c>
      <c r="J10" s="4"/>
      <c r="K10" s="4"/>
      <c r="L10" s="4"/>
      <c r="M10" s="4">
        <v>150</v>
      </c>
      <c r="N10" s="4">
        <v>130</v>
      </c>
      <c r="O10" s="4">
        <f t="shared" si="0"/>
        <v>256</v>
      </c>
      <c r="P10" s="7">
        <f t="shared" si="1"/>
        <v>256</v>
      </c>
      <c r="Q10" s="4"/>
      <c r="R10" s="9">
        <f t="shared" si="2"/>
        <v>0</v>
      </c>
    </row>
    <row r="11" spans="1:18" s="1" customFormat="1" ht="15" customHeight="1">
      <c r="A11" s="4">
        <v>10</v>
      </c>
      <c r="B11" s="4" t="s">
        <v>19</v>
      </c>
      <c r="C11" s="4">
        <v>100</v>
      </c>
      <c r="D11" s="4">
        <v>8</v>
      </c>
      <c r="E11" s="4">
        <v>4</v>
      </c>
      <c r="F11" s="4"/>
      <c r="G11" s="4">
        <v>15</v>
      </c>
      <c r="H11" s="4">
        <v>24</v>
      </c>
      <c r="I11" s="4">
        <v>15</v>
      </c>
      <c r="J11" s="4">
        <v>13</v>
      </c>
      <c r="K11" s="4">
        <v>6</v>
      </c>
      <c r="L11" s="4">
        <v>5</v>
      </c>
      <c r="M11" s="4">
        <v>482</v>
      </c>
      <c r="N11" s="4">
        <v>400</v>
      </c>
      <c r="O11" s="4">
        <f t="shared" si="0"/>
        <v>804</v>
      </c>
      <c r="P11" s="7">
        <f t="shared" si="1"/>
        <v>804</v>
      </c>
      <c r="Q11" s="4"/>
      <c r="R11" s="9">
        <f t="shared" si="2"/>
        <v>0</v>
      </c>
    </row>
    <row r="12" spans="1:18" s="1" customFormat="1" ht="15" customHeight="1">
      <c r="A12" s="4">
        <v>11</v>
      </c>
      <c r="B12" s="4" t="s">
        <v>20</v>
      </c>
      <c r="C12" s="4">
        <v>18</v>
      </c>
      <c r="D12" s="4">
        <v>1</v>
      </c>
      <c r="E12" s="4"/>
      <c r="F12" s="4"/>
      <c r="G12" s="4"/>
      <c r="H12" s="4">
        <v>4</v>
      </c>
      <c r="I12" s="4"/>
      <c r="J12" s="4"/>
      <c r="K12" s="4"/>
      <c r="L12" s="4"/>
      <c r="M12" s="4">
        <v>22</v>
      </c>
      <c r="N12" s="4">
        <v>0</v>
      </c>
      <c r="O12" s="4">
        <f t="shared" si="0"/>
        <v>18</v>
      </c>
      <c r="P12" s="7">
        <f t="shared" si="1"/>
        <v>18</v>
      </c>
      <c r="Q12" s="4"/>
      <c r="R12" s="9">
        <f t="shared" si="2"/>
        <v>0</v>
      </c>
    </row>
    <row r="13" spans="1:18" s="1" customFormat="1" ht="15" customHeight="1">
      <c r="A13" s="4">
        <v>12</v>
      </c>
      <c r="B13" s="4" t="s">
        <v>21</v>
      </c>
      <c r="C13" s="4">
        <v>2</v>
      </c>
      <c r="D13" s="4">
        <v>1</v>
      </c>
      <c r="E13" s="4"/>
      <c r="F13" s="4"/>
      <c r="G13" s="4">
        <v>50</v>
      </c>
      <c r="H13" s="4"/>
      <c r="I13" s="4"/>
      <c r="J13" s="4">
        <v>8</v>
      </c>
      <c r="K13" s="4"/>
      <c r="L13" s="4"/>
      <c r="M13" s="4">
        <v>12</v>
      </c>
      <c r="N13" s="4">
        <v>48</v>
      </c>
      <c r="O13" s="4">
        <f t="shared" si="0"/>
        <v>2</v>
      </c>
      <c r="P13" s="7">
        <f t="shared" si="1"/>
        <v>2</v>
      </c>
      <c r="Q13" s="4"/>
      <c r="R13" s="9">
        <f t="shared" si="2"/>
        <v>0</v>
      </c>
    </row>
    <row r="14" spans="1:18" s="1" customFormat="1" ht="15" customHeight="1">
      <c r="A14" s="4">
        <v>13</v>
      </c>
      <c r="B14" s="4" t="s">
        <v>22</v>
      </c>
      <c r="C14" s="4">
        <v>50</v>
      </c>
      <c r="D14" s="4">
        <v>1</v>
      </c>
      <c r="E14" s="4">
        <v>77</v>
      </c>
      <c r="F14" s="4"/>
      <c r="G14" s="4">
        <v>8</v>
      </c>
      <c r="H14" s="4"/>
      <c r="I14" s="4">
        <v>7</v>
      </c>
      <c r="J14" s="4">
        <v>10</v>
      </c>
      <c r="K14" s="4"/>
      <c r="L14" s="4"/>
      <c r="M14" s="4">
        <v>67</v>
      </c>
      <c r="N14" s="4">
        <v>85</v>
      </c>
      <c r="O14" s="4">
        <f t="shared" si="0"/>
        <v>127</v>
      </c>
      <c r="P14" s="7">
        <f t="shared" si="1"/>
        <v>127</v>
      </c>
      <c r="Q14" s="4"/>
      <c r="R14" s="9">
        <f t="shared" si="2"/>
        <v>0</v>
      </c>
    </row>
    <row r="15" spans="1:18" ht="15" customHeight="1">
      <c r="A15" s="4">
        <v>14</v>
      </c>
      <c r="B15" s="4" t="s">
        <v>23</v>
      </c>
      <c r="C15" s="4">
        <v>50</v>
      </c>
      <c r="D15" s="4">
        <v>1</v>
      </c>
      <c r="E15" s="4">
        <v>31</v>
      </c>
      <c r="F15" s="4"/>
      <c r="G15" s="4">
        <v>12</v>
      </c>
      <c r="H15" s="4">
        <v>6</v>
      </c>
      <c r="I15" s="4">
        <v>18</v>
      </c>
      <c r="J15" s="4">
        <v>25</v>
      </c>
      <c r="K15" s="4"/>
      <c r="L15" s="4">
        <v>27</v>
      </c>
      <c r="M15" s="4">
        <v>0</v>
      </c>
      <c r="N15" s="4">
        <v>170</v>
      </c>
      <c r="O15" s="4">
        <f t="shared" si="0"/>
        <v>82</v>
      </c>
      <c r="P15" s="7">
        <f t="shared" si="1"/>
        <v>81</v>
      </c>
      <c r="Q15" s="4">
        <v>1</v>
      </c>
      <c r="R15" s="9">
        <f t="shared" si="2"/>
        <v>0</v>
      </c>
    </row>
    <row r="16" spans="1:18" s="1" customFormat="1" ht="15" customHeight="1">
      <c r="A16" s="4">
        <v>15</v>
      </c>
      <c r="B16" s="4" t="s">
        <v>24</v>
      </c>
      <c r="C16" s="4">
        <v>50</v>
      </c>
      <c r="D16" s="4">
        <v>4</v>
      </c>
      <c r="E16" s="4">
        <v>11</v>
      </c>
      <c r="F16" s="4"/>
      <c r="G16" s="4">
        <v>12</v>
      </c>
      <c r="H16" s="4">
        <v>2</v>
      </c>
      <c r="I16" s="4">
        <v>12</v>
      </c>
      <c r="J16" s="4">
        <v>3</v>
      </c>
      <c r="K16" s="4"/>
      <c r="L16" s="4">
        <v>15</v>
      </c>
      <c r="M16" s="4">
        <v>0</v>
      </c>
      <c r="N16" s="4">
        <v>255</v>
      </c>
      <c r="O16" s="4">
        <f t="shared" si="0"/>
        <v>211</v>
      </c>
      <c r="P16" s="7">
        <f t="shared" si="1"/>
        <v>211</v>
      </c>
      <c r="Q16" s="4"/>
      <c r="R16" s="9">
        <f t="shared" si="2"/>
        <v>0</v>
      </c>
    </row>
    <row r="17" spans="1:18" ht="15" customHeight="1">
      <c r="A17" s="4">
        <v>16</v>
      </c>
      <c r="B17" s="4" t="s">
        <v>25</v>
      </c>
      <c r="C17" s="4">
        <v>34</v>
      </c>
      <c r="D17" s="4">
        <v>1</v>
      </c>
      <c r="E17" s="4"/>
      <c r="F17" s="4"/>
      <c r="G17" s="4"/>
      <c r="H17" s="4">
        <v>3</v>
      </c>
      <c r="I17" s="4">
        <v>2</v>
      </c>
      <c r="J17" s="4">
        <v>5</v>
      </c>
      <c r="K17" s="4"/>
      <c r="L17" s="4"/>
      <c r="M17" s="4">
        <v>44</v>
      </c>
      <c r="N17" s="4">
        <v>0</v>
      </c>
      <c r="O17" s="4">
        <f t="shared" si="0"/>
        <v>34</v>
      </c>
      <c r="P17" s="7">
        <f t="shared" si="1"/>
        <v>34</v>
      </c>
      <c r="Q17" s="4"/>
      <c r="R17" s="9">
        <f t="shared" si="2"/>
        <v>0</v>
      </c>
    </row>
    <row r="18" spans="1:18" ht="15" customHeight="1">
      <c r="A18" s="4">
        <v>17</v>
      </c>
      <c r="B18" s="4" t="s">
        <v>26</v>
      </c>
      <c r="C18" s="4">
        <v>50</v>
      </c>
      <c r="D18" s="4">
        <v>2</v>
      </c>
      <c r="E18" s="4">
        <v>11</v>
      </c>
      <c r="F18" s="4"/>
      <c r="G18" s="4"/>
      <c r="H18" s="4"/>
      <c r="I18" s="4">
        <v>1</v>
      </c>
      <c r="J18" s="4">
        <v>2</v>
      </c>
      <c r="K18" s="4"/>
      <c r="L18" s="4"/>
      <c r="M18" s="4">
        <v>14</v>
      </c>
      <c r="N18" s="4">
        <v>100</v>
      </c>
      <c r="O18" s="4">
        <f t="shared" si="0"/>
        <v>111</v>
      </c>
      <c r="P18" s="7">
        <f t="shared" si="1"/>
        <v>111</v>
      </c>
      <c r="Q18" s="4"/>
      <c r="R18" s="9">
        <f t="shared" si="2"/>
        <v>0</v>
      </c>
    </row>
    <row r="19" spans="1:18" ht="15" customHeight="1">
      <c r="A19" s="4">
        <v>18</v>
      </c>
      <c r="B19" s="4" t="s">
        <v>27</v>
      </c>
      <c r="C19" s="4">
        <v>33</v>
      </c>
      <c r="D19" s="4">
        <v>1</v>
      </c>
      <c r="E19" s="4">
        <v>21</v>
      </c>
      <c r="F19" s="4"/>
      <c r="G19" s="4"/>
      <c r="H19" s="4"/>
      <c r="I19" s="4">
        <v>1</v>
      </c>
      <c r="J19" s="4"/>
      <c r="K19" s="4"/>
      <c r="L19" s="4"/>
      <c r="M19" s="4">
        <v>55</v>
      </c>
      <c r="N19" s="4">
        <v>0</v>
      </c>
      <c r="O19" s="4">
        <f t="shared" si="0"/>
        <v>54</v>
      </c>
      <c r="P19" s="7">
        <f t="shared" si="1"/>
        <v>54</v>
      </c>
      <c r="Q19" s="4"/>
      <c r="R19" s="9">
        <f t="shared" si="2"/>
        <v>0</v>
      </c>
    </row>
    <row r="20" spans="1:18" ht="15" customHeight="1">
      <c r="A20" s="4">
        <v>19</v>
      </c>
      <c r="B20" s="4" t="s">
        <v>28</v>
      </c>
      <c r="C20" s="4">
        <v>40</v>
      </c>
      <c r="D20" s="4">
        <v>1</v>
      </c>
      <c r="E20" s="4">
        <v>5</v>
      </c>
      <c r="F20" s="4"/>
      <c r="G20" s="4"/>
      <c r="H20" s="4"/>
      <c r="I20" s="4">
        <v>4</v>
      </c>
      <c r="J20" s="4"/>
      <c r="K20" s="4"/>
      <c r="L20" s="4"/>
      <c r="M20" s="4">
        <v>49</v>
      </c>
      <c r="N20" s="4">
        <v>0</v>
      </c>
      <c r="O20" s="4">
        <f t="shared" si="0"/>
        <v>45</v>
      </c>
      <c r="P20" s="7">
        <f t="shared" si="1"/>
        <v>45</v>
      </c>
      <c r="Q20" s="4"/>
      <c r="R20" s="9">
        <f t="shared" si="2"/>
        <v>0</v>
      </c>
    </row>
    <row r="21" spans="1:18" ht="15" customHeight="1">
      <c r="A21" s="4">
        <v>20</v>
      </c>
      <c r="B21" s="4" t="s">
        <v>29</v>
      </c>
      <c r="C21" s="4">
        <v>21</v>
      </c>
      <c r="D21" s="4">
        <v>1</v>
      </c>
      <c r="E21" s="4"/>
      <c r="F21" s="4"/>
      <c r="G21" s="4">
        <v>5</v>
      </c>
      <c r="H21" s="4">
        <v>8</v>
      </c>
      <c r="I21" s="4">
        <v>4</v>
      </c>
      <c r="J21" s="4"/>
      <c r="K21" s="4"/>
      <c r="L21" s="4"/>
      <c r="M21" s="4">
        <v>38</v>
      </c>
      <c r="N21" s="4"/>
      <c r="O21" s="4">
        <f t="shared" si="0"/>
        <v>21</v>
      </c>
      <c r="P21" s="7">
        <f t="shared" si="1"/>
        <v>21</v>
      </c>
      <c r="Q21" s="4"/>
      <c r="R21" s="9">
        <f t="shared" si="2"/>
        <v>0</v>
      </c>
    </row>
  </sheetData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P5" sqref="P5:P6"/>
    </sheetView>
  </sheetViews>
  <sheetFormatPr defaultColWidth="9" defaultRowHeight="15"/>
  <cols>
    <col min="1" max="1" width="4.5703125" customWidth="1"/>
    <col min="2" max="2" width="9.85546875" customWidth="1"/>
    <col min="3" max="5" width="6.140625" customWidth="1"/>
    <col min="6" max="15" width="6.7109375" customWidth="1"/>
    <col min="16" max="16" width="10.85546875" customWidth="1"/>
    <col min="17" max="17" width="8.140625" customWidth="1"/>
    <col min="18" max="18" width="9.7109375" customWidth="1"/>
    <col min="19" max="19" width="10.85546875" customWidth="1"/>
    <col min="20" max="20" width="11.7109375" customWidth="1"/>
    <col min="21" max="21" width="6.42578125" customWidth="1"/>
    <col min="22" max="22" width="12" customWidth="1"/>
  </cols>
  <sheetData>
    <row r="1" spans="1:22" ht="24.75" customHeight="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37</v>
      </c>
      <c r="G1" s="3" t="s">
        <v>38</v>
      </c>
      <c r="H1" s="3" t="s">
        <v>38</v>
      </c>
      <c r="I1" s="3" t="s">
        <v>39</v>
      </c>
      <c r="J1" s="3" t="s">
        <v>39</v>
      </c>
      <c r="K1" s="3" t="s">
        <v>40</v>
      </c>
      <c r="L1" s="3" t="s">
        <v>40</v>
      </c>
      <c r="M1" s="3" t="s">
        <v>53</v>
      </c>
      <c r="N1" s="3" t="s">
        <v>53</v>
      </c>
      <c r="O1" s="3" t="s">
        <v>52</v>
      </c>
      <c r="P1" s="13" t="s">
        <v>30</v>
      </c>
      <c r="Q1" s="3" t="s">
        <v>34</v>
      </c>
      <c r="R1" s="3" t="s">
        <v>35</v>
      </c>
      <c r="S1" s="3" t="s">
        <v>62</v>
      </c>
      <c r="T1" s="3" t="s">
        <v>61</v>
      </c>
      <c r="U1" s="3" t="s">
        <v>46</v>
      </c>
      <c r="V1" s="3" t="s">
        <v>47</v>
      </c>
    </row>
    <row r="2" spans="1:22" s="1" customFormat="1" ht="14.25" customHeight="1">
      <c r="A2" s="4">
        <v>1</v>
      </c>
      <c r="B2" s="4" t="s">
        <v>10</v>
      </c>
      <c r="C2" s="4">
        <v>33</v>
      </c>
      <c r="D2" s="4">
        <v>51</v>
      </c>
      <c r="E2" s="4">
        <v>30</v>
      </c>
      <c r="F2" s="4">
        <v>24</v>
      </c>
      <c r="G2" s="4">
        <v>2</v>
      </c>
      <c r="H2" s="4">
        <v>24</v>
      </c>
      <c r="I2" s="4">
        <v>16</v>
      </c>
      <c r="J2" s="4">
        <v>12</v>
      </c>
      <c r="K2" s="4">
        <v>27</v>
      </c>
      <c r="L2" s="4">
        <v>56</v>
      </c>
      <c r="M2" s="4">
        <v>33</v>
      </c>
      <c r="N2" s="4">
        <v>46</v>
      </c>
      <c r="O2" s="4">
        <v>25</v>
      </c>
      <c r="P2" s="4">
        <v>1253</v>
      </c>
      <c r="Q2" s="4">
        <v>832</v>
      </c>
      <c r="R2" s="4">
        <v>100</v>
      </c>
      <c r="S2" s="4">
        <f>P2+Q2-F2-G2-H2-I2-J2-K2-L2-M2-N2-O2-R2</f>
        <v>1720</v>
      </c>
      <c r="T2" s="7">
        <f>C2*D2+E2</f>
        <v>1713</v>
      </c>
      <c r="U2" s="4">
        <v>7</v>
      </c>
      <c r="V2" s="9">
        <f>T2+U2-S2</f>
        <v>0</v>
      </c>
    </row>
    <row r="3" spans="1:22" s="1" customFormat="1" ht="14.25" customHeight="1">
      <c r="A3" s="4">
        <v>2</v>
      </c>
      <c r="B3" s="4" t="s">
        <v>11</v>
      </c>
      <c r="C3" s="4">
        <v>70</v>
      </c>
      <c r="D3" s="4">
        <v>29</v>
      </c>
      <c r="E3" s="4">
        <v>84</v>
      </c>
      <c r="F3" s="4">
        <v>29</v>
      </c>
      <c r="G3" s="4">
        <v>23</v>
      </c>
      <c r="H3" s="4">
        <v>29</v>
      </c>
      <c r="I3" s="4">
        <v>39</v>
      </c>
      <c r="J3" s="4">
        <v>25</v>
      </c>
      <c r="K3" s="4">
        <v>36</v>
      </c>
      <c r="L3" s="4">
        <v>30</v>
      </c>
      <c r="M3" s="4">
        <v>26</v>
      </c>
      <c r="N3" s="4">
        <v>46</v>
      </c>
      <c r="O3" s="4">
        <v>29</v>
      </c>
      <c r="P3" s="4">
        <v>1763</v>
      </c>
      <c r="Q3" s="4">
        <v>700</v>
      </c>
      <c r="R3" s="4">
        <v>37</v>
      </c>
      <c r="S3" s="4">
        <f t="shared" ref="S3:S21" si="0">P3+Q3-F3-G3-H3-I3-J3-K3-L3-M3-N3-O3-R3</f>
        <v>2114</v>
      </c>
      <c r="T3" s="7">
        <f t="shared" ref="T3:T21" si="1">C3*D3+E3</f>
        <v>2114</v>
      </c>
      <c r="U3" s="4"/>
      <c r="V3" s="9">
        <f t="shared" ref="V3:V21" si="2">T3+U3-S3</f>
        <v>0</v>
      </c>
    </row>
    <row r="4" spans="1:22" s="1" customFormat="1" ht="14.25" customHeight="1">
      <c r="A4" s="4">
        <v>3</v>
      </c>
      <c r="B4" s="4" t="s">
        <v>12</v>
      </c>
      <c r="C4" s="4">
        <v>45</v>
      </c>
      <c r="D4" s="4">
        <v>6</v>
      </c>
      <c r="E4" s="4">
        <v>32</v>
      </c>
      <c r="F4" s="4">
        <v>3</v>
      </c>
      <c r="G4" s="4">
        <v>5</v>
      </c>
      <c r="H4" s="4"/>
      <c r="I4" s="4">
        <v>20</v>
      </c>
      <c r="J4" s="4"/>
      <c r="K4" s="4">
        <v>2</v>
      </c>
      <c r="L4" s="4"/>
      <c r="M4" s="4">
        <v>1</v>
      </c>
      <c r="N4" s="4">
        <v>20</v>
      </c>
      <c r="O4" s="4">
        <v>5</v>
      </c>
      <c r="P4" s="4">
        <v>268</v>
      </c>
      <c r="Q4" s="4">
        <v>90</v>
      </c>
      <c r="R4" s="4"/>
      <c r="S4" s="4">
        <f t="shared" si="0"/>
        <v>302</v>
      </c>
      <c r="T4" s="7">
        <f t="shared" si="1"/>
        <v>302</v>
      </c>
      <c r="U4" s="4"/>
      <c r="V4" s="9">
        <f t="shared" si="2"/>
        <v>0</v>
      </c>
    </row>
    <row r="5" spans="1:22" s="1" customFormat="1" ht="14.25" customHeight="1">
      <c r="A5" s="4">
        <v>4</v>
      </c>
      <c r="B5" s="4" t="s">
        <v>13</v>
      </c>
      <c r="C5" s="4">
        <v>90</v>
      </c>
      <c r="D5" s="4">
        <v>4</v>
      </c>
      <c r="E5" s="4">
        <v>30</v>
      </c>
      <c r="F5" s="4">
        <v>19</v>
      </c>
      <c r="G5" s="4">
        <v>4</v>
      </c>
      <c r="H5" s="4">
        <v>9</v>
      </c>
      <c r="I5" s="4">
        <v>7</v>
      </c>
      <c r="J5" s="4">
        <v>16</v>
      </c>
      <c r="K5" s="4">
        <v>20</v>
      </c>
      <c r="L5" s="4">
        <v>28</v>
      </c>
      <c r="M5" s="4">
        <v>5</v>
      </c>
      <c r="N5" s="4">
        <v>13</v>
      </c>
      <c r="O5" s="4">
        <v>12</v>
      </c>
      <c r="P5" s="4">
        <v>353</v>
      </c>
      <c r="Q5" s="4">
        <v>180</v>
      </c>
      <c r="R5" s="4">
        <v>10</v>
      </c>
      <c r="S5" s="4">
        <f t="shared" si="0"/>
        <v>390</v>
      </c>
      <c r="T5" s="7">
        <f t="shared" si="1"/>
        <v>390</v>
      </c>
      <c r="U5" s="4"/>
      <c r="V5" s="9">
        <f t="shared" si="2"/>
        <v>0</v>
      </c>
    </row>
    <row r="6" spans="1:22" s="1" customFormat="1" ht="14.25" customHeight="1">
      <c r="A6" s="4">
        <v>5</v>
      </c>
      <c r="B6" s="4" t="s">
        <v>14</v>
      </c>
      <c r="C6" s="4">
        <v>80</v>
      </c>
      <c r="D6" s="4">
        <v>1</v>
      </c>
      <c r="E6" s="4">
        <v>50</v>
      </c>
      <c r="F6" s="4"/>
      <c r="G6" s="4"/>
      <c r="H6" s="4"/>
      <c r="I6" s="4"/>
      <c r="J6" s="4"/>
      <c r="K6" s="4"/>
      <c r="L6" s="4"/>
      <c r="M6" s="4"/>
      <c r="N6" s="4"/>
      <c r="O6" s="4">
        <v>3</v>
      </c>
      <c r="P6" s="4">
        <v>133</v>
      </c>
      <c r="Q6" s="4"/>
      <c r="R6" s="4"/>
      <c r="S6" s="4">
        <f t="shared" si="0"/>
        <v>130</v>
      </c>
      <c r="T6" s="7">
        <f t="shared" si="1"/>
        <v>130</v>
      </c>
      <c r="U6" s="4"/>
      <c r="V6" s="9">
        <f t="shared" si="2"/>
        <v>0</v>
      </c>
    </row>
    <row r="7" spans="1:22" s="1" customFormat="1" ht="14.25" customHeight="1">
      <c r="A7" s="4">
        <v>6</v>
      </c>
      <c r="B7" s="4" t="s">
        <v>15</v>
      </c>
      <c r="C7" s="4">
        <v>8</v>
      </c>
      <c r="D7" s="4">
        <v>1</v>
      </c>
      <c r="E7" s="4"/>
      <c r="F7" s="4"/>
      <c r="G7" s="4"/>
      <c r="H7" s="4"/>
      <c r="I7" s="4"/>
      <c r="J7" s="4"/>
      <c r="K7" s="4"/>
      <c r="L7" s="4"/>
      <c r="M7" s="4"/>
      <c r="N7" s="4">
        <v>2</v>
      </c>
      <c r="O7" s="4"/>
      <c r="P7" s="4">
        <v>10</v>
      </c>
      <c r="Q7" s="4"/>
      <c r="R7" s="4"/>
      <c r="S7" s="4">
        <f t="shared" si="0"/>
        <v>8</v>
      </c>
      <c r="T7" s="7">
        <f t="shared" si="1"/>
        <v>8</v>
      </c>
      <c r="U7" s="4"/>
      <c r="V7" s="9">
        <f t="shared" si="2"/>
        <v>0</v>
      </c>
    </row>
    <row r="8" spans="1:22" s="10" customFormat="1" ht="14.25" customHeight="1">
      <c r="A8" s="7">
        <v>7</v>
      </c>
      <c r="B8" s="7" t="s">
        <v>16</v>
      </c>
      <c r="C8" s="7">
        <v>100</v>
      </c>
      <c r="D8" s="7">
        <v>5</v>
      </c>
      <c r="E8" s="7">
        <v>108</v>
      </c>
      <c r="F8" s="11">
        <v>17</v>
      </c>
      <c r="G8" s="11">
        <v>4</v>
      </c>
      <c r="H8" s="11">
        <v>4</v>
      </c>
      <c r="I8" s="11">
        <v>19</v>
      </c>
      <c r="J8" s="11">
        <v>13</v>
      </c>
      <c r="K8" s="11">
        <v>10</v>
      </c>
      <c r="L8" s="11">
        <v>8</v>
      </c>
      <c r="M8" s="11">
        <v>1</v>
      </c>
      <c r="N8" s="11">
        <v>19</v>
      </c>
      <c r="O8" s="11">
        <v>10</v>
      </c>
      <c r="P8" s="7">
        <v>724</v>
      </c>
      <c r="Q8" s="7"/>
      <c r="R8" s="7">
        <v>12</v>
      </c>
      <c r="S8" s="7">
        <f t="shared" si="0"/>
        <v>607</v>
      </c>
      <c r="T8" s="7">
        <f t="shared" si="1"/>
        <v>608</v>
      </c>
      <c r="U8" s="7"/>
      <c r="V8" s="12">
        <f t="shared" si="2"/>
        <v>1</v>
      </c>
    </row>
    <row r="9" spans="1:22" ht="14.25" customHeight="1">
      <c r="A9" s="4">
        <v>8</v>
      </c>
      <c r="B9" s="4" t="s">
        <v>17</v>
      </c>
      <c r="C9" s="4">
        <v>59</v>
      </c>
      <c r="D9" s="4">
        <v>1</v>
      </c>
      <c r="E9" s="4"/>
      <c r="F9" s="4"/>
      <c r="G9" s="4"/>
      <c r="H9" s="4">
        <v>2</v>
      </c>
      <c r="I9" s="4">
        <v>20</v>
      </c>
      <c r="J9" s="4"/>
      <c r="K9" s="4"/>
      <c r="L9" s="4"/>
      <c r="M9" s="4"/>
      <c r="N9" s="4">
        <v>10</v>
      </c>
      <c r="O9" s="4"/>
      <c r="P9" s="4">
        <v>51</v>
      </c>
      <c r="Q9" s="4">
        <v>40</v>
      </c>
      <c r="R9" s="4"/>
      <c r="S9" s="4">
        <f t="shared" si="0"/>
        <v>59</v>
      </c>
      <c r="T9" s="7">
        <f t="shared" si="1"/>
        <v>59</v>
      </c>
      <c r="U9" s="4"/>
      <c r="V9" s="9">
        <f t="shared" si="2"/>
        <v>0</v>
      </c>
    </row>
    <row r="10" spans="1:22" ht="14.25" customHeight="1">
      <c r="A10" s="4">
        <v>9</v>
      </c>
      <c r="B10" s="4" t="s">
        <v>18</v>
      </c>
      <c r="C10" s="4">
        <v>65</v>
      </c>
      <c r="D10" s="4">
        <v>4</v>
      </c>
      <c r="E10" s="4">
        <v>25</v>
      </c>
      <c r="F10" s="4">
        <v>15</v>
      </c>
      <c r="G10" s="4"/>
      <c r="H10" s="4">
        <v>4</v>
      </c>
      <c r="I10" s="4">
        <v>4</v>
      </c>
      <c r="J10" s="4">
        <v>24</v>
      </c>
      <c r="K10" s="4">
        <v>11</v>
      </c>
      <c r="L10" s="4">
        <v>16</v>
      </c>
      <c r="M10" s="4">
        <v>4</v>
      </c>
      <c r="N10" s="4">
        <v>2</v>
      </c>
      <c r="O10" s="4">
        <v>8</v>
      </c>
      <c r="P10" s="4">
        <v>256</v>
      </c>
      <c r="Q10" s="4">
        <v>130</v>
      </c>
      <c r="R10" s="4">
        <v>12</v>
      </c>
      <c r="S10" s="4">
        <f t="shared" si="0"/>
        <v>286</v>
      </c>
      <c r="T10" s="7">
        <f t="shared" si="1"/>
        <v>285</v>
      </c>
      <c r="U10" s="4">
        <v>1</v>
      </c>
      <c r="V10" s="9">
        <f t="shared" si="2"/>
        <v>0</v>
      </c>
    </row>
    <row r="11" spans="1:22" ht="14.25" customHeight="1">
      <c r="A11" s="4">
        <v>10</v>
      </c>
      <c r="B11" s="4" t="s">
        <v>19</v>
      </c>
      <c r="C11" s="4">
        <v>100</v>
      </c>
      <c r="D11" s="4">
        <v>7</v>
      </c>
      <c r="E11" s="4">
        <v>46</v>
      </c>
      <c r="F11" s="4">
        <v>24</v>
      </c>
      <c r="G11" s="4">
        <v>24</v>
      </c>
      <c r="H11" s="4">
        <v>27</v>
      </c>
      <c r="I11" s="4">
        <v>46</v>
      </c>
      <c r="J11" s="4">
        <v>19</v>
      </c>
      <c r="K11" s="4">
        <v>24</v>
      </c>
      <c r="L11" s="4">
        <v>20</v>
      </c>
      <c r="M11" s="4">
        <v>20</v>
      </c>
      <c r="N11" s="4">
        <v>19</v>
      </c>
      <c r="O11" s="4">
        <v>21</v>
      </c>
      <c r="P11" s="4">
        <v>804</v>
      </c>
      <c r="Q11" s="4">
        <v>200</v>
      </c>
      <c r="R11" s="4">
        <v>13</v>
      </c>
      <c r="S11" s="4">
        <f t="shared" si="0"/>
        <v>747</v>
      </c>
      <c r="T11" s="7">
        <f t="shared" si="1"/>
        <v>746</v>
      </c>
      <c r="U11" s="4">
        <v>1</v>
      </c>
      <c r="V11" s="9">
        <f t="shared" si="2"/>
        <v>0</v>
      </c>
    </row>
    <row r="12" spans="1:22" ht="14.25" customHeight="1">
      <c r="A12" s="4">
        <v>11</v>
      </c>
      <c r="B12" s="4" t="s">
        <v>20</v>
      </c>
      <c r="C12" s="4">
        <v>16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4">
        <v>2</v>
      </c>
      <c r="N12" s="4"/>
      <c r="O12" s="4"/>
      <c r="P12" s="4">
        <v>18</v>
      </c>
      <c r="Q12" s="4"/>
      <c r="R12" s="4"/>
      <c r="S12" s="4">
        <f t="shared" si="0"/>
        <v>16</v>
      </c>
      <c r="T12" s="7">
        <f t="shared" si="1"/>
        <v>16</v>
      </c>
      <c r="U12" s="4"/>
      <c r="V12" s="9">
        <f t="shared" si="2"/>
        <v>0</v>
      </c>
    </row>
    <row r="13" spans="1:22" ht="14.25" customHeight="1">
      <c r="A13" s="4">
        <v>12</v>
      </c>
      <c r="B13" s="4" t="s">
        <v>21</v>
      </c>
      <c r="C13" s="4">
        <v>33</v>
      </c>
      <c r="D13" s="4">
        <v>1</v>
      </c>
      <c r="E13" s="4"/>
      <c r="F13" s="4">
        <v>28</v>
      </c>
      <c r="G13" s="4">
        <v>90</v>
      </c>
      <c r="H13" s="4">
        <v>4</v>
      </c>
      <c r="I13" s="4"/>
      <c r="J13" s="4">
        <v>12</v>
      </c>
      <c r="K13" s="4">
        <v>20</v>
      </c>
      <c r="L13" s="4">
        <v>4</v>
      </c>
      <c r="M13" s="4"/>
      <c r="N13" s="4"/>
      <c r="O13" s="4"/>
      <c r="P13" s="4">
        <v>2</v>
      </c>
      <c r="Q13" s="4">
        <v>192</v>
      </c>
      <c r="R13" s="4">
        <v>3</v>
      </c>
      <c r="S13" s="4">
        <f t="shared" si="0"/>
        <v>33</v>
      </c>
      <c r="T13" s="7">
        <f t="shared" si="1"/>
        <v>33</v>
      </c>
      <c r="U13" s="4"/>
      <c r="V13" s="9">
        <f t="shared" si="2"/>
        <v>0</v>
      </c>
    </row>
    <row r="14" spans="1:22" ht="14.25" customHeight="1">
      <c r="A14" s="4">
        <v>13</v>
      </c>
      <c r="B14" s="4" t="s">
        <v>22</v>
      </c>
      <c r="C14" s="4">
        <v>46</v>
      </c>
      <c r="D14" s="4">
        <v>1</v>
      </c>
      <c r="E14" s="4"/>
      <c r="F14" s="4">
        <v>17</v>
      </c>
      <c r="G14" s="4"/>
      <c r="H14" s="4">
        <v>4</v>
      </c>
      <c r="I14" s="4">
        <v>12</v>
      </c>
      <c r="J14" s="4">
        <v>12</v>
      </c>
      <c r="K14" s="4">
        <v>8</v>
      </c>
      <c r="L14" s="4">
        <v>16</v>
      </c>
      <c r="M14" s="4"/>
      <c r="N14" s="4">
        <v>4</v>
      </c>
      <c r="O14" s="4"/>
      <c r="P14" s="4">
        <v>127</v>
      </c>
      <c r="Q14" s="4"/>
      <c r="R14" s="4">
        <v>8</v>
      </c>
      <c r="S14" s="4">
        <f t="shared" si="0"/>
        <v>46</v>
      </c>
      <c r="T14" s="7">
        <f t="shared" si="1"/>
        <v>46</v>
      </c>
      <c r="U14" s="4"/>
      <c r="V14" s="9">
        <f t="shared" si="2"/>
        <v>0</v>
      </c>
    </row>
    <row r="15" spans="1:22" ht="14.25" customHeight="1">
      <c r="A15" s="4">
        <v>14</v>
      </c>
      <c r="B15" s="4" t="s">
        <v>23</v>
      </c>
      <c r="C15" s="4">
        <v>70</v>
      </c>
      <c r="D15" s="4">
        <v>1</v>
      </c>
      <c r="E15" s="4"/>
      <c r="F15" s="4">
        <v>8</v>
      </c>
      <c r="G15" s="4">
        <v>7</v>
      </c>
      <c r="H15" s="4">
        <v>4</v>
      </c>
      <c r="I15" s="4">
        <v>8</v>
      </c>
      <c r="J15" s="4">
        <v>20</v>
      </c>
      <c r="K15" s="4">
        <v>21</v>
      </c>
      <c r="L15" s="4">
        <v>4</v>
      </c>
      <c r="M15" s="4"/>
      <c r="N15" s="4">
        <v>10</v>
      </c>
      <c r="O15" s="4">
        <v>8</v>
      </c>
      <c r="P15" s="4">
        <v>81</v>
      </c>
      <c r="Q15" s="4">
        <v>85</v>
      </c>
      <c r="R15" s="4">
        <v>6</v>
      </c>
      <c r="S15" s="4">
        <f t="shared" si="0"/>
        <v>70</v>
      </c>
      <c r="T15" s="7">
        <f t="shared" si="1"/>
        <v>70</v>
      </c>
      <c r="U15" s="4"/>
      <c r="V15" s="9">
        <f t="shared" si="2"/>
        <v>0</v>
      </c>
    </row>
    <row r="16" spans="1:22" s="1" customFormat="1" ht="14.25" customHeight="1">
      <c r="A16" s="4">
        <v>15</v>
      </c>
      <c r="B16" s="4" t="s">
        <v>24</v>
      </c>
      <c r="C16" s="4">
        <v>50</v>
      </c>
      <c r="D16" s="4">
        <v>5</v>
      </c>
      <c r="E16" s="4">
        <v>22</v>
      </c>
      <c r="F16" s="4">
        <v>16</v>
      </c>
      <c r="G16" s="4">
        <v>4</v>
      </c>
      <c r="H16" s="4">
        <v>4</v>
      </c>
      <c r="I16" s="4">
        <v>20</v>
      </c>
      <c r="J16" s="4">
        <v>16</v>
      </c>
      <c r="K16" s="4">
        <v>14</v>
      </c>
      <c r="L16" s="4">
        <v>20</v>
      </c>
      <c r="M16" s="4">
        <v>3</v>
      </c>
      <c r="N16" s="4"/>
      <c r="O16" s="4">
        <v>10</v>
      </c>
      <c r="P16" s="4">
        <v>212</v>
      </c>
      <c r="Q16" s="4">
        <v>170</v>
      </c>
      <c r="R16" s="4">
        <v>2</v>
      </c>
      <c r="S16" s="4">
        <f t="shared" si="0"/>
        <v>273</v>
      </c>
      <c r="T16" s="7">
        <f t="shared" si="1"/>
        <v>272</v>
      </c>
      <c r="U16" s="4">
        <v>1</v>
      </c>
      <c r="V16" s="9">
        <f t="shared" si="2"/>
        <v>0</v>
      </c>
    </row>
    <row r="17" spans="1:22" ht="14.25" customHeight="1">
      <c r="A17" s="4">
        <v>16</v>
      </c>
      <c r="B17" s="4" t="s">
        <v>25</v>
      </c>
      <c r="C17" s="4">
        <v>50</v>
      </c>
      <c r="D17" s="4">
        <v>1</v>
      </c>
      <c r="E17" s="4">
        <v>53</v>
      </c>
      <c r="F17" s="4"/>
      <c r="G17" s="4"/>
      <c r="H17" s="4"/>
      <c r="I17" s="4"/>
      <c r="J17" s="4"/>
      <c r="K17" s="4">
        <v>6</v>
      </c>
      <c r="L17" s="4"/>
      <c r="M17" s="4">
        <v>8</v>
      </c>
      <c r="N17" s="4"/>
      <c r="O17" s="4"/>
      <c r="P17" s="4">
        <v>34</v>
      </c>
      <c r="Q17" s="4">
        <v>85</v>
      </c>
      <c r="R17" s="4">
        <v>2</v>
      </c>
      <c r="S17" s="4">
        <f t="shared" si="0"/>
        <v>103</v>
      </c>
      <c r="T17" s="7">
        <f t="shared" si="1"/>
        <v>103</v>
      </c>
      <c r="U17" s="4"/>
      <c r="V17" s="9">
        <f t="shared" si="2"/>
        <v>0</v>
      </c>
    </row>
    <row r="18" spans="1:22" s="10" customFormat="1" ht="14.25" customHeight="1">
      <c r="A18" s="7">
        <v>17</v>
      </c>
      <c r="B18" s="7" t="s">
        <v>26</v>
      </c>
      <c r="C18" s="7">
        <v>50</v>
      </c>
      <c r="D18" s="7">
        <v>2</v>
      </c>
      <c r="E18" s="7">
        <v>35</v>
      </c>
      <c r="F18" s="7"/>
      <c r="G18" s="7"/>
      <c r="H18" s="7"/>
      <c r="I18" s="7"/>
      <c r="J18" s="7"/>
      <c r="K18" s="7"/>
      <c r="L18" s="11">
        <v>10</v>
      </c>
      <c r="M18" s="11">
        <v>10</v>
      </c>
      <c r="N18" s="7"/>
      <c r="O18" s="11">
        <v>2</v>
      </c>
      <c r="P18" s="7">
        <v>111</v>
      </c>
      <c r="Q18" s="7">
        <v>50</v>
      </c>
      <c r="R18" s="7">
        <v>5</v>
      </c>
      <c r="S18" s="7">
        <f t="shared" si="0"/>
        <v>134</v>
      </c>
      <c r="T18" s="7">
        <f t="shared" si="1"/>
        <v>135</v>
      </c>
      <c r="U18" s="7"/>
      <c r="V18" s="12">
        <f t="shared" si="2"/>
        <v>1</v>
      </c>
    </row>
    <row r="19" spans="1:22" s="1" customFormat="1" ht="14.25" customHeight="1">
      <c r="A19" s="4">
        <v>18</v>
      </c>
      <c r="B19" s="4" t="s">
        <v>27</v>
      </c>
      <c r="C19" s="4">
        <v>33</v>
      </c>
      <c r="D19" s="4">
        <v>1</v>
      </c>
      <c r="E19" s="4">
        <v>12</v>
      </c>
      <c r="F19" s="4"/>
      <c r="G19" s="4"/>
      <c r="H19" s="4">
        <v>3</v>
      </c>
      <c r="I19" s="4"/>
      <c r="J19" s="4"/>
      <c r="K19" s="4"/>
      <c r="L19" s="4"/>
      <c r="M19" s="4"/>
      <c r="N19" s="4">
        <v>6</v>
      </c>
      <c r="O19" s="4"/>
      <c r="P19" s="4">
        <v>54</v>
      </c>
      <c r="Q19" s="4"/>
      <c r="R19" s="4"/>
      <c r="S19" s="4">
        <f t="shared" si="0"/>
        <v>45</v>
      </c>
      <c r="T19" s="7">
        <f t="shared" si="1"/>
        <v>45</v>
      </c>
      <c r="U19" s="4"/>
      <c r="V19" s="9">
        <f t="shared" si="2"/>
        <v>0</v>
      </c>
    </row>
    <row r="20" spans="1:22" ht="14.25" customHeight="1">
      <c r="A20" s="4">
        <v>19</v>
      </c>
      <c r="B20" s="4" t="s">
        <v>28</v>
      </c>
      <c r="C20" s="4">
        <v>40</v>
      </c>
      <c r="D20" s="4">
        <v>2</v>
      </c>
      <c r="E20" s="4">
        <v>35</v>
      </c>
      <c r="F20" s="4"/>
      <c r="G20" s="4"/>
      <c r="H20" s="4"/>
      <c r="I20" s="4"/>
      <c r="J20" s="4"/>
      <c r="K20" s="4"/>
      <c r="L20" s="4"/>
      <c r="M20" s="4"/>
      <c r="N20" s="4">
        <v>5</v>
      </c>
      <c r="O20" s="4">
        <v>2</v>
      </c>
      <c r="P20" s="4">
        <v>45</v>
      </c>
      <c r="Q20" s="4">
        <v>80</v>
      </c>
      <c r="R20" s="4">
        <v>3</v>
      </c>
      <c r="S20" s="4">
        <f t="shared" si="0"/>
        <v>115</v>
      </c>
      <c r="T20" s="7">
        <f t="shared" si="1"/>
        <v>115</v>
      </c>
      <c r="U20" s="4"/>
      <c r="V20" s="9">
        <f t="shared" si="2"/>
        <v>0</v>
      </c>
    </row>
    <row r="21" spans="1:22" s="1" customFormat="1" ht="14.25" customHeight="1">
      <c r="A21" s="4">
        <v>20</v>
      </c>
      <c r="B21" s="4" t="s">
        <v>29</v>
      </c>
      <c r="C21" s="4">
        <v>40</v>
      </c>
      <c r="D21" s="4">
        <v>1</v>
      </c>
      <c r="E21" s="4">
        <v>33</v>
      </c>
      <c r="F21" s="4">
        <v>2</v>
      </c>
      <c r="G21" s="4"/>
      <c r="H21" s="4"/>
      <c r="I21" s="4">
        <v>15</v>
      </c>
      <c r="J21" s="4"/>
      <c r="K21" s="4"/>
      <c r="L21" s="4"/>
      <c r="M21" s="4">
        <v>5</v>
      </c>
      <c r="N21" s="4">
        <v>5</v>
      </c>
      <c r="O21" s="4"/>
      <c r="P21" s="4">
        <v>21</v>
      </c>
      <c r="Q21" s="4">
        <v>80</v>
      </c>
      <c r="R21" s="4"/>
      <c r="S21" s="4">
        <f t="shared" si="0"/>
        <v>74</v>
      </c>
      <c r="T21" s="7">
        <f t="shared" si="1"/>
        <v>73</v>
      </c>
      <c r="U21" s="4">
        <v>1</v>
      </c>
      <c r="V21" s="9">
        <f t="shared" si="2"/>
        <v>0</v>
      </c>
    </row>
    <row r="22" spans="1:22">
      <c r="E22" s="15"/>
      <c r="F22" s="15"/>
      <c r="G22" s="15"/>
      <c r="H22" s="15"/>
      <c r="I22" s="15"/>
      <c r="J22" s="15"/>
      <c r="K22" s="15"/>
      <c r="L22" s="15"/>
      <c r="M22" s="15"/>
      <c r="N22" s="15"/>
    </row>
  </sheetData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O5" sqref="O5:O6"/>
    </sheetView>
  </sheetViews>
  <sheetFormatPr defaultColWidth="10.85546875" defaultRowHeight="15"/>
  <cols>
    <col min="1" max="1" width="5.85546875" customWidth="1"/>
    <col min="3" max="5" width="6.7109375" customWidth="1"/>
    <col min="6" max="14" width="6.85546875" customWidth="1"/>
    <col min="15" max="15" width="10.28515625" customWidth="1"/>
    <col min="16" max="16" width="9.28515625" customWidth="1"/>
    <col min="17" max="17" width="12.85546875" customWidth="1"/>
    <col min="18" max="18" width="11.7109375" customWidth="1"/>
    <col min="19" max="19" width="9.28515625" customWidth="1"/>
    <col min="20" max="20" width="7.7109375" customWidth="1"/>
    <col min="21" max="21" width="10.5703125" customWidth="1"/>
  </cols>
  <sheetData>
    <row r="1" spans="1:21" ht="13.5" customHeight="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38</v>
      </c>
      <c r="G1" s="3" t="s">
        <v>39</v>
      </c>
      <c r="H1" s="3" t="s">
        <v>39</v>
      </c>
      <c r="I1" s="3" t="s">
        <v>40</v>
      </c>
      <c r="J1" s="3" t="s">
        <v>53</v>
      </c>
      <c r="K1" s="3" t="s">
        <v>53</v>
      </c>
      <c r="L1" s="3" t="s">
        <v>52</v>
      </c>
      <c r="M1" s="3" t="s">
        <v>52</v>
      </c>
      <c r="N1" s="3" t="s">
        <v>54</v>
      </c>
      <c r="O1" s="13" t="s">
        <v>30</v>
      </c>
      <c r="P1" s="3" t="s">
        <v>34</v>
      </c>
      <c r="Q1" s="3" t="s">
        <v>63</v>
      </c>
      <c r="R1" s="3" t="s">
        <v>62</v>
      </c>
      <c r="S1" s="3" t="s">
        <v>64</v>
      </c>
      <c r="T1" s="3" t="s">
        <v>46</v>
      </c>
      <c r="U1" s="3" t="s">
        <v>47</v>
      </c>
    </row>
    <row r="2" spans="1:21" s="10" customFormat="1" ht="14.25" customHeight="1">
      <c r="A2" s="7">
        <v>1</v>
      </c>
      <c r="B2" s="7" t="s">
        <v>10</v>
      </c>
      <c r="C2" s="7">
        <v>33</v>
      </c>
      <c r="D2" s="7">
        <v>54</v>
      </c>
      <c r="E2" s="7">
        <v>339</v>
      </c>
      <c r="F2" s="11">
        <v>47</v>
      </c>
      <c r="G2" s="11">
        <v>61</v>
      </c>
      <c r="H2" s="11">
        <v>56</v>
      </c>
      <c r="I2" s="11">
        <v>82</v>
      </c>
      <c r="J2" s="11">
        <v>52</v>
      </c>
      <c r="K2" s="11">
        <v>14</v>
      </c>
      <c r="L2" s="11">
        <v>39</v>
      </c>
      <c r="M2" s="11">
        <v>29</v>
      </c>
      <c r="N2" s="11">
        <v>11</v>
      </c>
      <c r="O2" s="7">
        <v>1713</v>
      </c>
      <c r="P2" s="7">
        <v>832</v>
      </c>
      <c r="Q2" s="7">
        <v>25</v>
      </c>
      <c r="R2" s="7">
        <f>O2+P2-F2-G2-H2-I2-J2-K2-L2-M2-N2-Q2</f>
        <v>2129</v>
      </c>
      <c r="S2" s="7">
        <f>C2*D2+E2</f>
        <v>2121</v>
      </c>
      <c r="T2" s="7">
        <v>9</v>
      </c>
      <c r="U2" s="12">
        <f>S2+T2-R2</f>
        <v>1</v>
      </c>
    </row>
    <row r="3" spans="1:21" s="14" customFormat="1" ht="14.25" customHeight="1">
      <c r="A3" s="4">
        <v>2</v>
      </c>
      <c r="B3" s="4" t="s">
        <v>11</v>
      </c>
      <c r="C3" s="4">
        <v>70</v>
      </c>
      <c r="D3" s="4">
        <v>34</v>
      </c>
      <c r="E3" s="4">
        <v>50</v>
      </c>
      <c r="F3" s="4">
        <v>64</v>
      </c>
      <c r="G3" s="4">
        <v>49</v>
      </c>
      <c r="H3" s="4">
        <v>32</v>
      </c>
      <c r="I3" s="4">
        <v>53</v>
      </c>
      <c r="J3" s="4">
        <v>70</v>
      </c>
      <c r="K3" s="4">
        <v>25</v>
      </c>
      <c r="L3" s="4">
        <v>31</v>
      </c>
      <c r="M3" s="4">
        <v>17</v>
      </c>
      <c r="N3" s="4">
        <v>5</v>
      </c>
      <c r="O3" s="7">
        <v>2114</v>
      </c>
      <c r="P3" s="4">
        <v>700</v>
      </c>
      <c r="Q3" s="4">
        <v>35</v>
      </c>
      <c r="R3" s="7">
        <f t="shared" ref="R3:R21" si="0">O3+P3-F3-G3-H3-I3-J3-K3-L3-M3-N3-Q3</f>
        <v>2433</v>
      </c>
      <c r="S3" s="4">
        <f t="shared" ref="S3:S21" si="1">C3*D3+E3</f>
        <v>2430</v>
      </c>
      <c r="T3" s="4">
        <v>3</v>
      </c>
      <c r="U3" s="9">
        <f t="shared" ref="U3:U21" si="2">S3+T3-R3</f>
        <v>0</v>
      </c>
    </row>
    <row r="4" spans="1:21" s="1" customFormat="1" ht="14.25" customHeight="1">
      <c r="A4" s="4">
        <v>3</v>
      </c>
      <c r="B4" s="4" t="s">
        <v>12</v>
      </c>
      <c r="C4" s="4">
        <v>45</v>
      </c>
      <c r="D4" s="4">
        <v>8</v>
      </c>
      <c r="E4" s="4">
        <v>7</v>
      </c>
      <c r="F4" s="4">
        <v>3</v>
      </c>
      <c r="G4" s="4"/>
      <c r="H4" s="4"/>
      <c r="I4" s="4"/>
      <c r="J4" s="4">
        <v>6</v>
      </c>
      <c r="K4" s="4"/>
      <c r="L4" s="4">
        <v>5</v>
      </c>
      <c r="M4" s="4"/>
      <c r="N4" s="4">
        <v>1</v>
      </c>
      <c r="O4" s="7">
        <v>302</v>
      </c>
      <c r="P4" s="4">
        <v>90</v>
      </c>
      <c r="Q4" s="4">
        <v>10</v>
      </c>
      <c r="R4" s="7">
        <f t="shared" si="0"/>
        <v>367</v>
      </c>
      <c r="S4" s="4">
        <f t="shared" si="1"/>
        <v>367</v>
      </c>
      <c r="T4" s="4"/>
      <c r="U4" s="9">
        <f t="shared" si="2"/>
        <v>0</v>
      </c>
    </row>
    <row r="5" spans="1:21" s="1" customFormat="1" ht="14.25" customHeight="1">
      <c r="A5" s="4">
        <v>4</v>
      </c>
      <c r="B5" s="4" t="s">
        <v>13</v>
      </c>
      <c r="C5" s="4">
        <v>90</v>
      </c>
      <c r="D5" s="4">
        <v>3</v>
      </c>
      <c r="E5" s="4">
        <v>24</v>
      </c>
      <c r="F5" s="4">
        <v>8</v>
      </c>
      <c r="G5" s="4">
        <v>23</v>
      </c>
      <c r="H5" s="4">
        <v>4</v>
      </c>
      <c r="I5" s="4">
        <v>15</v>
      </c>
      <c r="J5" s="4">
        <v>17</v>
      </c>
      <c r="K5" s="4">
        <v>5</v>
      </c>
      <c r="L5" s="4">
        <v>8</v>
      </c>
      <c r="M5" s="4">
        <v>16</v>
      </c>
      <c r="N5" s="4"/>
      <c r="O5" s="7">
        <v>390</v>
      </c>
      <c r="P5" s="4"/>
      <c r="Q5" s="4"/>
      <c r="R5" s="7">
        <f t="shared" si="0"/>
        <v>294</v>
      </c>
      <c r="S5" s="4">
        <f t="shared" si="1"/>
        <v>294</v>
      </c>
      <c r="T5" s="4"/>
      <c r="U5" s="9">
        <f t="shared" si="2"/>
        <v>0</v>
      </c>
    </row>
    <row r="6" spans="1:21" s="1" customFormat="1" ht="14.25" customHeight="1">
      <c r="A6" s="4">
        <v>5</v>
      </c>
      <c r="B6" s="4" t="s">
        <v>14</v>
      </c>
      <c r="C6" s="4">
        <v>80</v>
      </c>
      <c r="D6" s="4">
        <v>1</v>
      </c>
      <c r="E6" s="4">
        <v>50</v>
      </c>
      <c r="F6" s="4"/>
      <c r="G6" s="4"/>
      <c r="H6" s="4"/>
      <c r="I6" s="4"/>
      <c r="J6" s="4"/>
      <c r="K6" s="4"/>
      <c r="L6" s="4"/>
      <c r="M6" s="4"/>
      <c r="N6" s="4"/>
      <c r="O6" s="7">
        <v>130</v>
      </c>
      <c r="P6" s="4"/>
      <c r="Q6" s="4"/>
      <c r="R6" s="7">
        <f t="shared" si="0"/>
        <v>130</v>
      </c>
      <c r="S6" s="4">
        <f t="shared" si="1"/>
        <v>130</v>
      </c>
      <c r="T6" s="4"/>
      <c r="U6" s="9">
        <f t="shared" si="2"/>
        <v>0</v>
      </c>
    </row>
    <row r="7" spans="1:21" s="1" customFormat="1" ht="14.25" customHeight="1">
      <c r="A7" s="4">
        <v>6</v>
      </c>
      <c r="B7" s="4" t="s">
        <v>15</v>
      </c>
      <c r="C7" s="4">
        <v>20</v>
      </c>
      <c r="D7" s="4">
        <v>1</v>
      </c>
      <c r="E7" s="4">
        <v>8</v>
      </c>
      <c r="F7" s="4"/>
      <c r="G7" s="4"/>
      <c r="H7" s="4"/>
      <c r="I7" s="4"/>
      <c r="J7" s="4"/>
      <c r="K7" s="4"/>
      <c r="L7" s="4"/>
      <c r="M7" s="4"/>
      <c r="N7" s="4"/>
      <c r="O7" s="7">
        <v>8</v>
      </c>
      <c r="P7" s="4">
        <v>20</v>
      </c>
      <c r="Q7" s="4"/>
      <c r="R7" s="7">
        <f t="shared" si="0"/>
        <v>28</v>
      </c>
      <c r="S7" s="4">
        <f t="shared" si="1"/>
        <v>28</v>
      </c>
      <c r="T7" s="4"/>
      <c r="U7" s="9">
        <f t="shared" si="2"/>
        <v>0</v>
      </c>
    </row>
    <row r="8" spans="1:21" s="1" customFormat="1" ht="14.25" customHeight="1">
      <c r="A8" s="4">
        <v>7</v>
      </c>
      <c r="B8" s="4" t="s">
        <v>16</v>
      </c>
      <c r="C8" s="4">
        <v>100</v>
      </c>
      <c r="D8" s="4">
        <v>4</v>
      </c>
      <c r="E8" s="4">
        <v>326</v>
      </c>
      <c r="F8" s="4">
        <v>17</v>
      </c>
      <c r="G8" s="4">
        <v>28</v>
      </c>
      <c r="H8" s="4">
        <v>4</v>
      </c>
      <c r="I8" s="4">
        <v>12</v>
      </c>
      <c r="J8" s="4">
        <v>51</v>
      </c>
      <c r="K8" s="4">
        <v>5</v>
      </c>
      <c r="L8" s="4"/>
      <c r="M8" s="4">
        <v>4</v>
      </c>
      <c r="N8" s="4"/>
      <c r="O8" s="7">
        <v>608</v>
      </c>
      <c r="P8" s="4">
        <v>240</v>
      </c>
      <c r="Q8" s="4"/>
      <c r="R8" s="7">
        <f t="shared" si="0"/>
        <v>727</v>
      </c>
      <c r="S8" s="4">
        <f t="shared" si="1"/>
        <v>726</v>
      </c>
      <c r="T8" s="4">
        <v>1</v>
      </c>
      <c r="U8" s="9">
        <f t="shared" si="2"/>
        <v>0</v>
      </c>
    </row>
    <row r="9" spans="1:21" s="1" customFormat="1" ht="14.25" customHeight="1">
      <c r="A9" s="4">
        <v>8</v>
      </c>
      <c r="B9" s="4" t="s">
        <v>17</v>
      </c>
      <c r="C9" s="4">
        <v>36</v>
      </c>
      <c r="D9" s="4">
        <v>1</v>
      </c>
      <c r="E9" s="4"/>
      <c r="F9" s="4">
        <v>10</v>
      </c>
      <c r="G9" s="4"/>
      <c r="H9" s="4"/>
      <c r="I9" s="4"/>
      <c r="J9" s="4">
        <v>3</v>
      </c>
      <c r="K9" s="4"/>
      <c r="L9" s="4"/>
      <c r="M9" s="4"/>
      <c r="N9" s="4"/>
      <c r="O9" s="7">
        <v>59</v>
      </c>
      <c r="P9" s="4"/>
      <c r="Q9" s="4">
        <v>10</v>
      </c>
      <c r="R9" s="7">
        <f t="shared" si="0"/>
        <v>36</v>
      </c>
      <c r="S9" s="4">
        <f t="shared" si="1"/>
        <v>36</v>
      </c>
      <c r="T9" s="4"/>
      <c r="U9" s="9">
        <f t="shared" si="2"/>
        <v>0</v>
      </c>
    </row>
    <row r="10" spans="1:21" s="1" customFormat="1" ht="14.25" customHeight="1">
      <c r="A10" s="4">
        <v>9</v>
      </c>
      <c r="B10" s="4" t="s">
        <v>18</v>
      </c>
      <c r="C10" s="4">
        <v>65</v>
      </c>
      <c r="D10" s="4">
        <v>5</v>
      </c>
      <c r="E10" s="4">
        <v>8</v>
      </c>
      <c r="F10" s="4">
        <v>32</v>
      </c>
      <c r="G10" s="4">
        <v>26</v>
      </c>
      <c r="H10" s="4"/>
      <c r="I10" s="4">
        <v>12</v>
      </c>
      <c r="J10" s="4">
        <v>4</v>
      </c>
      <c r="K10" s="4"/>
      <c r="L10" s="4">
        <v>4</v>
      </c>
      <c r="M10" s="4">
        <v>4</v>
      </c>
      <c r="N10" s="4"/>
      <c r="O10" s="7">
        <v>285</v>
      </c>
      <c r="P10" s="4">
        <v>130</v>
      </c>
      <c r="Q10" s="4"/>
      <c r="R10" s="7">
        <f t="shared" si="0"/>
        <v>333</v>
      </c>
      <c r="S10" s="4">
        <f t="shared" si="1"/>
        <v>333</v>
      </c>
      <c r="T10" s="4"/>
      <c r="U10" s="9">
        <f t="shared" si="2"/>
        <v>0</v>
      </c>
    </row>
    <row r="11" spans="1:21" s="1" customFormat="1" ht="14.25" customHeight="1">
      <c r="A11" s="4">
        <v>10</v>
      </c>
      <c r="B11" s="4" t="s">
        <v>19</v>
      </c>
      <c r="C11" s="4">
        <v>100</v>
      </c>
      <c r="D11" s="4">
        <v>5</v>
      </c>
      <c r="E11" s="4">
        <v>59</v>
      </c>
      <c r="F11" s="4">
        <v>37</v>
      </c>
      <c r="G11" s="4">
        <v>56</v>
      </c>
      <c r="H11" s="4">
        <v>7</v>
      </c>
      <c r="I11" s="4">
        <v>32</v>
      </c>
      <c r="J11" s="4">
        <v>10</v>
      </c>
      <c r="K11" s="4">
        <v>10</v>
      </c>
      <c r="L11" s="4">
        <v>12</v>
      </c>
      <c r="M11" s="4">
        <v>15</v>
      </c>
      <c r="N11" s="4"/>
      <c r="O11" s="7">
        <v>746</v>
      </c>
      <c r="P11" s="4"/>
      <c r="Q11" s="4">
        <v>7</v>
      </c>
      <c r="R11" s="7">
        <f t="shared" si="0"/>
        <v>560</v>
      </c>
      <c r="S11" s="4">
        <f t="shared" si="1"/>
        <v>559</v>
      </c>
      <c r="T11" s="4">
        <v>1</v>
      </c>
      <c r="U11" s="9">
        <f t="shared" si="2"/>
        <v>0</v>
      </c>
    </row>
    <row r="12" spans="1:21" s="1" customFormat="1" ht="14.25" customHeight="1">
      <c r="A12" s="4">
        <v>11</v>
      </c>
      <c r="B12" s="4" t="s">
        <v>20</v>
      </c>
      <c r="C12" s="4">
        <v>14</v>
      </c>
      <c r="D12" s="4">
        <v>1</v>
      </c>
      <c r="E12" s="4"/>
      <c r="F12" s="4"/>
      <c r="G12" s="4">
        <v>1</v>
      </c>
      <c r="H12" s="4"/>
      <c r="I12" s="4">
        <v>1</v>
      </c>
      <c r="J12" s="4"/>
      <c r="K12" s="4"/>
      <c r="L12" s="4"/>
      <c r="M12" s="4"/>
      <c r="N12" s="4"/>
      <c r="O12" s="7">
        <v>16</v>
      </c>
      <c r="P12" s="4"/>
      <c r="Q12" s="4"/>
      <c r="R12" s="7">
        <f t="shared" si="0"/>
        <v>14</v>
      </c>
      <c r="S12" s="4">
        <f t="shared" si="1"/>
        <v>14</v>
      </c>
      <c r="T12" s="4"/>
      <c r="U12" s="9">
        <f t="shared" si="2"/>
        <v>0</v>
      </c>
    </row>
    <row r="13" spans="1:21" s="1" customFormat="1" ht="14.25" customHeight="1">
      <c r="A13" s="4">
        <v>12</v>
      </c>
      <c r="B13" s="4" t="s">
        <v>21</v>
      </c>
      <c r="C13" s="4">
        <v>48</v>
      </c>
      <c r="D13" s="4">
        <v>1</v>
      </c>
      <c r="E13" s="4">
        <v>44</v>
      </c>
      <c r="F13" s="4">
        <v>10</v>
      </c>
      <c r="G13" s="4">
        <v>7</v>
      </c>
      <c r="H13" s="4"/>
      <c r="I13" s="4">
        <v>1</v>
      </c>
      <c r="J13" s="4">
        <v>11</v>
      </c>
      <c r="K13" s="4"/>
      <c r="L13" s="4"/>
      <c r="M13" s="4">
        <v>8</v>
      </c>
      <c r="N13" s="4"/>
      <c r="O13" s="7">
        <v>33</v>
      </c>
      <c r="P13" s="4">
        <v>96</v>
      </c>
      <c r="Q13" s="4"/>
      <c r="R13" s="7">
        <f t="shared" si="0"/>
        <v>92</v>
      </c>
      <c r="S13" s="4">
        <f t="shared" si="1"/>
        <v>92</v>
      </c>
      <c r="T13" s="4"/>
      <c r="U13" s="9">
        <f t="shared" si="2"/>
        <v>0</v>
      </c>
    </row>
    <row r="14" spans="1:21" s="1" customFormat="1" ht="14.25" customHeight="1">
      <c r="A14" s="4">
        <v>13</v>
      </c>
      <c r="B14" s="4" t="s">
        <v>22</v>
      </c>
      <c r="C14" s="4">
        <v>92</v>
      </c>
      <c r="D14" s="4">
        <v>1</v>
      </c>
      <c r="E14" s="4"/>
      <c r="F14" s="4">
        <v>8</v>
      </c>
      <c r="G14" s="4">
        <v>14</v>
      </c>
      <c r="H14" s="4"/>
      <c r="I14" s="4"/>
      <c r="J14" s="4">
        <v>3</v>
      </c>
      <c r="K14" s="4"/>
      <c r="L14" s="4"/>
      <c r="M14" s="4">
        <v>13</v>
      </c>
      <c r="N14" s="4"/>
      <c r="O14" s="7">
        <v>46</v>
      </c>
      <c r="P14" s="4">
        <v>85</v>
      </c>
      <c r="Q14" s="4"/>
      <c r="R14" s="7">
        <f t="shared" si="0"/>
        <v>93</v>
      </c>
      <c r="S14" s="4">
        <f t="shared" si="1"/>
        <v>92</v>
      </c>
      <c r="T14" s="4">
        <v>1</v>
      </c>
      <c r="U14" s="9">
        <f t="shared" si="2"/>
        <v>0</v>
      </c>
    </row>
    <row r="15" spans="1:21" s="1" customFormat="1" ht="14.25" customHeight="1">
      <c r="A15" s="4">
        <v>14</v>
      </c>
      <c r="B15" s="4" t="s">
        <v>23</v>
      </c>
      <c r="C15" s="4">
        <v>50</v>
      </c>
      <c r="D15" s="4">
        <v>1</v>
      </c>
      <c r="E15" s="4">
        <v>78</v>
      </c>
      <c r="F15" s="4">
        <v>21</v>
      </c>
      <c r="G15" s="4">
        <v>50</v>
      </c>
      <c r="H15" s="4">
        <v>4</v>
      </c>
      <c r="I15" s="4"/>
      <c r="J15" s="4">
        <v>4</v>
      </c>
      <c r="K15" s="4">
        <v>10</v>
      </c>
      <c r="L15" s="4"/>
      <c r="M15" s="4">
        <v>18</v>
      </c>
      <c r="N15" s="4">
        <v>5</v>
      </c>
      <c r="O15" s="7">
        <v>70</v>
      </c>
      <c r="P15" s="4">
        <v>170</v>
      </c>
      <c r="Q15" s="4"/>
      <c r="R15" s="7">
        <f t="shared" si="0"/>
        <v>128</v>
      </c>
      <c r="S15" s="4">
        <f t="shared" si="1"/>
        <v>128</v>
      </c>
      <c r="T15" s="4"/>
      <c r="U15" s="9">
        <f t="shared" si="2"/>
        <v>0</v>
      </c>
    </row>
    <row r="16" spans="1:21" s="1" customFormat="1" ht="14.25" customHeight="1">
      <c r="A16" s="4">
        <v>15</v>
      </c>
      <c r="B16" s="4" t="s">
        <v>24</v>
      </c>
      <c r="C16" s="4">
        <v>50</v>
      </c>
      <c r="D16" s="4">
        <v>3</v>
      </c>
      <c r="E16" s="4">
        <v>17</v>
      </c>
      <c r="F16" s="4">
        <v>18</v>
      </c>
      <c r="G16" s="4">
        <v>31</v>
      </c>
      <c r="H16" s="4"/>
      <c r="I16" s="4">
        <v>16</v>
      </c>
      <c r="J16" s="4">
        <v>20</v>
      </c>
      <c r="K16" s="4"/>
      <c r="L16" s="4">
        <v>8</v>
      </c>
      <c r="M16" s="4">
        <v>12</v>
      </c>
      <c r="N16" s="4"/>
      <c r="O16" s="7">
        <v>272</v>
      </c>
      <c r="P16" s="4"/>
      <c r="Q16" s="4"/>
      <c r="R16" s="7">
        <f t="shared" si="0"/>
        <v>167</v>
      </c>
      <c r="S16" s="4">
        <f t="shared" si="1"/>
        <v>167</v>
      </c>
      <c r="T16" s="4"/>
      <c r="U16" s="9">
        <f t="shared" si="2"/>
        <v>0</v>
      </c>
    </row>
    <row r="17" spans="1:21" s="1" customFormat="1" ht="14.25" customHeight="1">
      <c r="A17" s="4">
        <v>16</v>
      </c>
      <c r="B17" s="4" t="s">
        <v>25</v>
      </c>
      <c r="C17" s="4">
        <v>50</v>
      </c>
      <c r="D17" s="4">
        <v>1</v>
      </c>
      <c r="E17" s="4">
        <v>24</v>
      </c>
      <c r="F17" s="4"/>
      <c r="G17" s="4"/>
      <c r="H17" s="4"/>
      <c r="I17" s="4">
        <v>1</v>
      </c>
      <c r="J17" s="4">
        <v>22</v>
      </c>
      <c r="K17" s="4"/>
      <c r="L17" s="4"/>
      <c r="M17" s="4">
        <v>5</v>
      </c>
      <c r="N17" s="4"/>
      <c r="O17" s="7">
        <v>103</v>
      </c>
      <c r="P17" s="4"/>
      <c r="Q17" s="4"/>
      <c r="R17" s="7">
        <f t="shared" si="0"/>
        <v>75</v>
      </c>
      <c r="S17" s="4">
        <f t="shared" si="1"/>
        <v>74</v>
      </c>
      <c r="T17" s="4">
        <v>1</v>
      </c>
      <c r="U17" s="9">
        <f t="shared" si="2"/>
        <v>0</v>
      </c>
    </row>
    <row r="18" spans="1:21" s="1" customFormat="1" ht="14.25" customHeight="1">
      <c r="A18" s="4">
        <v>17</v>
      </c>
      <c r="B18" s="4" t="s">
        <v>26</v>
      </c>
      <c r="C18" s="4">
        <v>50</v>
      </c>
      <c r="D18" s="4">
        <v>2</v>
      </c>
      <c r="E18" s="4">
        <v>34</v>
      </c>
      <c r="F18" s="4"/>
      <c r="G18" s="4">
        <v>1</v>
      </c>
      <c r="H18" s="4"/>
      <c r="I18" s="4"/>
      <c r="J18" s="4"/>
      <c r="K18" s="4"/>
      <c r="L18" s="4"/>
      <c r="M18" s="4"/>
      <c r="N18" s="4"/>
      <c r="O18" s="7">
        <v>135</v>
      </c>
      <c r="P18" s="4"/>
      <c r="Q18" s="4"/>
      <c r="R18" s="7">
        <f t="shared" si="0"/>
        <v>134</v>
      </c>
      <c r="S18" s="4">
        <f t="shared" si="1"/>
        <v>134</v>
      </c>
      <c r="T18" s="4"/>
      <c r="U18" s="9">
        <f t="shared" si="2"/>
        <v>0</v>
      </c>
    </row>
    <row r="19" spans="1:21" s="1" customFormat="1" ht="14.25" customHeight="1">
      <c r="A19" s="4">
        <v>18</v>
      </c>
      <c r="B19" s="4" t="s">
        <v>27</v>
      </c>
      <c r="C19" s="4">
        <v>33</v>
      </c>
      <c r="D19" s="4">
        <v>1</v>
      </c>
      <c r="E19" s="4">
        <v>8</v>
      </c>
      <c r="F19" s="4"/>
      <c r="G19" s="4">
        <v>1</v>
      </c>
      <c r="H19" s="4"/>
      <c r="I19" s="4"/>
      <c r="J19" s="4"/>
      <c r="K19" s="4"/>
      <c r="L19" s="4"/>
      <c r="M19" s="4"/>
      <c r="N19" s="4">
        <v>3</v>
      </c>
      <c r="O19" s="7">
        <v>46</v>
      </c>
      <c r="P19" s="4"/>
      <c r="Q19" s="4"/>
      <c r="R19" s="7">
        <f t="shared" si="0"/>
        <v>42</v>
      </c>
      <c r="S19" s="4">
        <f t="shared" si="1"/>
        <v>41</v>
      </c>
      <c r="T19" s="4">
        <v>1</v>
      </c>
      <c r="U19" s="9">
        <f t="shared" si="2"/>
        <v>0</v>
      </c>
    </row>
    <row r="20" spans="1:21" s="1" customFormat="1" ht="14.25" customHeight="1">
      <c r="A20" s="4">
        <v>19</v>
      </c>
      <c r="B20" s="4" t="s">
        <v>28</v>
      </c>
      <c r="C20" s="4">
        <v>40</v>
      </c>
      <c r="D20" s="4">
        <v>2</v>
      </c>
      <c r="E20" s="4">
        <v>25</v>
      </c>
      <c r="F20" s="4">
        <v>7</v>
      </c>
      <c r="G20" s="4">
        <v>1</v>
      </c>
      <c r="H20" s="4"/>
      <c r="I20" s="4">
        <v>2</v>
      </c>
      <c r="J20" s="4"/>
      <c r="K20" s="4"/>
      <c r="L20" s="4"/>
      <c r="M20" s="4"/>
      <c r="N20" s="4"/>
      <c r="O20" s="7">
        <v>115</v>
      </c>
      <c r="P20" s="4"/>
      <c r="Q20" s="4"/>
      <c r="R20" s="7">
        <f t="shared" si="0"/>
        <v>105</v>
      </c>
      <c r="S20" s="4">
        <f t="shared" si="1"/>
        <v>105</v>
      </c>
      <c r="T20" s="4"/>
      <c r="U20" s="9">
        <f t="shared" si="2"/>
        <v>0</v>
      </c>
    </row>
    <row r="21" spans="1:21" s="1" customFormat="1" ht="14.25" customHeight="1">
      <c r="A21" s="4">
        <v>20</v>
      </c>
      <c r="B21" s="4" t="s">
        <v>29</v>
      </c>
      <c r="C21" s="4">
        <v>40</v>
      </c>
      <c r="D21" s="4">
        <v>1</v>
      </c>
      <c r="E21" s="4">
        <v>23</v>
      </c>
      <c r="F21" s="4"/>
      <c r="G21" s="4"/>
      <c r="H21" s="4"/>
      <c r="I21" s="4"/>
      <c r="J21" s="4">
        <v>10</v>
      </c>
      <c r="K21" s="4"/>
      <c r="L21" s="4"/>
      <c r="M21" s="4"/>
      <c r="N21" s="4"/>
      <c r="O21" s="7">
        <v>73</v>
      </c>
      <c r="P21" s="4"/>
      <c r="Q21" s="4"/>
      <c r="R21" s="7">
        <f t="shared" si="0"/>
        <v>63</v>
      </c>
      <c r="S21" s="4">
        <f t="shared" si="1"/>
        <v>63</v>
      </c>
      <c r="T21" s="4"/>
      <c r="U21" s="9">
        <f t="shared" si="2"/>
        <v>0</v>
      </c>
    </row>
    <row r="22" spans="1:21">
      <c r="E22" s="15"/>
      <c r="F22" s="15"/>
      <c r="G22" s="15"/>
      <c r="H22" s="15"/>
      <c r="I22" s="15"/>
      <c r="J22" s="15"/>
      <c r="K22" s="15"/>
    </row>
  </sheetData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H9" sqref="H9"/>
    </sheetView>
  </sheetViews>
  <sheetFormatPr defaultColWidth="9" defaultRowHeight="15"/>
  <cols>
    <col min="1" max="1" width="5.28515625" customWidth="1"/>
    <col min="2" max="2" width="9.85546875" customWidth="1"/>
    <col min="3" max="5" width="6.85546875" customWidth="1"/>
    <col min="6" max="13" width="7.5703125" customWidth="1"/>
    <col min="14" max="14" width="9.85546875" customWidth="1"/>
    <col min="17" max="17" width="11.7109375" customWidth="1"/>
    <col min="18" max="18" width="10.140625" customWidth="1"/>
    <col min="21" max="21" width="10.28515625" customWidth="1"/>
  </cols>
  <sheetData>
    <row r="1" spans="1:2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38</v>
      </c>
      <c r="G1" s="3" t="s">
        <v>38</v>
      </c>
      <c r="H1" s="3" t="s">
        <v>39</v>
      </c>
      <c r="I1" s="3" t="s">
        <v>40</v>
      </c>
      <c r="J1" s="3" t="s">
        <v>37</v>
      </c>
      <c r="K1" s="3" t="s">
        <v>53</v>
      </c>
      <c r="L1" s="3" t="s">
        <v>53</v>
      </c>
      <c r="M1" s="3" t="s">
        <v>52</v>
      </c>
      <c r="N1" s="13" t="s">
        <v>30</v>
      </c>
      <c r="O1" s="3" t="s">
        <v>34</v>
      </c>
      <c r="P1" s="3" t="s">
        <v>65</v>
      </c>
      <c r="Q1" s="3" t="s">
        <v>63</v>
      </c>
      <c r="R1" s="3" t="s">
        <v>62</v>
      </c>
      <c r="S1" s="3" t="s">
        <v>64</v>
      </c>
      <c r="T1" s="3" t="s">
        <v>46</v>
      </c>
      <c r="U1" s="3" t="s">
        <v>47</v>
      </c>
    </row>
    <row r="2" spans="1:21" s="10" customFormat="1">
      <c r="A2" s="7">
        <v>1</v>
      </c>
      <c r="B2" s="7" t="s">
        <v>10</v>
      </c>
      <c r="C2" s="7">
        <v>33</v>
      </c>
      <c r="D2" s="7">
        <v>49</v>
      </c>
      <c r="E2" s="7">
        <v>26</v>
      </c>
      <c r="F2" s="11">
        <v>22</v>
      </c>
      <c r="G2" s="11">
        <v>30</v>
      </c>
      <c r="H2" s="11">
        <v>39</v>
      </c>
      <c r="I2" s="11">
        <v>59</v>
      </c>
      <c r="J2" s="11">
        <v>81</v>
      </c>
      <c r="K2" s="7"/>
      <c r="L2" s="11">
        <v>36</v>
      </c>
      <c r="M2" s="7">
        <v>13</v>
      </c>
      <c r="N2" s="7">
        <v>2121</v>
      </c>
      <c r="O2" s="7"/>
      <c r="P2" s="11">
        <v>20</v>
      </c>
      <c r="Q2" s="7">
        <v>169</v>
      </c>
      <c r="R2" s="7">
        <f>N2+O2-F2-G2-H2-I2-J2-K2-L2-M2-P2-Q2</f>
        <v>1652</v>
      </c>
      <c r="S2" s="7">
        <f t="shared" ref="S2:S21" si="0">C2*D2+E2</f>
        <v>1643</v>
      </c>
      <c r="T2" s="7">
        <v>3</v>
      </c>
      <c r="U2" s="12">
        <f>S2+T2-R2</f>
        <v>-6</v>
      </c>
    </row>
    <row r="3" spans="1:21" s="1" customFormat="1">
      <c r="A3" s="4">
        <v>2</v>
      </c>
      <c r="B3" s="4" t="s">
        <v>11</v>
      </c>
      <c r="C3" s="4">
        <v>70</v>
      </c>
      <c r="D3" s="4">
        <v>29</v>
      </c>
      <c r="E3" s="4">
        <v>6</v>
      </c>
      <c r="F3" s="4">
        <v>16</v>
      </c>
      <c r="G3" s="4"/>
      <c r="H3" s="4">
        <v>38</v>
      </c>
      <c r="I3" s="4">
        <v>42</v>
      </c>
      <c r="J3" s="4">
        <v>80</v>
      </c>
      <c r="K3" s="4"/>
      <c r="L3" s="4">
        <v>34</v>
      </c>
      <c r="M3" s="4">
        <v>39</v>
      </c>
      <c r="N3" s="7">
        <v>2430</v>
      </c>
      <c r="O3" s="4"/>
      <c r="P3" s="4"/>
      <c r="Q3" s="4">
        <v>137</v>
      </c>
      <c r="R3" s="7">
        <f t="shared" ref="R3:R21" si="1">N3+O3-F3-G3-H3-I3-J3-K3-L3-M3-P3-Q3</f>
        <v>2044</v>
      </c>
      <c r="S3" s="4">
        <f t="shared" si="0"/>
        <v>2036</v>
      </c>
      <c r="T3" s="4">
        <v>8</v>
      </c>
      <c r="U3" s="9">
        <f t="shared" ref="U3:U21" si="2">S3+T3-R3</f>
        <v>0</v>
      </c>
    </row>
    <row r="4" spans="1:21">
      <c r="A4" s="4">
        <v>3</v>
      </c>
      <c r="B4" s="4" t="s">
        <v>12</v>
      </c>
      <c r="C4" s="4">
        <v>45</v>
      </c>
      <c r="D4" s="4">
        <v>6</v>
      </c>
      <c r="E4" s="4">
        <v>10</v>
      </c>
      <c r="F4" s="4"/>
      <c r="G4" s="4"/>
      <c r="H4" s="4"/>
      <c r="I4" s="4">
        <v>4</v>
      </c>
      <c r="J4" s="4"/>
      <c r="K4" s="4"/>
      <c r="L4" s="4">
        <v>3</v>
      </c>
      <c r="M4" s="4"/>
      <c r="N4" s="7">
        <v>367</v>
      </c>
      <c r="O4" s="4"/>
      <c r="P4" s="4">
        <v>60</v>
      </c>
      <c r="Q4" s="4">
        <v>20</v>
      </c>
      <c r="R4" s="7">
        <f t="shared" si="1"/>
        <v>280</v>
      </c>
      <c r="S4" s="4">
        <f t="shared" si="0"/>
        <v>280</v>
      </c>
      <c r="T4" s="4"/>
      <c r="U4" s="9">
        <f t="shared" si="2"/>
        <v>0</v>
      </c>
    </row>
    <row r="5" spans="1:21">
      <c r="A5" s="4">
        <v>4</v>
      </c>
      <c r="B5" s="4" t="s">
        <v>13</v>
      </c>
      <c r="C5" s="4">
        <v>90</v>
      </c>
      <c r="D5" s="4">
        <v>2</v>
      </c>
      <c r="E5" s="4">
        <v>43</v>
      </c>
      <c r="F5" s="4">
        <v>8</v>
      </c>
      <c r="G5" s="4"/>
      <c r="H5" s="4">
        <v>10</v>
      </c>
      <c r="I5" s="4">
        <v>2</v>
      </c>
      <c r="J5" s="4">
        <v>20</v>
      </c>
      <c r="K5" s="4"/>
      <c r="L5" s="4"/>
      <c r="M5" s="4">
        <v>4</v>
      </c>
      <c r="N5" s="7">
        <v>294</v>
      </c>
      <c r="O5" s="4"/>
      <c r="P5" s="4"/>
      <c r="Q5" s="4">
        <v>27</v>
      </c>
      <c r="R5" s="7">
        <f t="shared" si="1"/>
        <v>223</v>
      </c>
      <c r="S5" s="4">
        <f t="shared" si="0"/>
        <v>223</v>
      </c>
      <c r="T5" s="4"/>
      <c r="U5" s="9">
        <f t="shared" si="2"/>
        <v>0</v>
      </c>
    </row>
    <row r="6" spans="1:21">
      <c r="A6" s="4">
        <v>5</v>
      </c>
      <c r="B6" s="4" t="s">
        <v>14</v>
      </c>
      <c r="C6" s="4">
        <v>80</v>
      </c>
      <c r="D6" s="4">
        <v>1</v>
      </c>
      <c r="E6" s="4">
        <v>40</v>
      </c>
      <c r="F6" s="4"/>
      <c r="G6" s="4"/>
      <c r="H6" s="4">
        <v>8</v>
      </c>
      <c r="I6" s="4"/>
      <c r="J6" s="4"/>
      <c r="K6" s="4"/>
      <c r="L6" s="4"/>
      <c r="M6" s="4">
        <v>2</v>
      </c>
      <c r="N6" s="7">
        <v>130</v>
      </c>
      <c r="O6" s="4"/>
      <c r="P6" s="4"/>
      <c r="Q6" s="4"/>
      <c r="R6" s="7">
        <f t="shared" si="1"/>
        <v>120</v>
      </c>
      <c r="S6" s="4">
        <f t="shared" si="0"/>
        <v>120</v>
      </c>
      <c r="T6" s="4"/>
      <c r="U6" s="9">
        <f t="shared" si="2"/>
        <v>0</v>
      </c>
    </row>
    <row r="7" spans="1:21">
      <c r="A7" s="4">
        <v>6</v>
      </c>
      <c r="B7" s="4" t="s">
        <v>15</v>
      </c>
      <c r="C7" s="4">
        <v>20</v>
      </c>
      <c r="D7" s="4">
        <v>1</v>
      </c>
      <c r="E7" s="4">
        <v>8</v>
      </c>
      <c r="F7" s="4"/>
      <c r="G7" s="4"/>
      <c r="H7" s="4"/>
      <c r="I7" s="4"/>
      <c r="J7" s="4"/>
      <c r="K7" s="4"/>
      <c r="L7" s="4"/>
      <c r="M7" s="4"/>
      <c r="N7" s="7">
        <v>28</v>
      </c>
      <c r="O7" s="4"/>
      <c r="P7" s="4"/>
      <c r="Q7" s="4"/>
      <c r="R7" s="7">
        <f t="shared" si="1"/>
        <v>28</v>
      </c>
      <c r="S7" s="4">
        <f t="shared" si="0"/>
        <v>28</v>
      </c>
      <c r="T7" s="4"/>
      <c r="U7" s="9">
        <f t="shared" si="2"/>
        <v>0</v>
      </c>
    </row>
    <row r="8" spans="1:21" s="1" customFormat="1">
      <c r="A8" s="4">
        <v>7</v>
      </c>
      <c r="B8" s="4" t="s">
        <v>16</v>
      </c>
      <c r="C8" s="4">
        <v>120</v>
      </c>
      <c r="D8" s="4">
        <v>4</v>
      </c>
      <c r="E8" s="4">
        <v>94</v>
      </c>
      <c r="F8" s="4">
        <v>10</v>
      </c>
      <c r="G8" s="4"/>
      <c r="H8" s="4">
        <v>29</v>
      </c>
      <c r="I8" s="4">
        <v>23</v>
      </c>
      <c r="J8" s="4">
        <v>32</v>
      </c>
      <c r="K8" s="4"/>
      <c r="L8" s="4">
        <v>5</v>
      </c>
      <c r="M8" s="4"/>
      <c r="N8" s="7">
        <v>726</v>
      </c>
      <c r="O8" s="4"/>
      <c r="P8" s="4"/>
      <c r="Q8" s="4">
        <v>50</v>
      </c>
      <c r="R8" s="7">
        <f t="shared" si="1"/>
        <v>577</v>
      </c>
      <c r="S8" s="4">
        <f t="shared" si="0"/>
        <v>574</v>
      </c>
      <c r="T8" s="4">
        <v>3</v>
      </c>
      <c r="U8" s="9">
        <f t="shared" si="2"/>
        <v>0</v>
      </c>
    </row>
    <row r="9" spans="1:21">
      <c r="A9" s="4">
        <v>8</v>
      </c>
      <c r="B9" s="4" t="s">
        <v>17</v>
      </c>
      <c r="C9" s="4">
        <v>40</v>
      </c>
      <c r="D9" s="4">
        <v>1</v>
      </c>
      <c r="E9" s="4">
        <v>15</v>
      </c>
      <c r="F9" s="4"/>
      <c r="G9" s="4"/>
      <c r="H9" s="4"/>
      <c r="I9" s="4"/>
      <c r="J9" s="4"/>
      <c r="K9" s="4"/>
      <c r="L9" s="4"/>
      <c r="M9" s="4">
        <v>1</v>
      </c>
      <c r="N9" s="7">
        <v>36</v>
      </c>
      <c r="O9" s="4">
        <v>40</v>
      </c>
      <c r="P9" s="4"/>
      <c r="Q9" s="4">
        <v>20</v>
      </c>
      <c r="R9" s="7">
        <f t="shared" si="1"/>
        <v>55</v>
      </c>
      <c r="S9" s="4">
        <f t="shared" si="0"/>
        <v>55</v>
      </c>
      <c r="T9" s="4"/>
      <c r="U9" s="9">
        <f t="shared" si="2"/>
        <v>0</v>
      </c>
    </row>
    <row r="10" spans="1:21" s="14" customFormat="1">
      <c r="A10" s="4">
        <v>9</v>
      </c>
      <c r="B10" s="4" t="s">
        <v>18</v>
      </c>
      <c r="C10" s="4">
        <v>65</v>
      </c>
      <c r="D10" s="4">
        <v>4</v>
      </c>
      <c r="E10" s="4">
        <v>41</v>
      </c>
      <c r="F10" s="4"/>
      <c r="G10" s="4"/>
      <c r="H10" s="4">
        <v>5</v>
      </c>
      <c r="I10" s="4">
        <v>6</v>
      </c>
      <c r="J10" s="4">
        <v>17</v>
      </c>
      <c r="K10" s="4"/>
      <c r="L10" s="4"/>
      <c r="M10" s="4">
        <v>4</v>
      </c>
      <c r="N10" s="7">
        <v>333</v>
      </c>
      <c r="O10" s="4"/>
      <c r="P10" s="4"/>
      <c r="Q10" s="4"/>
      <c r="R10" s="7">
        <f t="shared" si="1"/>
        <v>301</v>
      </c>
      <c r="S10" s="4">
        <f t="shared" si="0"/>
        <v>301</v>
      </c>
      <c r="T10" s="4"/>
      <c r="U10" s="9">
        <f t="shared" si="2"/>
        <v>0</v>
      </c>
    </row>
    <row r="11" spans="1:21" s="1" customFormat="1">
      <c r="A11" s="4">
        <v>10</v>
      </c>
      <c r="B11" s="4" t="s">
        <v>19</v>
      </c>
      <c r="C11" s="4">
        <v>100</v>
      </c>
      <c r="D11" s="4">
        <v>3</v>
      </c>
      <c r="E11" s="4">
        <v>63</v>
      </c>
      <c r="F11" s="4">
        <v>14</v>
      </c>
      <c r="G11" s="4"/>
      <c r="H11" s="4">
        <v>24</v>
      </c>
      <c r="I11" s="4">
        <v>26</v>
      </c>
      <c r="J11" s="4">
        <v>44</v>
      </c>
      <c r="K11" s="4"/>
      <c r="L11" s="4">
        <v>27</v>
      </c>
      <c r="M11" s="4">
        <v>10</v>
      </c>
      <c r="N11" s="7">
        <v>559</v>
      </c>
      <c r="O11" s="4"/>
      <c r="P11" s="4">
        <v>5</v>
      </c>
      <c r="Q11" s="4">
        <v>45</v>
      </c>
      <c r="R11" s="7">
        <f t="shared" si="1"/>
        <v>364</v>
      </c>
      <c r="S11" s="4">
        <f t="shared" si="0"/>
        <v>363</v>
      </c>
      <c r="T11" s="4">
        <v>1</v>
      </c>
      <c r="U11" s="9">
        <f t="shared" si="2"/>
        <v>0</v>
      </c>
    </row>
    <row r="12" spans="1:21">
      <c r="A12" s="4">
        <v>11</v>
      </c>
      <c r="B12" s="4" t="s">
        <v>20</v>
      </c>
      <c r="C12" s="4">
        <v>14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4"/>
      <c r="N12" s="7">
        <v>14</v>
      </c>
      <c r="O12" s="4"/>
      <c r="P12" s="4"/>
      <c r="Q12" s="4"/>
      <c r="R12" s="7">
        <f t="shared" si="1"/>
        <v>14</v>
      </c>
      <c r="S12" s="4">
        <f t="shared" si="0"/>
        <v>14</v>
      </c>
      <c r="T12" s="4"/>
      <c r="U12" s="9">
        <f t="shared" si="2"/>
        <v>0</v>
      </c>
    </row>
    <row r="13" spans="1:21">
      <c r="A13" s="4">
        <v>12</v>
      </c>
      <c r="B13" s="4" t="s">
        <v>21</v>
      </c>
      <c r="C13" s="4">
        <v>48</v>
      </c>
      <c r="D13" s="4">
        <v>2</v>
      </c>
      <c r="E13" s="4">
        <v>15</v>
      </c>
      <c r="F13" s="4">
        <v>8</v>
      </c>
      <c r="G13" s="4">
        <v>10</v>
      </c>
      <c r="H13" s="4">
        <v>4</v>
      </c>
      <c r="I13" s="4">
        <v>3</v>
      </c>
      <c r="J13" s="4"/>
      <c r="K13" s="4"/>
      <c r="L13" s="4"/>
      <c r="M13" s="4">
        <v>4</v>
      </c>
      <c r="N13" s="7">
        <v>92</v>
      </c>
      <c r="O13" s="4">
        <v>48</v>
      </c>
      <c r="P13" s="4"/>
      <c r="Q13" s="4"/>
      <c r="R13" s="7">
        <f t="shared" si="1"/>
        <v>111</v>
      </c>
      <c r="S13" s="4">
        <f t="shared" si="0"/>
        <v>111</v>
      </c>
      <c r="T13" s="4"/>
      <c r="U13" s="9">
        <f t="shared" si="2"/>
        <v>0</v>
      </c>
    </row>
    <row r="14" spans="1:21" s="1" customFormat="1">
      <c r="A14" s="4">
        <v>13</v>
      </c>
      <c r="B14" s="4" t="s">
        <v>22</v>
      </c>
      <c r="C14" s="4">
        <v>50</v>
      </c>
      <c r="D14" s="4">
        <v>1</v>
      </c>
      <c r="E14" s="4"/>
      <c r="F14" s="4">
        <v>5</v>
      </c>
      <c r="G14" s="4"/>
      <c r="H14" s="4">
        <v>9</v>
      </c>
      <c r="I14" s="4">
        <v>12</v>
      </c>
      <c r="J14" s="4"/>
      <c r="K14" s="4"/>
      <c r="L14" s="4">
        <v>8</v>
      </c>
      <c r="M14" s="4">
        <v>8</v>
      </c>
      <c r="N14" s="7">
        <v>92</v>
      </c>
      <c r="O14" s="4"/>
      <c r="P14" s="4"/>
      <c r="Q14" s="4"/>
      <c r="R14" s="7">
        <f t="shared" si="1"/>
        <v>50</v>
      </c>
      <c r="S14" s="4">
        <f t="shared" si="0"/>
        <v>50</v>
      </c>
      <c r="T14" s="4"/>
      <c r="U14" s="9">
        <f t="shared" si="2"/>
        <v>0</v>
      </c>
    </row>
    <row r="15" spans="1:21">
      <c r="A15" s="4">
        <v>14</v>
      </c>
      <c r="B15" s="4" t="s">
        <v>23</v>
      </c>
      <c r="C15" s="4">
        <v>50</v>
      </c>
      <c r="D15" s="4">
        <v>1</v>
      </c>
      <c r="E15" s="4">
        <v>70</v>
      </c>
      <c r="F15" s="4">
        <v>13</v>
      </c>
      <c r="G15" s="4"/>
      <c r="H15" s="4">
        <v>14</v>
      </c>
      <c r="I15" s="4">
        <v>28</v>
      </c>
      <c r="J15" s="4"/>
      <c r="K15" s="4"/>
      <c r="L15" s="4">
        <v>17</v>
      </c>
      <c r="M15" s="4">
        <v>8</v>
      </c>
      <c r="N15" s="7">
        <v>128</v>
      </c>
      <c r="O15" s="4">
        <v>85</v>
      </c>
      <c r="P15" s="4"/>
      <c r="Q15" s="4">
        <v>13</v>
      </c>
      <c r="R15" s="7">
        <f t="shared" si="1"/>
        <v>120</v>
      </c>
      <c r="S15" s="4">
        <f t="shared" si="0"/>
        <v>120</v>
      </c>
      <c r="T15" s="4"/>
      <c r="U15" s="9">
        <f t="shared" si="2"/>
        <v>0</v>
      </c>
    </row>
    <row r="16" spans="1:21">
      <c r="A16" s="4">
        <v>15</v>
      </c>
      <c r="B16" s="4" t="s">
        <v>24</v>
      </c>
      <c r="C16" s="4">
        <v>50</v>
      </c>
      <c r="D16" s="4">
        <v>1</v>
      </c>
      <c r="E16" s="4">
        <v>35</v>
      </c>
      <c r="F16" s="4"/>
      <c r="G16" s="4"/>
      <c r="H16" s="4">
        <v>14</v>
      </c>
      <c r="I16" s="4">
        <v>6</v>
      </c>
      <c r="J16" s="4">
        <v>39</v>
      </c>
      <c r="K16" s="4">
        <v>2</v>
      </c>
      <c r="L16" s="4">
        <v>11</v>
      </c>
      <c r="M16" s="4">
        <v>3</v>
      </c>
      <c r="N16" s="7">
        <v>167</v>
      </c>
      <c r="O16" s="4">
        <v>85</v>
      </c>
      <c r="P16" s="4"/>
      <c r="Q16" s="4">
        <v>88</v>
      </c>
      <c r="R16" s="7">
        <f t="shared" si="1"/>
        <v>89</v>
      </c>
      <c r="S16" s="4">
        <f t="shared" si="0"/>
        <v>85</v>
      </c>
      <c r="T16" s="4">
        <v>4</v>
      </c>
      <c r="U16" s="9">
        <f t="shared" si="2"/>
        <v>0</v>
      </c>
    </row>
    <row r="17" spans="1:21" s="1" customFormat="1">
      <c r="A17" s="4">
        <v>16</v>
      </c>
      <c r="B17" s="4" t="s">
        <v>25</v>
      </c>
      <c r="C17" s="4">
        <v>50</v>
      </c>
      <c r="D17" s="4">
        <v>2</v>
      </c>
      <c r="E17" s="4">
        <v>47</v>
      </c>
      <c r="F17" s="4"/>
      <c r="G17" s="4"/>
      <c r="H17" s="4"/>
      <c r="I17" s="4">
        <v>6</v>
      </c>
      <c r="J17" s="4">
        <v>3</v>
      </c>
      <c r="K17" s="4"/>
      <c r="L17" s="4">
        <v>3</v>
      </c>
      <c r="M17" s="4"/>
      <c r="N17" s="7">
        <v>74</v>
      </c>
      <c r="O17" s="4">
        <v>85</v>
      </c>
      <c r="P17" s="4"/>
      <c r="Q17" s="4"/>
      <c r="R17" s="7">
        <f t="shared" si="1"/>
        <v>147</v>
      </c>
      <c r="S17" s="4">
        <f t="shared" si="0"/>
        <v>147</v>
      </c>
      <c r="T17" s="4"/>
      <c r="U17" s="9">
        <f t="shared" si="2"/>
        <v>0</v>
      </c>
    </row>
    <row r="18" spans="1:21">
      <c r="A18" s="4">
        <v>17</v>
      </c>
      <c r="B18" s="4" t="s">
        <v>26</v>
      </c>
      <c r="C18" s="4">
        <v>50</v>
      </c>
      <c r="D18" s="4">
        <v>2</v>
      </c>
      <c r="E18" s="4">
        <v>21</v>
      </c>
      <c r="F18" s="4"/>
      <c r="G18" s="4"/>
      <c r="H18" s="4"/>
      <c r="I18" s="4"/>
      <c r="J18" s="4"/>
      <c r="K18" s="4"/>
      <c r="L18" s="4">
        <v>3</v>
      </c>
      <c r="M18" s="4"/>
      <c r="N18" s="7">
        <v>134</v>
      </c>
      <c r="O18" s="4"/>
      <c r="P18" s="4"/>
      <c r="Q18" s="4">
        <v>10</v>
      </c>
      <c r="R18" s="7">
        <f t="shared" si="1"/>
        <v>121</v>
      </c>
      <c r="S18" s="4">
        <f t="shared" si="0"/>
        <v>121</v>
      </c>
      <c r="T18" s="4"/>
      <c r="U18" s="9">
        <f t="shared" si="2"/>
        <v>0</v>
      </c>
    </row>
    <row r="19" spans="1:21" s="1" customFormat="1">
      <c r="A19" s="4">
        <v>18</v>
      </c>
      <c r="B19" s="4" t="s">
        <v>27</v>
      </c>
      <c r="C19" s="4">
        <v>33</v>
      </c>
      <c r="D19" s="4">
        <v>1</v>
      </c>
      <c r="E19" s="4">
        <v>6</v>
      </c>
      <c r="F19" s="4"/>
      <c r="G19" s="4"/>
      <c r="H19" s="4"/>
      <c r="I19" s="4"/>
      <c r="J19" s="4"/>
      <c r="K19" s="4"/>
      <c r="L19" s="4">
        <v>2</v>
      </c>
      <c r="M19" s="4"/>
      <c r="N19" s="7">
        <v>41</v>
      </c>
      <c r="O19" s="4"/>
      <c r="P19" s="4"/>
      <c r="Q19" s="4"/>
      <c r="R19" s="7">
        <f t="shared" si="1"/>
        <v>39</v>
      </c>
      <c r="S19" s="4">
        <f t="shared" si="0"/>
        <v>39</v>
      </c>
      <c r="T19" s="4"/>
      <c r="U19" s="9">
        <f t="shared" si="2"/>
        <v>0</v>
      </c>
    </row>
    <row r="20" spans="1:21">
      <c r="A20" s="4">
        <v>19</v>
      </c>
      <c r="B20" s="4" t="s">
        <v>28</v>
      </c>
      <c r="C20" s="4">
        <v>40</v>
      </c>
      <c r="D20" s="4">
        <v>1</v>
      </c>
      <c r="E20" s="4">
        <v>31</v>
      </c>
      <c r="F20" s="4"/>
      <c r="G20" s="4"/>
      <c r="H20" s="4">
        <v>1</v>
      </c>
      <c r="I20" s="4"/>
      <c r="J20" s="4"/>
      <c r="K20" s="4">
        <v>8</v>
      </c>
      <c r="L20" s="4">
        <v>1</v>
      </c>
      <c r="M20" s="4"/>
      <c r="N20" s="7">
        <v>105</v>
      </c>
      <c r="O20" s="4"/>
      <c r="P20" s="4">
        <v>5</v>
      </c>
      <c r="Q20" s="4">
        <v>18</v>
      </c>
      <c r="R20" s="7">
        <f t="shared" si="1"/>
        <v>72</v>
      </c>
      <c r="S20" s="4">
        <f t="shared" si="0"/>
        <v>71</v>
      </c>
      <c r="T20" s="4">
        <v>1</v>
      </c>
      <c r="U20" s="9">
        <f t="shared" si="2"/>
        <v>0</v>
      </c>
    </row>
    <row r="21" spans="1:21">
      <c r="A21" s="4">
        <v>20</v>
      </c>
      <c r="B21" s="4" t="s">
        <v>29</v>
      </c>
      <c r="C21" s="4">
        <v>40</v>
      </c>
      <c r="D21" s="4">
        <v>2</v>
      </c>
      <c r="E21" s="4">
        <v>35</v>
      </c>
      <c r="F21" s="4"/>
      <c r="G21" s="4"/>
      <c r="H21" s="4">
        <v>13</v>
      </c>
      <c r="I21" s="4"/>
      <c r="J21" s="4"/>
      <c r="K21" s="4"/>
      <c r="L21" s="4"/>
      <c r="M21" s="4"/>
      <c r="N21" s="7">
        <v>63</v>
      </c>
      <c r="O21" s="4">
        <v>80</v>
      </c>
      <c r="P21" s="4"/>
      <c r="Q21" s="4">
        <v>15</v>
      </c>
      <c r="R21" s="7">
        <f t="shared" si="1"/>
        <v>115</v>
      </c>
      <c r="S21" s="4">
        <f t="shared" si="0"/>
        <v>115</v>
      </c>
      <c r="T21" s="4"/>
      <c r="U21" s="9">
        <f t="shared" si="2"/>
        <v>0</v>
      </c>
    </row>
  </sheetData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C8" sqref="C8"/>
    </sheetView>
  </sheetViews>
  <sheetFormatPr defaultColWidth="9" defaultRowHeight="15"/>
  <cols>
    <col min="1" max="1" width="4.85546875" customWidth="1"/>
    <col min="3" max="5" width="6.85546875" customWidth="1"/>
    <col min="6" max="12" width="7.28515625" customWidth="1"/>
    <col min="13" max="13" width="13.42578125" customWidth="1"/>
    <col min="15" max="15" width="11.28515625" customWidth="1"/>
    <col min="16" max="16" width="12" customWidth="1"/>
    <col min="19" max="19" width="12.140625" customWidth="1"/>
  </cols>
  <sheetData>
    <row r="1" spans="1:19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38</v>
      </c>
      <c r="G1" s="3" t="s">
        <v>39</v>
      </c>
      <c r="H1" s="3" t="s">
        <v>40</v>
      </c>
      <c r="I1" s="3" t="s">
        <v>40</v>
      </c>
      <c r="J1" s="3" t="s">
        <v>37</v>
      </c>
      <c r="K1" s="3" t="s">
        <v>53</v>
      </c>
      <c r="L1" s="3" t="s">
        <v>53</v>
      </c>
      <c r="M1" s="13" t="s">
        <v>30</v>
      </c>
      <c r="N1" s="3" t="s">
        <v>34</v>
      </c>
      <c r="O1" s="3" t="s">
        <v>63</v>
      </c>
      <c r="P1" s="3" t="s">
        <v>62</v>
      </c>
      <c r="Q1" s="3" t="s">
        <v>64</v>
      </c>
      <c r="R1" s="3" t="s">
        <v>46</v>
      </c>
      <c r="S1" s="3" t="s">
        <v>47</v>
      </c>
    </row>
    <row r="2" spans="1:19" s="1" customFormat="1">
      <c r="A2" s="4">
        <v>1</v>
      </c>
      <c r="B2" s="4" t="s">
        <v>10</v>
      </c>
      <c r="C2" s="4">
        <v>33</v>
      </c>
      <c r="D2" s="4">
        <v>41</v>
      </c>
      <c r="E2" s="4">
        <v>35</v>
      </c>
      <c r="F2" s="4">
        <v>69</v>
      </c>
      <c r="G2" s="4">
        <v>41</v>
      </c>
      <c r="H2" s="4">
        <v>55</v>
      </c>
      <c r="I2" s="4">
        <v>48</v>
      </c>
      <c r="J2" s="4">
        <v>85</v>
      </c>
      <c r="K2" s="4"/>
      <c r="L2" s="4">
        <v>41</v>
      </c>
      <c r="M2" s="7">
        <v>1643</v>
      </c>
      <c r="N2" s="4">
        <v>728</v>
      </c>
      <c r="O2" s="4">
        <v>634</v>
      </c>
      <c r="P2" s="7">
        <f>M2+N2-F2-G2-H2-J2-K2-L2-I2-O2</f>
        <v>1398</v>
      </c>
      <c r="Q2" s="4">
        <f t="shared" ref="Q2:Q21" si="0">C2*D2+E2</f>
        <v>1388</v>
      </c>
      <c r="R2" s="4">
        <v>10</v>
      </c>
      <c r="S2" s="9">
        <f>Q2+R2-P2</f>
        <v>0</v>
      </c>
    </row>
    <row r="3" spans="1:19" s="1" customFormat="1">
      <c r="A3" s="4">
        <v>2</v>
      </c>
      <c r="B3" s="4" t="s">
        <v>11</v>
      </c>
      <c r="C3" s="4">
        <v>70</v>
      </c>
      <c r="D3" s="4">
        <v>24</v>
      </c>
      <c r="E3" s="4">
        <v>26</v>
      </c>
      <c r="F3" s="4">
        <v>25</v>
      </c>
      <c r="G3" s="4">
        <v>16</v>
      </c>
      <c r="H3" s="4">
        <v>19</v>
      </c>
      <c r="I3" s="4">
        <v>35</v>
      </c>
      <c r="J3" s="4">
        <v>39</v>
      </c>
      <c r="K3" s="4">
        <v>19</v>
      </c>
      <c r="L3" s="4">
        <v>64</v>
      </c>
      <c r="M3" s="7">
        <v>2036</v>
      </c>
      <c r="N3" s="4">
        <v>280</v>
      </c>
      <c r="O3" s="4">
        <v>393</v>
      </c>
      <c r="P3" s="7">
        <f t="shared" ref="P3:P21" si="1">M3+N3-F3-G3-H3-J3-K3-L3-I3-O3</f>
        <v>1706</v>
      </c>
      <c r="Q3" s="4">
        <f t="shared" si="0"/>
        <v>1706</v>
      </c>
      <c r="R3" s="4"/>
      <c r="S3" s="9">
        <f t="shared" ref="S3:S21" si="2">Q3+R3-P3</f>
        <v>0</v>
      </c>
    </row>
    <row r="4" spans="1:19">
      <c r="A4" s="4">
        <v>3</v>
      </c>
      <c r="B4" s="4" t="s">
        <v>12</v>
      </c>
      <c r="C4" s="4">
        <v>45</v>
      </c>
      <c r="D4" s="4">
        <v>5</v>
      </c>
      <c r="E4" s="4">
        <v>31</v>
      </c>
      <c r="F4" s="4"/>
      <c r="G4" s="4"/>
      <c r="H4" s="4"/>
      <c r="I4" s="4">
        <v>4</v>
      </c>
      <c r="J4" s="4">
        <v>8</v>
      </c>
      <c r="K4" s="4"/>
      <c r="L4" s="4"/>
      <c r="M4" s="7">
        <v>280</v>
      </c>
      <c r="N4" s="4"/>
      <c r="O4" s="4">
        <v>12</v>
      </c>
      <c r="P4" s="7">
        <f t="shared" si="1"/>
        <v>256</v>
      </c>
      <c r="Q4" s="4">
        <f t="shared" si="0"/>
        <v>256</v>
      </c>
      <c r="R4" s="4"/>
      <c r="S4" s="9">
        <f t="shared" si="2"/>
        <v>0</v>
      </c>
    </row>
    <row r="5" spans="1:19">
      <c r="A5" s="4">
        <v>4</v>
      </c>
      <c r="B5" s="4" t="s">
        <v>13</v>
      </c>
      <c r="C5" s="4">
        <v>90</v>
      </c>
      <c r="D5" s="4">
        <v>1</v>
      </c>
      <c r="E5" s="4">
        <v>101</v>
      </c>
      <c r="F5" s="4">
        <v>8</v>
      </c>
      <c r="G5" s="4">
        <v>4</v>
      </c>
      <c r="H5" s="4">
        <v>17</v>
      </c>
      <c r="I5" s="4">
        <v>3</v>
      </c>
      <c r="J5" s="4">
        <v>5</v>
      </c>
      <c r="K5" s="4"/>
      <c r="L5" s="4">
        <v>9</v>
      </c>
      <c r="M5" s="7">
        <v>223</v>
      </c>
      <c r="N5" s="4">
        <v>130</v>
      </c>
      <c r="O5" s="4">
        <v>116</v>
      </c>
      <c r="P5" s="7">
        <f t="shared" si="1"/>
        <v>191</v>
      </c>
      <c r="Q5" s="4">
        <f t="shared" si="0"/>
        <v>191</v>
      </c>
      <c r="R5" s="4"/>
      <c r="S5" s="9">
        <f t="shared" si="2"/>
        <v>0</v>
      </c>
    </row>
    <row r="6" spans="1:19">
      <c r="A6" s="4">
        <v>5</v>
      </c>
      <c r="B6" s="4" t="s">
        <v>14</v>
      </c>
      <c r="C6" s="4">
        <v>70</v>
      </c>
      <c r="D6" s="4">
        <v>1</v>
      </c>
      <c r="E6" s="4"/>
      <c r="F6" s="4"/>
      <c r="G6" s="4"/>
      <c r="H6" s="4"/>
      <c r="I6" s="4"/>
      <c r="J6" s="4"/>
      <c r="K6" s="4"/>
      <c r="L6" s="4">
        <v>7</v>
      </c>
      <c r="M6" s="7">
        <v>120</v>
      </c>
      <c r="N6" s="4"/>
      <c r="O6" s="4">
        <v>43</v>
      </c>
      <c r="P6" s="7">
        <f t="shared" si="1"/>
        <v>70</v>
      </c>
      <c r="Q6" s="4">
        <f t="shared" si="0"/>
        <v>70</v>
      </c>
      <c r="R6" s="4"/>
      <c r="S6" s="9">
        <f t="shared" si="2"/>
        <v>0</v>
      </c>
    </row>
    <row r="7" spans="1:19">
      <c r="A7" s="4">
        <v>6</v>
      </c>
      <c r="B7" s="4" t="s">
        <v>15</v>
      </c>
      <c r="C7" s="4">
        <v>20</v>
      </c>
      <c r="D7" s="4">
        <v>1</v>
      </c>
      <c r="E7" s="4">
        <v>23</v>
      </c>
      <c r="F7" s="4"/>
      <c r="G7" s="4"/>
      <c r="H7" s="4">
        <v>5</v>
      </c>
      <c r="I7" s="4"/>
      <c r="J7" s="4"/>
      <c r="K7" s="4"/>
      <c r="L7" s="4"/>
      <c r="M7" s="7">
        <v>28</v>
      </c>
      <c r="N7" s="4">
        <v>20</v>
      </c>
      <c r="O7" s="4"/>
      <c r="P7" s="7">
        <f t="shared" si="1"/>
        <v>43</v>
      </c>
      <c r="Q7" s="4">
        <f t="shared" si="0"/>
        <v>43</v>
      </c>
      <c r="R7" s="4"/>
      <c r="S7" s="9">
        <f t="shared" si="2"/>
        <v>0</v>
      </c>
    </row>
    <row r="8" spans="1:19" s="1" customFormat="1" ht="14.25" customHeight="1">
      <c r="A8" s="4">
        <v>7</v>
      </c>
      <c r="B8" s="4" t="s">
        <v>16</v>
      </c>
      <c r="C8" s="4">
        <v>120</v>
      </c>
      <c r="D8" s="4">
        <v>4</v>
      </c>
      <c r="E8" s="4">
        <v>23</v>
      </c>
      <c r="F8" s="4">
        <v>6</v>
      </c>
      <c r="G8" s="4">
        <v>4</v>
      </c>
      <c r="H8" s="4">
        <v>16</v>
      </c>
      <c r="I8" s="4">
        <v>13</v>
      </c>
      <c r="J8" s="4">
        <v>19</v>
      </c>
      <c r="K8" s="4"/>
      <c r="L8" s="4">
        <v>30</v>
      </c>
      <c r="M8" s="7">
        <v>574</v>
      </c>
      <c r="N8" s="4">
        <v>240</v>
      </c>
      <c r="O8" s="4">
        <v>223</v>
      </c>
      <c r="P8" s="7">
        <f t="shared" si="1"/>
        <v>503</v>
      </c>
      <c r="Q8" s="4">
        <f t="shared" si="0"/>
        <v>503</v>
      </c>
      <c r="R8" s="4"/>
      <c r="S8" s="9">
        <f t="shared" si="2"/>
        <v>0</v>
      </c>
    </row>
    <row r="9" spans="1:19">
      <c r="A9" s="4">
        <v>8</v>
      </c>
      <c r="B9" s="4" t="s">
        <v>17</v>
      </c>
      <c r="C9" s="4">
        <v>40</v>
      </c>
      <c r="D9" s="4">
        <v>1</v>
      </c>
      <c r="E9" s="4">
        <v>27</v>
      </c>
      <c r="F9" s="4"/>
      <c r="G9" s="4"/>
      <c r="H9" s="4">
        <v>10</v>
      </c>
      <c r="I9" s="4"/>
      <c r="J9" s="4">
        <v>13</v>
      </c>
      <c r="K9" s="4"/>
      <c r="L9" s="4"/>
      <c r="M9" s="7">
        <v>55</v>
      </c>
      <c r="N9" s="4">
        <v>40</v>
      </c>
      <c r="O9" s="4">
        <v>5</v>
      </c>
      <c r="P9" s="7">
        <f t="shared" si="1"/>
        <v>67</v>
      </c>
      <c r="Q9" s="4">
        <f t="shared" si="0"/>
        <v>67</v>
      </c>
      <c r="R9" s="4"/>
      <c r="S9" s="9">
        <f t="shared" si="2"/>
        <v>0</v>
      </c>
    </row>
    <row r="10" spans="1:19">
      <c r="A10" s="4">
        <v>9</v>
      </c>
      <c r="B10" s="4" t="s">
        <v>18</v>
      </c>
      <c r="C10" s="4">
        <v>65</v>
      </c>
      <c r="D10" s="4">
        <v>3</v>
      </c>
      <c r="E10" s="4">
        <v>44</v>
      </c>
      <c r="F10" s="4">
        <v>16</v>
      </c>
      <c r="G10" s="4">
        <v>6</v>
      </c>
      <c r="H10" s="4">
        <v>1</v>
      </c>
      <c r="I10" s="4"/>
      <c r="J10" s="4">
        <v>1</v>
      </c>
      <c r="K10" s="4"/>
      <c r="L10" s="4"/>
      <c r="M10" s="7">
        <v>301</v>
      </c>
      <c r="N10" s="4"/>
      <c r="O10" s="4">
        <v>38</v>
      </c>
      <c r="P10" s="7">
        <f t="shared" si="1"/>
        <v>239</v>
      </c>
      <c r="Q10" s="4">
        <f t="shared" si="0"/>
        <v>239</v>
      </c>
      <c r="R10" s="4"/>
      <c r="S10" s="9">
        <f t="shared" si="2"/>
        <v>0</v>
      </c>
    </row>
    <row r="11" spans="1:19" s="1" customFormat="1">
      <c r="A11" s="4">
        <v>10</v>
      </c>
      <c r="B11" s="4" t="s">
        <v>19</v>
      </c>
      <c r="C11" s="4">
        <v>100</v>
      </c>
      <c r="D11" s="4">
        <v>4</v>
      </c>
      <c r="E11" s="4">
        <v>99</v>
      </c>
      <c r="F11" s="4">
        <v>22</v>
      </c>
      <c r="G11" s="4">
        <v>17</v>
      </c>
      <c r="H11" s="4">
        <v>19</v>
      </c>
      <c r="I11" s="4">
        <v>9</v>
      </c>
      <c r="J11" s="4">
        <v>14</v>
      </c>
      <c r="K11" s="4"/>
      <c r="L11" s="4">
        <v>23</v>
      </c>
      <c r="M11" s="7">
        <v>363</v>
      </c>
      <c r="N11" s="4">
        <v>400</v>
      </c>
      <c r="O11" s="4">
        <v>159</v>
      </c>
      <c r="P11" s="7">
        <f t="shared" si="1"/>
        <v>500</v>
      </c>
      <c r="Q11" s="4">
        <f t="shared" si="0"/>
        <v>499</v>
      </c>
      <c r="R11" s="4">
        <v>1</v>
      </c>
      <c r="S11" s="9">
        <f t="shared" si="2"/>
        <v>0</v>
      </c>
    </row>
    <row r="12" spans="1:19">
      <c r="A12" s="4">
        <v>11</v>
      </c>
      <c r="B12" s="4" t="s">
        <v>20</v>
      </c>
      <c r="C12" s="4">
        <v>14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7">
        <v>14</v>
      </c>
      <c r="N12" s="4"/>
      <c r="O12" s="4"/>
      <c r="P12" s="7">
        <f t="shared" si="1"/>
        <v>14</v>
      </c>
      <c r="Q12" s="4">
        <f t="shared" si="0"/>
        <v>14</v>
      </c>
      <c r="R12" s="4"/>
      <c r="S12" s="9">
        <f t="shared" si="2"/>
        <v>0</v>
      </c>
    </row>
    <row r="13" spans="1:19">
      <c r="A13" s="4">
        <v>12</v>
      </c>
      <c r="B13" s="4" t="s">
        <v>21</v>
      </c>
      <c r="C13" s="4">
        <v>48</v>
      </c>
      <c r="D13" s="4">
        <v>2</v>
      </c>
      <c r="E13" s="4">
        <v>7</v>
      </c>
      <c r="F13" s="4">
        <v>11</v>
      </c>
      <c r="G13" s="4"/>
      <c r="H13" s="4">
        <v>4</v>
      </c>
      <c r="I13" s="4"/>
      <c r="J13" s="4"/>
      <c r="K13" s="4"/>
      <c r="L13" s="4"/>
      <c r="M13" s="7">
        <v>111</v>
      </c>
      <c r="N13" s="4">
        <v>48</v>
      </c>
      <c r="O13" s="4">
        <v>41</v>
      </c>
      <c r="P13" s="7">
        <f t="shared" si="1"/>
        <v>103</v>
      </c>
      <c r="Q13" s="4">
        <f t="shared" si="0"/>
        <v>103</v>
      </c>
      <c r="R13" s="4"/>
      <c r="S13" s="9">
        <f t="shared" si="2"/>
        <v>0</v>
      </c>
    </row>
    <row r="14" spans="1:19">
      <c r="A14" s="4">
        <v>13</v>
      </c>
      <c r="B14" s="4" t="s">
        <v>22</v>
      </c>
      <c r="C14" s="4">
        <v>93</v>
      </c>
      <c r="D14" s="4">
        <v>1</v>
      </c>
      <c r="E14" s="4"/>
      <c r="F14" s="4"/>
      <c r="G14" s="4">
        <v>7</v>
      </c>
      <c r="H14" s="4">
        <v>13</v>
      </c>
      <c r="I14" s="4"/>
      <c r="J14" s="4">
        <v>4</v>
      </c>
      <c r="K14" s="4"/>
      <c r="L14" s="4"/>
      <c r="M14" s="7">
        <v>50</v>
      </c>
      <c r="N14" s="4">
        <v>85</v>
      </c>
      <c r="O14" s="4">
        <v>18</v>
      </c>
      <c r="P14" s="7">
        <f t="shared" si="1"/>
        <v>93</v>
      </c>
      <c r="Q14" s="4">
        <f t="shared" si="0"/>
        <v>93</v>
      </c>
      <c r="R14" s="4"/>
      <c r="S14" s="9">
        <f t="shared" si="2"/>
        <v>0</v>
      </c>
    </row>
    <row r="15" spans="1:19" s="1" customFormat="1">
      <c r="A15" s="4">
        <v>14</v>
      </c>
      <c r="B15" s="4" t="s">
        <v>23</v>
      </c>
      <c r="C15" s="4">
        <v>31</v>
      </c>
      <c r="D15" s="4">
        <v>1</v>
      </c>
      <c r="E15" s="4"/>
      <c r="F15" s="4"/>
      <c r="G15" s="4">
        <v>23</v>
      </c>
      <c r="H15" s="4">
        <v>6</v>
      </c>
      <c r="I15" s="4">
        <v>3</v>
      </c>
      <c r="J15" s="4">
        <v>19</v>
      </c>
      <c r="K15" s="4"/>
      <c r="L15" s="4"/>
      <c r="M15" s="7">
        <v>120</v>
      </c>
      <c r="N15" s="4"/>
      <c r="O15" s="4">
        <v>35</v>
      </c>
      <c r="P15" s="7">
        <f t="shared" si="1"/>
        <v>34</v>
      </c>
      <c r="Q15" s="4">
        <f t="shared" si="0"/>
        <v>31</v>
      </c>
      <c r="R15" s="4">
        <v>3</v>
      </c>
      <c r="S15" s="9">
        <f t="shared" si="2"/>
        <v>0</v>
      </c>
    </row>
    <row r="16" spans="1:19">
      <c r="A16" s="4">
        <v>15</v>
      </c>
      <c r="B16" s="4" t="s">
        <v>24</v>
      </c>
      <c r="C16" s="4">
        <v>8</v>
      </c>
      <c r="D16" s="4">
        <v>1</v>
      </c>
      <c r="E16" s="4"/>
      <c r="F16" s="4">
        <v>22</v>
      </c>
      <c r="G16" s="4">
        <v>8</v>
      </c>
      <c r="H16" s="4">
        <v>10</v>
      </c>
      <c r="I16" s="4">
        <v>3</v>
      </c>
      <c r="J16" s="4"/>
      <c r="K16" s="4"/>
      <c r="L16" s="4">
        <v>11</v>
      </c>
      <c r="M16" s="7">
        <v>85</v>
      </c>
      <c r="N16" s="4">
        <v>85</v>
      </c>
      <c r="O16" s="4">
        <v>108</v>
      </c>
      <c r="P16" s="7">
        <f t="shared" si="1"/>
        <v>8</v>
      </c>
      <c r="Q16" s="4">
        <f t="shared" si="0"/>
        <v>8</v>
      </c>
      <c r="R16" s="4"/>
      <c r="S16" s="9">
        <f t="shared" si="2"/>
        <v>0</v>
      </c>
    </row>
    <row r="17" spans="1:19">
      <c r="A17" s="4">
        <v>16</v>
      </c>
      <c r="B17" s="4" t="s">
        <v>25</v>
      </c>
      <c r="C17" s="4">
        <v>50</v>
      </c>
      <c r="D17" s="4">
        <v>2</v>
      </c>
      <c r="E17" s="4">
        <v>38</v>
      </c>
      <c r="F17" s="4"/>
      <c r="G17" s="4"/>
      <c r="H17" s="4"/>
      <c r="I17" s="4"/>
      <c r="J17" s="4"/>
      <c r="K17" s="4"/>
      <c r="L17" s="4">
        <v>1</v>
      </c>
      <c r="M17" s="7">
        <v>147</v>
      </c>
      <c r="N17" s="4"/>
      <c r="O17" s="4">
        <v>8</v>
      </c>
      <c r="P17" s="7">
        <f t="shared" si="1"/>
        <v>138</v>
      </c>
      <c r="Q17" s="4">
        <f t="shared" si="0"/>
        <v>138</v>
      </c>
      <c r="R17" s="4"/>
      <c r="S17" s="9">
        <f t="shared" si="2"/>
        <v>0</v>
      </c>
    </row>
    <row r="18" spans="1:19">
      <c r="A18" s="4">
        <v>17</v>
      </c>
      <c r="B18" s="4" t="s">
        <v>26</v>
      </c>
      <c r="C18" s="4">
        <v>50</v>
      </c>
      <c r="D18" s="4">
        <v>2</v>
      </c>
      <c r="E18" s="4">
        <v>10</v>
      </c>
      <c r="F18" s="4"/>
      <c r="G18" s="4"/>
      <c r="H18" s="4">
        <v>6</v>
      </c>
      <c r="I18" s="4"/>
      <c r="J18" s="4"/>
      <c r="K18" s="4"/>
      <c r="L18" s="4"/>
      <c r="M18" s="7">
        <v>121</v>
      </c>
      <c r="N18" s="4"/>
      <c r="O18" s="4">
        <v>5</v>
      </c>
      <c r="P18" s="7">
        <f t="shared" si="1"/>
        <v>110</v>
      </c>
      <c r="Q18" s="4">
        <f t="shared" si="0"/>
        <v>110</v>
      </c>
      <c r="R18" s="4"/>
      <c r="S18" s="9">
        <f t="shared" si="2"/>
        <v>0</v>
      </c>
    </row>
    <row r="19" spans="1:19">
      <c r="A19" s="4">
        <v>18</v>
      </c>
      <c r="B19" s="4" t="s">
        <v>27</v>
      </c>
      <c r="C19" s="4">
        <v>27</v>
      </c>
      <c r="D19" s="4">
        <v>1</v>
      </c>
      <c r="E19" s="4"/>
      <c r="F19" s="4"/>
      <c r="G19" s="4"/>
      <c r="H19" s="4"/>
      <c r="I19" s="4">
        <v>10</v>
      </c>
      <c r="J19" s="4">
        <v>2</v>
      </c>
      <c r="K19" s="4"/>
      <c r="L19" s="4"/>
      <c r="M19" s="7">
        <v>39</v>
      </c>
      <c r="N19" s="4"/>
      <c r="O19" s="4"/>
      <c r="P19" s="7">
        <f t="shared" si="1"/>
        <v>27</v>
      </c>
      <c r="Q19" s="4">
        <f t="shared" si="0"/>
        <v>27</v>
      </c>
      <c r="R19" s="4"/>
      <c r="S19" s="9">
        <f t="shared" si="2"/>
        <v>0</v>
      </c>
    </row>
    <row r="20" spans="1:19" s="1" customFormat="1">
      <c r="A20" s="4">
        <v>19</v>
      </c>
      <c r="B20" s="4" t="s">
        <v>28</v>
      </c>
      <c r="C20" s="4">
        <v>40</v>
      </c>
      <c r="D20" s="4">
        <v>1</v>
      </c>
      <c r="E20" s="4">
        <v>17</v>
      </c>
      <c r="F20" s="4"/>
      <c r="G20" s="4">
        <v>3</v>
      </c>
      <c r="H20" s="4">
        <v>5</v>
      </c>
      <c r="I20" s="4"/>
      <c r="J20" s="4"/>
      <c r="K20" s="4"/>
      <c r="L20" s="4"/>
      <c r="M20" s="7">
        <v>71</v>
      </c>
      <c r="N20" s="4"/>
      <c r="O20" s="4">
        <v>5</v>
      </c>
      <c r="P20" s="7">
        <f t="shared" si="1"/>
        <v>58</v>
      </c>
      <c r="Q20" s="4">
        <f t="shared" si="0"/>
        <v>57</v>
      </c>
      <c r="R20" s="4">
        <v>1</v>
      </c>
      <c r="S20" s="9">
        <f t="shared" si="2"/>
        <v>0</v>
      </c>
    </row>
    <row r="21" spans="1:19">
      <c r="A21" s="4">
        <v>20</v>
      </c>
      <c r="B21" s="4" t="s">
        <v>29</v>
      </c>
      <c r="C21" s="4">
        <v>40</v>
      </c>
      <c r="D21" s="4">
        <v>2</v>
      </c>
      <c r="E21" s="4">
        <v>25</v>
      </c>
      <c r="F21" s="4"/>
      <c r="G21" s="4"/>
      <c r="H21" s="4">
        <v>5</v>
      </c>
      <c r="I21" s="4"/>
      <c r="J21" s="4"/>
      <c r="K21" s="4"/>
      <c r="L21" s="4"/>
      <c r="M21" s="7">
        <v>115</v>
      </c>
      <c r="N21" s="4"/>
      <c r="O21" s="4">
        <v>5</v>
      </c>
      <c r="P21" s="7">
        <f t="shared" si="1"/>
        <v>105</v>
      </c>
      <c r="Q21" s="4">
        <f t="shared" si="0"/>
        <v>105</v>
      </c>
      <c r="R21" s="4"/>
      <c r="S21" s="9">
        <f t="shared" si="2"/>
        <v>0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G4" sqref="G4"/>
    </sheetView>
  </sheetViews>
  <sheetFormatPr defaultColWidth="9" defaultRowHeight="15"/>
  <cols>
    <col min="2" max="10" width="15" customWidth="1"/>
  </cols>
  <sheetData>
    <row r="1" spans="1:10" ht="18.7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2" t="s">
        <v>7</v>
      </c>
      <c r="I1" s="52" t="s">
        <v>8</v>
      </c>
      <c r="J1" s="52" t="s">
        <v>9</v>
      </c>
    </row>
    <row r="2" spans="1:10" ht="18.75">
      <c r="A2" s="45">
        <v>1</v>
      </c>
      <c r="B2" s="45" t="s">
        <v>10</v>
      </c>
      <c r="C2" s="45">
        <v>33</v>
      </c>
      <c r="D2" s="45">
        <v>52</v>
      </c>
      <c r="E2" s="45">
        <v>56</v>
      </c>
      <c r="F2" s="45"/>
      <c r="G2" s="50">
        <f t="shared" ref="G2:G21" si="0">C2*D2+E2+F2</f>
        <v>1772</v>
      </c>
      <c r="H2" s="45"/>
      <c r="I2" s="45"/>
      <c r="J2" s="53">
        <f t="shared" ref="J2:J21" si="1">G2+H2-I2</f>
        <v>1772</v>
      </c>
    </row>
    <row r="3" spans="1:10" ht="18.75">
      <c r="A3" s="45">
        <v>2</v>
      </c>
      <c r="B3" s="45" t="s">
        <v>11</v>
      </c>
      <c r="C3" s="45">
        <v>70</v>
      </c>
      <c r="D3" s="45">
        <v>31</v>
      </c>
      <c r="E3" s="45">
        <v>7</v>
      </c>
      <c r="F3" s="45"/>
      <c r="G3" s="50">
        <f t="shared" si="0"/>
        <v>2177</v>
      </c>
      <c r="H3" s="45"/>
      <c r="I3" s="45"/>
      <c r="J3" s="54">
        <f t="shared" si="1"/>
        <v>2177</v>
      </c>
    </row>
    <row r="4" spans="1:10" ht="18.75">
      <c r="A4" s="45">
        <v>3</v>
      </c>
      <c r="B4" s="45" t="s">
        <v>12</v>
      </c>
      <c r="C4" s="45">
        <v>45</v>
      </c>
      <c r="D4" s="45">
        <v>5</v>
      </c>
      <c r="E4" s="45">
        <v>37</v>
      </c>
      <c r="F4" s="45"/>
      <c r="G4" s="50">
        <f t="shared" si="0"/>
        <v>262</v>
      </c>
      <c r="H4" s="45"/>
      <c r="I4" s="45"/>
      <c r="J4" s="53">
        <f t="shared" si="1"/>
        <v>262</v>
      </c>
    </row>
    <row r="5" spans="1:10" ht="18.75">
      <c r="A5" s="45">
        <v>4</v>
      </c>
      <c r="B5" s="45" t="s">
        <v>13</v>
      </c>
      <c r="C5" s="45">
        <v>82</v>
      </c>
      <c r="D5" s="45">
        <v>1</v>
      </c>
      <c r="E5" s="45">
        <v>123</v>
      </c>
      <c r="F5" s="45"/>
      <c r="G5" s="50">
        <f t="shared" si="0"/>
        <v>205</v>
      </c>
      <c r="H5" s="45"/>
      <c r="I5" s="45"/>
      <c r="J5" s="53">
        <f t="shared" si="1"/>
        <v>205</v>
      </c>
    </row>
    <row r="6" spans="1:10" ht="18.75">
      <c r="A6" s="45">
        <v>5</v>
      </c>
      <c r="B6" s="45" t="s">
        <v>14</v>
      </c>
      <c r="C6" s="45">
        <v>22</v>
      </c>
      <c r="D6" s="45">
        <v>1</v>
      </c>
      <c r="E6" s="45"/>
      <c r="F6" s="45">
        <v>130</v>
      </c>
      <c r="G6" s="50">
        <f t="shared" si="0"/>
        <v>152</v>
      </c>
      <c r="H6" s="45"/>
      <c r="I6" s="45"/>
      <c r="J6" s="53">
        <f t="shared" si="1"/>
        <v>152</v>
      </c>
    </row>
    <row r="7" spans="1:10" ht="18.75">
      <c r="A7" s="45">
        <v>6</v>
      </c>
      <c r="B7" s="45" t="s">
        <v>15</v>
      </c>
      <c r="C7" s="45">
        <v>24</v>
      </c>
      <c r="D7" s="45">
        <v>1</v>
      </c>
      <c r="E7" s="45"/>
      <c r="F7" s="45"/>
      <c r="G7" s="50">
        <f t="shared" si="0"/>
        <v>24</v>
      </c>
      <c r="H7" s="45"/>
      <c r="I7" s="45"/>
      <c r="J7" s="53">
        <f t="shared" si="1"/>
        <v>24</v>
      </c>
    </row>
    <row r="8" spans="1:10" ht="18.75">
      <c r="A8" s="45">
        <v>7</v>
      </c>
      <c r="B8" s="45" t="s">
        <v>16</v>
      </c>
      <c r="C8" s="45">
        <v>100</v>
      </c>
      <c r="D8" s="45">
        <v>8</v>
      </c>
      <c r="E8" s="45">
        <v>54</v>
      </c>
      <c r="F8" s="45"/>
      <c r="G8" s="50">
        <f t="shared" si="0"/>
        <v>854</v>
      </c>
      <c r="H8" s="45"/>
      <c r="I8" s="45"/>
      <c r="J8" s="53">
        <f t="shared" si="1"/>
        <v>854</v>
      </c>
    </row>
    <row r="9" spans="1:10" ht="18.75">
      <c r="A9" s="45">
        <v>8</v>
      </c>
      <c r="B9" s="45" t="s">
        <v>17</v>
      </c>
      <c r="C9" s="45">
        <v>42</v>
      </c>
      <c r="D9" s="45">
        <v>1</v>
      </c>
      <c r="E9" s="45">
        <v>60</v>
      </c>
      <c r="F9" s="45"/>
      <c r="G9" s="50">
        <f t="shared" si="0"/>
        <v>102</v>
      </c>
      <c r="H9" s="45"/>
      <c r="I9" s="45"/>
      <c r="J9" s="53">
        <f t="shared" si="1"/>
        <v>102</v>
      </c>
    </row>
    <row r="10" spans="1:10" ht="18.75">
      <c r="A10" s="45">
        <v>9</v>
      </c>
      <c r="B10" s="45" t="s">
        <v>18</v>
      </c>
      <c r="C10" s="45">
        <v>65</v>
      </c>
      <c r="D10" s="45">
        <v>2</v>
      </c>
      <c r="E10" s="45">
        <v>36</v>
      </c>
      <c r="F10" s="45"/>
      <c r="G10" s="50">
        <f t="shared" si="0"/>
        <v>166</v>
      </c>
      <c r="H10" s="45"/>
      <c r="I10" s="45"/>
      <c r="J10" s="53">
        <f t="shared" si="1"/>
        <v>166</v>
      </c>
    </row>
    <row r="11" spans="1:10" ht="18.75">
      <c r="A11" s="45">
        <v>10</v>
      </c>
      <c r="B11" s="45" t="s">
        <v>19</v>
      </c>
      <c r="C11" s="45">
        <v>100</v>
      </c>
      <c r="D11" s="45">
        <v>8</v>
      </c>
      <c r="E11" s="45">
        <v>54</v>
      </c>
      <c r="F11" s="45"/>
      <c r="G11" s="50">
        <f t="shared" si="0"/>
        <v>854</v>
      </c>
      <c r="H11" s="45"/>
      <c r="I11" s="45"/>
      <c r="J11" s="53">
        <f t="shared" si="1"/>
        <v>854</v>
      </c>
    </row>
    <row r="12" spans="1:10" ht="18.75">
      <c r="A12" s="45">
        <v>11</v>
      </c>
      <c r="B12" s="45" t="s">
        <v>20</v>
      </c>
      <c r="C12" s="45">
        <v>27</v>
      </c>
      <c r="D12" s="45">
        <v>1</v>
      </c>
      <c r="E12" s="45"/>
      <c r="F12" s="45"/>
      <c r="G12" s="50">
        <f t="shared" si="0"/>
        <v>27</v>
      </c>
      <c r="H12" s="45"/>
      <c r="I12" s="45"/>
      <c r="J12" s="53">
        <f t="shared" si="1"/>
        <v>27</v>
      </c>
    </row>
    <row r="13" spans="1:10" ht="18.75">
      <c r="A13" s="45">
        <v>12</v>
      </c>
      <c r="B13" s="45" t="s">
        <v>21</v>
      </c>
      <c r="C13" s="45">
        <v>48</v>
      </c>
      <c r="D13" s="45">
        <v>1</v>
      </c>
      <c r="E13" s="45">
        <v>42</v>
      </c>
      <c r="F13" s="45"/>
      <c r="G13" s="50">
        <f t="shared" si="0"/>
        <v>90</v>
      </c>
      <c r="H13" s="45"/>
      <c r="I13" s="45"/>
      <c r="J13" s="53">
        <f t="shared" si="1"/>
        <v>90</v>
      </c>
    </row>
    <row r="14" spans="1:10" ht="18.75">
      <c r="A14" s="45">
        <v>13</v>
      </c>
      <c r="B14" s="45" t="s">
        <v>22</v>
      </c>
      <c r="C14" s="45">
        <v>59</v>
      </c>
      <c r="D14" s="45">
        <v>1</v>
      </c>
      <c r="E14" s="45"/>
      <c r="F14" s="45"/>
      <c r="G14" s="50">
        <f t="shared" si="0"/>
        <v>59</v>
      </c>
      <c r="H14" s="45"/>
      <c r="I14" s="45"/>
      <c r="J14" s="53">
        <f t="shared" si="1"/>
        <v>59</v>
      </c>
    </row>
    <row r="15" spans="1:10" ht="18.75">
      <c r="A15" s="45">
        <v>14</v>
      </c>
      <c r="B15" s="45" t="s">
        <v>23</v>
      </c>
      <c r="C15" s="45">
        <v>50</v>
      </c>
      <c r="D15" s="45">
        <v>8</v>
      </c>
      <c r="E15" s="45">
        <v>37</v>
      </c>
      <c r="F15" s="45"/>
      <c r="G15" s="50">
        <f t="shared" si="0"/>
        <v>437</v>
      </c>
      <c r="H15" s="45"/>
      <c r="I15" s="45"/>
      <c r="J15" s="53">
        <f t="shared" si="1"/>
        <v>437</v>
      </c>
    </row>
    <row r="16" spans="1:10" ht="18.75">
      <c r="A16" s="45">
        <v>15</v>
      </c>
      <c r="B16" s="45" t="s">
        <v>24</v>
      </c>
      <c r="C16" s="45">
        <v>50</v>
      </c>
      <c r="D16" s="45">
        <v>8</v>
      </c>
      <c r="E16" s="45">
        <v>69</v>
      </c>
      <c r="F16" s="45"/>
      <c r="G16" s="50">
        <f t="shared" si="0"/>
        <v>469</v>
      </c>
      <c r="H16" s="45"/>
      <c r="I16" s="45"/>
      <c r="J16" s="53">
        <f t="shared" si="1"/>
        <v>469</v>
      </c>
    </row>
    <row r="17" spans="1:10" ht="18.75">
      <c r="A17" s="45">
        <v>16</v>
      </c>
      <c r="B17" s="45" t="s">
        <v>25</v>
      </c>
      <c r="C17" s="45">
        <v>53</v>
      </c>
      <c r="D17" s="45">
        <v>1</v>
      </c>
      <c r="E17" s="45"/>
      <c r="F17" s="45">
        <v>85</v>
      </c>
      <c r="G17" s="50">
        <f t="shared" si="0"/>
        <v>138</v>
      </c>
      <c r="H17" s="45"/>
      <c r="I17" s="45"/>
      <c r="J17" s="53">
        <f t="shared" si="1"/>
        <v>138</v>
      </c>
    </row>
    <row r="18" spans="1:10" ht="18.75">
      <c r="A18" s="45">
        <v>17</v>
      </c>
      <c r="B18" s="45" t="s">
        <v>26</v>
      </c>
      <c r="C18" s="45">
        <v>50</v>
      </c>
      <c r="D18" s="45">
        <v>2</v>
      </c>
      <c r="E18" s="45">
        <v>34</v>
      </c>
      <c r="F18" s="45"/>
      <c r="G18" s="50">
        <f t="shared" si="0"/>
        <v>134</v>
      </c>
      <c r="H18" s="45"/>
      <c r="I18" s="45"/>
      <c r="J18" s="53">
        <f t="shared" si="1"/>
        <v>134</v>
      </c>
    </row>
    <row r="19" spans="1:10" ht="18.75">
      <c r="A19" s="45">
        <v>18</v>
      </c>
      <c r="B19" s="45" t="s">
        <v>27</v>
      </c>
      <c r="C19" s="45">
        <v>33</v>
      </c>
      <c r="D19" s="45">
        <v>5</v>
      </c>
      <c r="E19" s="45">
        <v>40</v>
      </c>
      <c r="F19" s="45"/>
      <c r="G19" s="50">
        <f t="shared" si="0"/>
        <v>205</v>
      </c>
      <c r="H19" s="45"/>
      <c r="I19" s="45"/>
      <c r="J19" s="53">
        <f t="shared" si="1"/>
        <v>205</v>
      </c>
    </row>
    <row r="20" spans="1:10" ht="18.75">
      <c r="A20" s="45">
        <v>19</v>
      </c>
      <c r="B20" s="45" t="s">
        <v>28</v>
      </c>
      <c r="C20" s="45">
        <v>39</v>
      </c>
      <c r="D20" s="45">
        <v>1</v>
      </c>
      <c r="E20" s="45">
        <v>80</v>
      </c>
      <c r="F20" s="45"/>
      <c r="G20" s="50">
        <f t="shared" si="0"/>
        <v>119</v>
      </c>
      <c r="H20" s="45"/>
      <c r="I20" s="45"/>
      <c r="J20" s="53">
        <f t="shared" si="1"/>
        <v>119</v>
      </c>
    </row>
    <row r="21" spans="1:10" ht="18.75">
      <c r="A21" s="45">
        <v>20</v>
      </c>
      <c r="B21" s="45" t="s">
        <v>29</v>
      </c>
      <c r="C21" s="45">
        <v>27</v>
      </c>
      <c r="D21" s="45">
        <v>1</v>
      </c>
      <c r="E21" s="45">
        <v>80</v>
      </c>
      <c r="F21" s="45"/>
      <c r="G21" s="50">
        <f t="shared" si="0"/>
        <v>107</v>
      </c>
      <c r="H21" s="45"/>
      <c r="I21" s="45"/>
      <c r="J21" s="53">
        <f t="shared" si="1"/>
        <v>107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T16" sqref="T16"/>
    </sheetView>
  </sheetViews>
  <sheetFormatPr defaultColWidth="9" defaultRowHeight="15"/>
  <cols>
    <col min="1" max="1" width="4.5703125" customWidth="1"/>
    <col min="2" max="2" width="9.7109375" customWidth="1"/>
    <col min="3" max="5" width="6.7109375" customWidth="1"/>
    <col min="6" max="15" width="7.42578125" customWidth="1"/>
    <col min="16" max="16" width="11.28515625" customWidth="1"/>
    <col min="17" max="17" width="9" customWidth="1"/>
    <col min="18" max="18" width="11.7109375" customWidth="1"/>
    <col min="20" max="20" width="7.85546875" customWidth="1"/>
    <col min="21" max="21" width="7.140625" customWidth="1"/>
    <col min="22" max="22" width="11.140625" customWidth="1"/>
  </cols>
  <sheetData>
    <row r="1" spans="1:22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38</v>
      </c>
      <c r="G1" s="3" t="s">
        <v>38</v>
      </c>
      <c r="H1" s="3" t="s">
        <v>39</v>
      </c>
      <c r="I1" s="3" t="s">
        <v>37</v>
      </c>
      <c r="J1" s="3" t="s">
        <v>53</v>
      </c>
      <c r="K1" s="3" t="s">
        <v>53</v>
      </c>
      <c r="L1" s="3" t="s">
        <v>52</v>
      </c>
      <c r="M1" s="3" t="s">
        <v>52</v>
      </c>
      <c r="N1" s="3" t="s">
        <v>54</v>
      </c>
      <c r="O1" s="3" t="s">
        <v>66</v>
      </c>
      <c r="P1" s="13" t="s">
        <v>30</v>
      </c>
      <c r="Q1" s="3" t="s">
        <v>34</v>
      </c>
      <c r="R1" s="3" t="s">
        <v>63</v>
      </c>
      <c r="S1" s="3" t="s">
        <v>62</v>
      </c>
      <c r="T1" s="3" t="s">
        <v>64</v>
      </c>
      <c r="U1" s="3" t="s">
        <v>46</v>
      </c>
      <c r="V1" s="3" t="s">
        <v>47</v>
      </c>
    </row>
    <row r="2" spans="1:22" s="14" customFormat="1">
      <c r="A2" s="4">
        <v>1</v>
      </c>
      <c r="B2" s="4" t="s">
        <v>10</v>
      </c>
      <c r="C2" s="4">
        <v>33</v>
      </c>
      <c r="D2" s="4">
        <v>29</v>
      </c>
      <c r="E2" s="4">
        <v>31</v>
      </c>
      <c r="F2" s="4">
        <v>95</v>
      </c>
      <c r="G2" s="4">
        <v>71</v>
      </c>
      <c r="H2" s="4">
        <v>10</v>
      </c>
      <c r="I2" s="4">
        <v>10</v>
      </c>
      <c r="J2" s="4">
        <v>39</v>
      </c>
      <c r="K2" s="4">
        <v>23</v>
      </c>
      <c r="L2" s="4">
        <v>34</v>
      </c>
      <c r="M2" s="4">
        <v>15</v>
      </c>
      <c r="N2" s="4">
        <v>21</v>
      </c>
      <c r="O2" s="4">
        <v>4</v>
      </c>
      <c r="P2" s="7">
        <v>1388</v>
      </c>
      <c r="Q2" s="4"/>
      <c r="R2" s="4">
        <v>73</v>
      </c>
      <c r="S2" s="7">
        <f>P2+Q2-F2-G2-H2-I2-J2-K2-L2-M2-N2-O2-R2</f>
        <v>993</v>
      </c>
      <c r="T2" s="4">
        <f t="shared" ref="T2:T21" si="0">C2*D2+E2</f>
        <v>988</v>
      </c>
      <c r="U2" s="4">
        <v>5</v>
      </c>
      <c r="V2" s="9">
        <f>T2+U2-S2</f>
        <v>0</v>
      </c>
    </row>
    <row r="3" spans="1:22" s="1" customFormat="1">
      <c r="A3" s="4">
        <v>2</v>
      </c>
      <c r="B3" s="4" t="s">
        <v>11</v>
      </c>
      <c r="C3" s="4">
        <v>70</v>
      </c>
      <c r="D3" s="4">
        <v>17</v>
      </c>
      <c r="E3" s="4">
        <v>49</v>
      </c>
      <c r="F3" s="4">
        <v>90</v>
      </c>
      <c r="G3" s="4">
        <v>37</v>
      </c>
      <c r="H3" s="4">
        <v>26</v>
      </c>
      <c r="I3" s="4">
        <v>34</v>
      </c>
      <c r="J3" s="4">
        <v>69</v>
      </c>
      <c r="K3" s="4">
        <v>34</v>
      </c>
      <c r="L3" s="4">
        <v>35</v>
      </c>
      <c r="M3" s="4">
        <v>2</v>
      </c>
      <c r="N3" s="4">
        <v>11</v>
      </c>
      <c r="O3" s="4"/>
      <c r="P3" s="7">
        <v>1706</v>
      </c>
      <c r="Q3" s="4"/>
      <c r="R3" s="4">
        <v>127</v>
      </c>
      <c r="S3" s="7">
        <f t="shared" ref="S3:S21" si="1">P3+Q3-F3-G3-H3-I3-J3-K3-L3-M3-N3-O3-R3</f>
        <v>1241</v>
      </c>
      <c r="T3" s="4">
        <f t="shared" si="0"/>
        <v>1239</v>
      </c>
      <c r="U3" s="4">
        <v>2</v>
      </c>
      <c r="V3" s="9">
        <f t="shared" ref="V3:V21" si="2">T3+U3-S3</f>
        <v>0</v>
      </c>
    </row>
    <row r="4" spans="1:22">
      <c r="A4" s="4">
        <v>3</v>
      </c>
      <c r="B4" s="4" t="s">
        <v>12</v>
      </c>
      <c r="C4" s="4">
        <v>45</v>
      </c>
      <c r="D4" s="4">
        <v>3</v>
      </c>
      <c r="E4" s="4">
        <v>17</v>
      </c>
      <c r="F4" s="4">
        <v>10</v>
      </c>
      <c r="G4" s="4"/>
      <c r="H4" s="4">
        <v>2</v>
      </c>
      <c r="I4" s="4">
        <v>25</v>
      </c>
      <c r="J4" s="4">
        <v>10</v>
      </c>
      <c r="K4" s="4">
        <v>5</v>
      </c>
      <c r="L4" s="4">
        <v>7</v>
      </c>
      <c r="M4" s="4"/>
      <c r="N4" s="4">
        <v>10</v>
      </c>
      <c r="O4" s="4"/>
      <c r="P4" s="7">
        <v>256</v>
      </c>
      <c r="Q4" s="4"/>
      <c r="R4" s="4">
        <v>35</v>
      </c>
      <c r="S4" s="7">
        <f t="shared" si="1"/>
        <v>152</v>
      </c>
      <c r="T4" s="4">
        <f t="shared" si="0"/>
        <v>152</v>
      </c>
      <c r="U4" s="4"/>
      <c r="V4" s="9">
        <f t="shared" si="2"/>
        <v>0</v>
      </c>
    </row>
    <row r="5" spans="1:22">
      <c r="A5" s="4">
        <v>4</v>
      </c>
      <c r="B5" s="4" t="s">
        <v>13</v>
      </c>
      <c r="C5" s="4">
        <v>90</v>
      </c>
      <c r="D5" s="4">
        <v>1</v>
      </c>
      <c r="E5" s="4">
        <v>68</v>
      </c>
      <c r="F5" s="4">
        <v>9</v>
      </c>
      <c r="G5" s="4">
        <v>10</v>
      </c>
      <c r="H5" s="4"/>
      <c r="I5" s="4"/>
      <c r="J5" s="4">
        <v>6</v>
      </c>
      <c r="K5" s="4"/>
      <c r="L5" s="4">
        <v>7</v>
      </c>
      <c r="M5" s="4">
        <v>1</v>
      </c>
      <c r="N5" s="4"/>
      <c r="O5" s="4"/>
      <c r="P5" s="7">
        <v>191</v>
      </c>
      <c r="Q5" s="4"/>
      <c r="R5" s="4"/>
      <c r="S5" s="7">
        <f t="shared" si="1"/>
        <v>158</v>
      </c>
      <c r="T5" s="4">
        <f t="shared" si="0"/>
        <v>158</v>
      </c>
      <c r="U5" s="4"/>
      <c r="V5" s="9">
        <f t="shared" si="2"/>
        <v>0</v>
      </c>
    </row>
    <row r="6" spans="1:22">
      <c r="A6" s="4">
        <v>5</v>
      </c>
      <c r="B6" s="4" t="s">
        <v>14</v>
      </c>
      <c r="C6" s="4">
        <v>65</v>
      </c>
      <c r="D6" s="4">
        <v>1</v>
      </c>
      <c r="E6" s="4"/>
      <c r="F6" s="4"/>
      <c r="G6" s="4"/>
      <c r="H6" s="4"/>
      <c r="I6" s="4"/>
      <c r="J6" s="4"/>
      <c r="K6" s="4">
        <v>5</v>
      </c>
      <c r="L6" s="4"/>
      <c r="M6" s="4"/>
      <c r="N6" s="4"/>
      <c r="O6" s="4"/>
      <c r="P6" s="7">
        <v>70</v>
      </c>
      <c r="Q6" s="4"/>
      <c r="R6" s="4"/>
      <c r="S6" s="7">
        <f t="shared" si="1"/>
        <v>65</v>
      </c>
      <c r="T6" s="4">
        <f t="shared" si="0"/>
        <v>65</v>
      </c>
      <c r="U6" s="4"/>
      <c r="V6" s="9">
        <f t="shared" si="2"/>
        <v>0</v>
      </c>
    </row>
    <row r="7" spans="1:22">
      <c r="A7" s="4">
        <v>6</v>
      </c>
      <c r="B7" s="4" t="s">
        <v>15</v>
      </c>
      <c r="C7" s="4">
        <v>20</v>
      </c>
      <c r="D7" s="4">
        <v>1</v>
      </c>
      <c r="E7" s="4">
        <v>23</v>
      </c>
      <c r="F7" s="4"/>
      <c r="G7" s="4"/>
      <c r="H7" s="4"/>
      <c r="I7" s="4"/>
      <c r="J7" s="4"/>
      <c r="K7" s="4"/>
      <c r="L7" s="4"/>
      <c r="M7" s="4"/>
      <c r="N7" s="4"/>
      <c r="O7" s="4"/>
      <c r="P7" s="7">
        <v>43</v>
      </c>
      <c r="Q7" s="4"/>
      <c r="R7" s="4"/>
      <c r="S7" s="7">
        <f t="shared" si="1"/>
        <v>43</v>
      </c>
      <c r="T7" s="4">
        <f t="shared" si="0"/>
        <v>43</v>
      </c>
      <c r="U7" s="4"/>
      <c r="V7" s="9">
        <f t="shared" si="2"/>
        <v>0</v>
      </c>
    </row>
    <row r="8" spans="1:22" s="1" customFormat="1">
      <c r="A8" s="4">
        <v>7</v>
      </c>
      <c r="B8" s="4" t="s">
        <v>16</v>
      </c>
      <c r="C8" s="4">
        <v>120</v>
      </c>
      <c r="D8" s="4">
        <v>3</v>
      </c>
      <c r="E8" s="4">
        <v>18</v>
      </c>
      <c r="F8" s="4">
        <v>17</v>
      </c>
      <c r="G8" s="4">
        <v>10</v>
      </c>
      <c r="H8" s="4"/>
      <c r="I8" s="4"/>
      <c r="J8" s="4">
        <v>29</v>
      </c>
      <c r="K8" s="4">
        <v>34</v>
      </c>
      <c r="L8" s="4">
        <v>17</v>
      </c>
      <c r="M8" s="4">
        <v>10</v>
      </c>
      <c r="N8" s="5"/>
      <c r="O8" s="5"/>
      <c r="P8" s="7">
        <v>503</v>
      </c>
      <c r="Q8" s="4"/>
      <c r="R8" s="4">
        <v>6</v>
      </c>
      <c r="S8" s="7">
        <f t="shared" si="1"/>
        <v>380</v>
      </c>
      <c r="T8" s="4">
        <f t="shared" si="0"/>
        <v>378</v>
      </c>
      <c r="U8" s="4">
        <v>2</v>
      </c>
      <c r="V8" s="9">
        <f t="shared" si="2"/>
        <v>0</v>
      </c>
    </row>
    <row r="9" spans="1:22">
      <c r="A9" s="4">
        <v>8</v>
      </c>
      <c r="B9" s="4" t="s">
        <v>17</v>
      </c>
      <c r="C9" s="4">
        <v>40</v>
      </c>
      <c r="D9" s="4">
        <v>1</v>
      </c>
      <c r="E9" s="4">
        <v>27</v>
      </c>
      <c r="F9" s="4"/>
      <c r="G9" s="4"/>
      <c r="H9" s="4"/>
      <c r="I9" s="4"/>
      <c r="J9" s="4"/>
      <c r="K9" s="4"/>
      <c r="L9" s="4"/>
      <c r="M9" s="4"/>
      <c r="N9" s="4"/>
      <c r="O9" s="4"/>
      <c r="P9" s="7">
        <v>67</v>
      </c>
      <c r="Q9" s="4"/>
      <c r="R9" s="4"/>
      <c r="S9" s="7">
        <f t="shared" si="1"/>
        <v>67</v>
      </c>
      <c r="T9" s="4">
        <f t="shared" si="0"/>
        <v>67</v>
      </c>
      <c r="U9" s="4"/>
      <c r="V9" s="9">
        <f t="shared" si="2"/>
        <v>0</v>
      </c>
    </row>
    <row r="10" spans="1:22">
      <c r="A10" s="4">
        <v>9</v>
      </c>
      <c r="B10" s="4" t="s">
        <v>18</v>
      </c>
      <c r="C10" s="4">
        <v>65</v>
      </c>
      <c r="D10" s="4">
        <v>3</v>
      </c>
      <c r="E10" s="4">
        <v>15</v>
      </c>
      <c r="F10" s="4"/>
      <c r="G10" s="4">
        <v>3</v>
      </c>
      <c r="H10" s="4">
        <v>3</v>
      </c>
      <c r="I10" s="4"/>
      <c r="J10" s="4"/>
      <c r="K10" s="4">
        <v>10</v>
      </c>
      <c r="L10" s="4">
        <v>8</v>
      </c>
      <c r="M10" s="4">
        <v>5</v>
      </c>
      <c r="N10" s="4"/>
      <c r="O10" s="4"/>
      <c r="P10" s="7">
        <v>239</v>
      </c>
      <c r="Q10" s="4"/>
      <c r="R10" s="4"/>
      <c r="S10" s="7">
        <f t="shared" si="1"/>
        <v>210</v>
      </c>
      <c r="T10" s="4">
        <f t="shared" si="0"/>
        <v>210</v>
      </c>
      <c r="U10" s="4"/>
      <c r="V10" s="9">
        <f t="shared" si="2"/>
        <v>0</v>
      </c>
    </row>
    <row r="11" spans="1:22" s="1" customFormat="1">
      <c r="A11" s="4">
        <v>10</v>
      </c>
      <c r="B11" s="4" t="s">
        <v>19</v>
      </c>
      <c r="C11" s="4">
        <v>100</v>
      </c>
      <c r="D11" s="4">
        <v>3</v>
      </c>
      <c r="E11" s="4">
        <v>45</v>
      </c>
      <c r="F11" s="4">
        <v>19</v>
      </c>
      <c r="G11" s="4">
        <v>15</v>
      </c>
      <c r="H11" s="4">
        <v>22</v>
      </c>
      <c r="I11" s="4">
        <v>13</v>
      </c>
      <c r="J11" s="4">
        <v>14</v>
      </c>
      <c r="K11" s="4">
        <v>15</v>
      </c>
      <c r="L11" s="4">
        <v>17</v>
      </c>
      <c r="M11" s="4">
        <v>10</v>
      </c>
      <c r="N11" s="4"/>
      <c r="O11" s="4"/>
      <c r="P11" s="7">
        <v>499</v>
      </c>
      <c r="Q11" s="4"/>
      <c r="R11" s="4">
        <v>27</v>
      </c>
      <c r="S11" s="7">
        <f t="shared" si="1"/>
        <v>347</v>
      </c>
      <c r="T11" s="4">
        <f t="shared" si="0"/>
        <v>345</v>
      </c>
      <c r="U11" s="4">
        <v>2</v>
      </c>
      <c r="V11" s="9">
        <f t="shared" si="2"/>
        <v>0</v>
      </c>
    </row>
    <row r="12" spans="1:22">
      <c r="A12" s="4">
        <v>11</v>
      </c>
      <c r="B12" s="4" t="s">
        <v>20</v>
      </c>
      <c r="C12" s="4">
        <v>14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7">
        <v>14</v>
      </c>
      <c r="Q12" s="4"/>
      <c r="R12" s="4"/>
      <c r="S12" s="7">
        <f t="shared" si="1"/>
        <v>14</v>
      </c>
      <c r="T12" s="4">
        <f t="shared" si="0"/>
        <v>14</v>
      </c>
      <c r="U12" s="4"/>
      <c r="V12" s="9">
        <f t="shared" si="2"/>
        <v>0</v>
      </c>
    </row>
    <row r="13" spans="1:22">
      <c r="A13" s="4">
        <v>12</v>
      </c>
      <c r="B13" s="4" t="s">
        <v>21</v>
      </c>
      <c r="C13" s="4">
        <v>48</v>
      </c>
      <c r="D13" s="4">
        <v>1</v>
      </c>
      <c r="E13" s="4">
        <v>37</v>
      </c>
      <c r="F13" s="4"/>
      <c r="G13" s="4">
        <v>8</v>
      </c>
      <c r="H13" s="4"/>
      <c r="I13" s="4"/>
      <c r="J13" s="4"/>
      <c r="K13" s="4"/>
      <c r="L13" s="4"/>
      <c r="M13" s="4"/>
      <c r="N13" s="4"/>
      <c r="O13" s="4"/>
      <c r="P13" s="7">
        <v>103</v>
      </c>
      <c r="Q13" s="4"/>
      <c r="R13" s="4">
        <v>10</v>
      </c>
      <c r="S13" s="7">
        <f t="shared" si="1"/>
        <v>85</v>
      </c>
      <c r="T13" s="4">
        <f t="shared" si="0"/>
        <v>85</v>
      </c>
      <c r="U13" s="4"/>
      <c r="V13" s="9">
        <f t="shared" si="2"/>
        <v>0</v>
      </c>
    </row>
    <row r="14" spans="1:22" s="1" customFormat="1">
      <c r="A14" s="4">
        <v>13</v>
      </c>
      <c r="B14" s="4" t="s">
        <v>22</v>
      </c>
      <c r="C14" s="4">
        <v>47</v>
      </c>
      <c r="D14" s="4">
        <v>1</v>
      </c>
      <c r="E14" s="4"/>
      <c r="F14" s="4"/>
      <c r="G14" s="4"/>
      <c r="H14" s="4">
        <v>13</v>
      </c>
      <c r="I14" s="4">
        <v>1</v>
      </c>
      <c r="J14" s="4">
        <v>9</v>
      </c>
      <c r="K14" s="4">
        <v>7</v>
      </c>
      <c r="L14" s="4"/>
      <c r="M14" s="4"/>
      <c r="N14" s="4"/>
      <c r="O14" s="4"/>
      <c r="P14" s="7">
        <v>93</v>
      </c>
      <c r="Q14" s="4"/>
      <c r="R14" s="4">
        <v>15</v>
      </c>
      <c r="S14" s="7">
        <f t="shared" si="1"/>
        <v>48</v>
      </c>
      <c r="T14" s="4">
        <f t="shared" si="0"/>
        <v>47</v>
      </c>
      <c r="U14" s="4">
        <v>1</v>
      </c>
      <c r="V14" s="9">
        <f t="shared" si="2"/>
        <v>0</v>
      </c>
    </row>
    <row r="15" spans="1:22" s="1" customFormat="1">
      <c r="A15" s="4">
        <v>14</v>
      </c>
      <c r="B15" s="4" t="s">
        <v>23</v>
      </c>
      <c r="C15" s="4">
        <v>50</v>
      </c>
      <c r="D15" s="4">
        <v>2</v>
      </c>
      <c r="E15" s="4">
        <v>40</v>
      </c>
      <c r="F15" s="4">
        <v>2</v>
      </c>
      <c r="G15" s="4"/>
      <c r="H15" s="4">
        <v>7</v>
      </c>
      <c r="I15" s="4">
        <v>7</v>
      </c>
      <c r="J15" s="4">
        <v>10</v>
      </c>
      <c r="K15" s="4">
        <v>11</v>
      </c>
      <c r="L15" s="4">
        <v>9</v>
      </c>
      <c r="M15" s="4"/>
      <c r="N15" s="4"/>
      <c r="O15" s="4"/>
      <c r="P15" s="7">
        <v>31</v>
      </c>
      <c r="Q15" s="4">
        <v>170</v>
      </c>
      <c r="R15" s="4">
        <v>15</v>
      </c>
      <c r="S15" s="7">
        <f t="shared" si="1"/>
        <v>140</v>
      </c>
      <c r="T15" s="4">
        <f t="shared" si="0"/>
        <v>140</v>
      </c>
      <c r="U15" s="4"/>
      <c r="V15" s="9">
        <f t="shared" si="2"/>
        <v>0</v>
      </c>
    </row>
    <row r="16" spans="1:22">
      <c r="A16" s="4">
        <v>15</v>
      </c>
      <c r="B16" s="4" t="s">
        <v>24</v>
      </c>
      <c r="C16" s="4">
        <v>50</v>
      </c>
      <c r="D16" s="4">
        <v>2</v>
      </c>
      <c r="E16" s="4">
        <v>42</v>
      </c>
      <c r="F16" s="4">
        <v>5</v>
      </c>
      <c r="G16" s="4"/>
      <c r="H16" s="4">
        <v>6</v>
      </c>
      <c r="I16" s="4"/>
      <c r="J16" s="4">
        <v>8</v>
      </c>
      <c r="K16" s="4">
        <v>5</v>
      </c>
      <c r="L16" s="4">
        <v>10</v>
      </c>
      <c r="M16" s="4"/>
      <c r="N16" s="4"/>
      <c r="O16" s="4"/>
      <c r="P16" s="7">
        <v>8</v>
      </c>
      <c r="Q16" s="4">
        <v>170</v>
      </c>
      <c r="R16" s="4"/>
      <c r="S16" s="7">
        <f t="shared" si="1"/>
        <v>144</v>
      </c>
      <c r="T16" s="4">
        <f t="shared" si="0"/>
        <v>142</v>
      </c>
      <c r="U16" s="4">
        <v>2</v>
      </c>
      <c r="V16" s="9">
        <f t="shared" si="2"/>
        <v>0</v>
      </c>
    </row>
    <row r="17" spans="1:22">
      <c r="A17" s="4">
        <v>16</v>
      </c>
      <c r="B17" s="4" t="s">
        <v>25</v>
      </c>
      <c r="C17" s="4">
        <v>50</v>
      </c>
      <c r="D17" s="4">
        <v>2</v>
      </c>
      <c r="E17" s="4">
        <v>26</v>
      </c>
      <c r="F17" s="4"/>
      <c r="G17" s="4"/>
      <c r="H17" s="4">
        <v>6</v>
      </c>
      <c r="I17" s="4">
        <v>1</v>
      </c>
      <c r="J17" s="4"/>
      <c r="K17" s="4">
        <v>5</v>
      </c>
      <c r="L17" s="4"/>
      <c r="M17" s="4"/>
      <c r="N17" s="4"/>
      <c r="O17" s="4"/>
      <c r="P17" s="7">
        <v>138</v>
      </c>
      <c r="Q17" s="4"/>
      <c r="R17" s="4"/>
      <c r="S17" s="7">
        <f t="shared" si="1"/>
        <v>126</v>
      </c>
      <c r="T17" s="4">
        <f t="shared" si="0"/>
        <v>126</v>
      </c>
      <c r="U17" s="4"/>
      <c r="V17" s="9">
        <f t="shared" si="2"/>
        <v>0</v>
      </c>
    </row>
    <row r="18" spans="1:22">
      <c r="A18" s="4">
        <v>17</v>
      </c>
      <c r="B18" s="4" t="s">
        <v>26</v>
      </c>
      <c r="C18" s="4">
        <v>50</v>
      </c>
      <c r="D18" s="4">
        <v>2</v>
      </c>
      <c r="E18" s="4">
        <v>10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7">
        <v>110</v>
      </c>
      <c r="Q18" s="4"/>
      <c r="R18" s="4"/>
      <c r="S18" s="7">
        <f t="shared" si="1"/>
        <v>110</v>
      </c>
      <c r="T18" s="4">
        <f t="shared" si="0"/>
        <v>110</v>
      </c>
      <c r="U18" s="4"/>
      <c r="V18" s="9">
        <f t="shared" si="2"/>
        <v>0</v>
      </c>
    </row>
    <row r="19" spans="1:22">
      <c r="A19" s="4">
        <v>18</v>
      </c>
      <c r="B19" s="4" t="s">
        <v>27</v>
      </c>
      <c r="C19" s="4">
        <v>22</v>
      </c>
      <c r="D19" s="4">
        <v>1</v>
      </c>
      <c r="E19" s="4"/>
      <c r="F19" s="4"/>
      <c r="G19" s="4"/>
      <c r="H19" s="4"/>
      <c r="I19" s="4"/>
      <c r="J19" s="4"/>
      <c r="K19" s="4"/>
      <c r="L19" s="4"/>
      <c r="M19" s="4"/>
      <c r="N19" s="4">
        <v>5</v>
      </c>
      <c r="O19" s="4"/>
      <c r="P19" s="7">
        <v>27</v>
      </c>
      <c r="Q19" s="4"/>
      <c r="R19" s="4"/>
      <c r="S19" s="7">
        <f t="shared" si="1"/>
        <v>22</v>
      </c>
      <c r="T19" s="4">
        <f t="shared" si="0"/>
        <v>22</v>
      </c>
      <c r="U19" s="4"/>
      <c r="V19" s="9">
        <f t="shared" si="2"/>
        <v>0</v>
      </c>
    </row>
    <row r="20" spans="1:22" s="10" customFormat="1">
      <c r="A20" s="7">
        <v>19</v>
      </c>
      <c r="B20" s="7" t="s">
        <v>28</v>
      </c>
      <c r="C20" s="7">
        <v>33</v>
      </c>
      <c r="D20" s="7">
        <v>1</v>
      </c>
      <c r="E20" s="7"/>
      <c r="F20" s="11">
        <v>5</v>
      </c>
      <c r="G20" s="7"/>
      <c r="H20" s="11">
        <v>3</v>
      </c>
      <c r="I20" s="11">
        <v>15</v>
      </c>
      <c r="J20" s="7"/>
      <c r="K20" s="7"/>
      <c r="L20" s="7"/>
      <c r="M20" s="7"/>
      <c r="N20" s="7"/>
      <c r="O20" s="7"/>
      <c r="P20" s="7">
        <v>57</v>
      </c>
      <c r="Q20" s="7"/>
      <c r="R20" s="7"/>
      <c r="S20" s="7">
        <f t="shared" si="1"/>
        <v>34</v>
      </c>
      <c r="T20" s="7">
        <f t="shared" si="0"/>
        <v>33</v>
      </c>
      <c r="U20" s="7"/>
      <c r="V20" s="12">
        <f t="shared" si="2"/>
        <v>-1</v>
      </c>
    </row>
    <row r="21" spans="1:22">
      <c r="A21" s="4">
        <v>20</v>
      </c>
      <c r="B21" s="4" t="s">
        <v>29</v>
      </c>
      <c r="C21" s="4">
        <v>40</v>
      </c>
      <c r="D21" s="4">
        <v>2</v>
      </c>
      <c r="E21" s="4">
        <v>19</v>
      </c>
      <c r="F21" s="4"/>
      <c r="G21" s="4"/>
      <c r="H21" s="4">
        <v>6</v>
      </c>
      <c r="I21" s="4"/>
      <c r="J21" s="4"/>
      <c r="K21" s="4"/>
      <c r="L21" s="4"/>
      <c r="M21" s="4"/>
      <c r="N21" s="4"/>
      <c r="O21" s="4"/>
      <c r="P21" s="7">
        <v>105</v>
      </c>
      <c r="Q21" s="4"/>
      <c r="R21" s="4"/>
      <c r="S21" s="7">
        <f t="shared" si="1"/>
        <v>99</v>
      </c>
      <c r="T21" s="4">
        <f t="shared" si="0"/>
        <v>99</v>
      </c>
      <c r="U21" s="4"/>
      <c r="V21" s="9">
        <f t="shared" si="2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J18" sqref="J18"/>
    </sheetView>
  </sheetViews>
  <sheetFormatPr defaultColWidth="9" defaultRowHeight="15"/>
  <cols>
    <col min="1" max="1" width="5.140625" customWidth="1"/>
    <col min="2" max="2" width="9.42578125" customWidth="1"/>
    <col min="3" max="5" width="6.5703125" customWidth="1"/>
    <col min="6" max="13" width="7.28515625" customWidth="1"/>
    <col min="14" max="14" width="10.85546875" customWidth="1"/>
    <col min="16" max="16" width="10.85546875" customWidth="1"/>
    <col min="17" max="17" width="9.7109375" customWidth="1"/>
    <col min="20" max="20" width="11.140625" customWidth="1"/>
  </cols>
  <sheetData>
    <row r="1" spans="1:20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38</v>
      </c>
      <c r="G1" s="3" t="s">
        <v>40</v>
      </c>
      <c r="H1" s="3" t="s">
        <v>39</v>
      </c>
      <c r="I1" s="3" t="s">
        <v>37</v>
      </c>
      <c r="J1" s="3" t="s">
        <v>53</v>
      </c>
      <c r="K1" s="3" t="s">
        <v>53</v>
      </c>
      <c r="L1" s="3" t="s">
        <v>53</v>
      </c>
      <c r="M1" s="3" t="s">
        <v>52</v>
      </c>
      <c r="N1" s="13" t="s">
        <v>30</v>
      </c>
      <c r="O1" s="3" t="s">
        <v>34</v>
      </c>
      <c r="P1" s="3" t="s">
        <v>63</v>
      </c>
      <c r="Q1" s="3" t="s">
        <v>62</v>
      </c>
      <c r="R1" s="3" t="s">
        <v>64</v>
      </c>
      <c r="S1" s="3" t="s">
        <v>46</v>
      </c>
      <c r="T1" s="3" t="s">
        <v>47</v>
      </c>
    </row>
    <row r="2" spans="1:20" s="1" customFormat="1">
      <c r="A2" s="4">
        <v>1</v>
      </c>
      <c r="B2" s="4" t="s">
        <v>10</v>
      </c>
      <c r="C2" s="4">
        <v>33</v>
      </c>
      <c r="D2" s="4">
        <v>50</v>
      </c>
      <c r="E2" s="4">
        <v>55</v>
      </c>
      <c r="F2" s="4">
        <v>31</v>
      </c>
      <c r="G2" s="4">
        <v>28</v>
      </c>
      <c r="H2" s="4">
        <v>67</v>
      </c>
      <c r="I2" s="4">
        <v>49</v>
      </c>
      <c r="J2" s="4"/>
      <c r="K2" s="4">
        <v>5</v>
      </c>
      <c r="L2" s="4">
        <v>41</v>
      </c>
      <c r="M2" s="4">
        <v>39</v>
      </c>
      <c r="N2" s="7">
        <v>988</v>
      </c>
      <c r="O2" s="4">
        <v>1144</v>
      </c>
      <c r="P2" s="4">
        <v>159</v>
      </c>
      <c r="Q2" s="7">
        <f>N2+O2-F2-G2-H2-I2-J2-K2-L2-M2-P2</f>
        <v>1713</v>
      </c>
      <c r="R2" s="4">
        <f t="shared" ref="R2:R21" si="0">C2*D2+E2</f>
        <v>1705</v>
      </c>
      <c r="S2" s="4">
        <v>8</v>
      </c>
      <c r="T2" s="9">
        <f>R2+S2-Q2</f>
        <v>0</v>
      </c>
    </row>
    <row r="3" spans="1:20">
      <c r="A3" s="4">
        <v>2</v>
      </c>
      <c r="B3" s="4" t="s">
        <v>11</v>
      </c>
      <c r="C3" s="4">
        <v>70</v>
      </c>
      <c r="D3" s="4">
        <v>27</v>
      </c>
      <c r="E3" s="4">
        <v>49</v>
      </c>
      <c r="F3" s="4">
        <v>37</v>
      </c>
      <c r="G3" s="4">
        <v>16</v>
      </c>
      <c r="H3" s="4">
        <v>29</v>
      </c>
      <c r="I3" s="4">
        <v>55</v>
      </c>
      <c r="J3" s="4">
        <v>9</v>
      </c>
      <c r="K3" s="4">
        <v>23</v>
      </c>
      <c r="L3" s="4">
        <v>38</v>
      </c>
      <c r="M3" s="4">
        <v>68</v>
      </c>
      <c r="N3" s="7">
        <v>1239</v>
      </c>
      <c r="O3" s="4">
        <v>1124</v>
      </c>
      <c r="P3" s="4">
        <v>148</v>
      </c>
      <c r="Q3" s="7">
        <f t="shared" ref="Q3:Q21" si="1">N3+O3-F3-G3-H3-I3-J3-K3-L3-M3-P3</f>
        <v>1940</v>
      </c>
      <c r="R3" s="4">
        <f t="shared" si="0"/>
        <v>1939</v>
      </c>
      <c r="S3" s="4">
        <v>1</v>
      </c>
      <c r="T3" s="9">
        <f t="shared" ref="T3:T21" si="2">R3+S3-Q3</f>
        <v>0</v>
      </c>
    </row>
    <row r="4" spans="1:20">
      <c r="A4" s="4">
        <v>3</v>
      </c>
      <c r="B4" s="4" t="s">
        <v>12</v>
      </c>
      <c r="C4" s="4">
        <v>45</v>
      </c>
      <c r="D4" s="4">
        <v>6</v>
      </c>
      <c r="E4" s="4">
        <v>5</v>
      </c>
      <c r="F4" s="4"/>
      <c r="G4" s="4"/>
      <c r="H4" s="4">
        <v>2</v>
      </c>
      <c r="I4" s="4">
        <v>10</v>
      </c>
      <c r="J4" s="4"/>
      <c r="K4" s="4"/>
      <c r="L4" s="4"/>
      <c r="M4" s="4"/>
      <c r="N4" s="7">
        <v>152</v>
      </c>
      <c r="O4" s="4">
        <v>180</v>
      </c>
      <c r="P4" s="4">
        <v>45</v>
      </c>
      <c r="Q4" s="7">
        <f t="shared" si="1"/>
        <v>275</v>
      </c>
      <c r="R4" s="4">
        <f t="shared" si="0"/>
        <v>275</v>
      </c>
      <c r="S4" s="4"/>
      <c r="T4" s="9">
        <f t="shared" si="2"/>
        <v>0</v>
      </c>
    </row>
    <row r="5" spans="1:20">
      <c r="A5" s="4">
        <v>4</v>
      </c>
      <c r="B5" s="4" t="s">
        <v>13</v>
      </c>
      <c r="C5" s="4">
        <v>90</v>
      </c>
      <c r="D5" s="4">
        <v>1</v>
      </c>
      <c r="E5" s="4">
        <v>61</v>
      </c>
      <c r="F5" s="4">
        <v>20</v>
      </c>
      <c r="G5" s="4"/>
      <c r="H5" s="4">
        <v>26</v>
      </c>
      <c r="I5" s="4">
        <v>22</v>
      </c>
      <c r="J5" s="4"/>
      <c r="K5" s="4">
        <v>6</v>
      </c>
      <c r="L5" s="4">
        <v>28</v>
      </c>
      <c r="M5" s="4">
        <v>20</v>
      </c>
      <c r="N5" s="7">
        <v>158</v>
      </c>
      <c r="O5" s="4">
        <v>130</v>
      </c>
      <c r="P5" s="4">
        <v>14</v>
      </c>
      <c r="Q5" s="7">
        <f t="shared" si="1"/>
        <v>152</v>
      </c>
      <c r="R5" s="4">
        <f t="shared" si="0"/>
        <v>151</v>
      </c>
      <c r="S5" s="4">
        <v>1</v>
      </c>
      <c r="T5" s="9">
        <f t="shared" si="2"/>
        <v>0</v>
      </c>
    </row>
    <row r="6" spans="1:20" s="1" customFormat="1">
      <c r="A6" s="4">
        <v>5</v>
      </c>
      <c r="B6" s="4" t="s">
        <v>14</v>
      </c>
      <c r="C6" s="4">
        <v>57</v>
      </c>
      <c r="D6" s="4">
        <v>1</v>
      </c>
      <c r="E6" s="4"/>
      <c r="F6" s="4"/>
      <c r="G6" s="4"/>
      <c r="H6" s="4">
        <v>3</v>
      </c>
      <c r="I6" s="4"/>
      <c r="J6" s="4"/>
      <c r="K6" s="4">
        <v>5</v>
      </c>
      <c r="L6" s="4"/>
      <c r="M6" s="4"/>
      <c r="N6" s="7">
        <v>65</v>
      </c>
      <c r="O6" s="4">
        <v>0</v>
      </c>
      <c r="P6" s="4"/>
      <c r="Q6" s="7">
        <f t="shared" si="1"/>
        <v>57</v>
      </c>
      <c r="R6" s="4">
        <f t="shared" si="0"/>
        <v>57</v>
      </c>
      <c r="S6" s="4"/>
      <c r="T6" s="9">
        <f t="shared" si="2"/>
        <v>0</v>
      </c>
    </row>
    <row r="7" spans="1:20">
      <c r="A7" s="4">
        <v>6</v>
      </c>
      <c r="B7" s="4" t="s">
        <v>15</v>
      </c>
      <c r="C7" s="4">
        <v>20</v>
      </c>
      <c r="D7" s="4">
        <v>1</v>
      </c>
      <c r="E7" s="4">
        <v>23</v>
      </c>
      <c r="F7" s="4"/>
      <c r="G7" s="4"/>
      <c r="H7" s="4"/>
      <c r="I7" s="4"/>
      <c r="J7" s="4"/>
      <c r="K7" s="4"/>
      <c r="L7" s="4"/>
      <c r="M7" s="4"/>
      <c r="N7" s="7">
        <v>43</v>
      </c>
      <c r="O7" s="4">
        <v>0</v>
      </c>
      <c r="P7" s="4"/>
      <c r="Q7" s="7">
        <f t="shared" si="1"/>
        <v>43</v>
      </c>
      <c r="R7" s="4">
        <f t="shared" si="0"/>
        <v>43</v>
      </c>
      <c r="S7" s="4"/>
      <c r="T7" s="9">
        <f t="shared" si="2"/>
        <v>0</v>
      </c>
    </row>
    <row r="8" spans="1:20">
      <c r="A8" s="4">
        <v>7</v>
      </c>
      <c r="B8" s="4" t="s">
        <v>16</v>
      </c>
      <c r="C8" s="4">
        <v>120</v>
      </c>
      <c r="D8" s="4">
        <v>3</v>
      </c>
      <c r="E8" s="4">
        <v>75</v>
      </c>
      <c r="F8" s="4">
        <v>34</v>
      </c>
      <c r="G8" s="4"/>
      <c r="H8" s="4">
        <v>32</v>
      </c>
      <c r="I8" s="4">
        <v>21</v>
      </c>
      <c r="J8" s="4"/>
      <c r="K8" s="4">
        <v>29</v>
      </c>
      <c r="L8" s="4">
        <v>34</v>
      </c>
      <c r="M8" s="4">
        <v>20</v>
      </c>
      <c r="N8" s="7">
        <v>378</v>
      </c>
      <c r="O8" s="4">
        <v>244</v>
      </c>
      <c r="P8" s="4">
        <v>15</v>
      </c>
      <c r="Q8" s="7">
        <f t="shared" si="1"/>
        <v>437</v>
      </c>
      <c r="R8" s="4">
        <f t="shared" si="0"/>
        <v>435</v>
      </c>
      <c r="S8" s="4">
        <v>2</v>
      </c>
      <c r="T8" s="9">
        <f t="shared" si="2"/>
        <v>0</v>
      </c>
    </row>
    <row r="9" spans="1:20">
      <c r="A9" s="4">
        <v>8</v>
      </c>
      <c r="B9" s="4" t="s">
        <v>17</v>
      </c>
      <c r="C9" s="4">
        <v>37</v>
      </c>
      <c r="D9" s="4">
        <v>1</v>
      </c>
      <c r="E9" s="4"/>
      <c r="F9" s="4"/>
      <c r="G9" s="4"/>
      <c r="H9" s="4"/>
      <c r="I9" s="4"/>
      <c r="J9" s="4"/>
      <c r="K9" s="4"/>
      <c r="L9" s="4"/>
      <c r="M9" s="4"/>
      <c r="N9" s="7">
        <v>67</v>
      </c>
      <c r="O9" s="4">
        <v>0</v>
      </c>
      <c r="P9" s="4">
        <v>30</v>
      </c>
      <c r="Q9" s="7">
        <f t="shared" si="1"/>
        <v>37</v>
      </c>
      <c r="R9" s="4">
        <f t="shared" si="0"/>
        <v>37</v>
      </c>
      <c r="S9" s="4"/>
      <c r="T9" s="9">
        <f t="shared" si="2"/>
        <v>0</v>
      </c>
    </row>
    <row r="10" spans="1:20">
      <c r="A10" s="4">
        <v>9</v>
      </c>
      <c r="B10" s="4" t="s">
        <v>18</v>
      </c>
      <c r="C10" s="4">
        <v>65</v>
      </c>
      <c r="D10" s="4">
        <v>3</v>
      </c>
      <c r="E10" s="4">
        <v>54</v>
      </c>
      <c r="F10" s="4">
        <v>9</v>
      </c>
      <c r="G10" s="4"/>
      <c r="H10" s="4">
        <v>16</v>
      </c>
      <c r="I10" s="4">
        <v>12</v>
      </c>
      <c r="J10" s="4"/>
      <c r="K10" s="4">
        <v>5</v>
      </c>
      <c r="L10" s="4">
        <v>25</v>
      </c>
      <c r="M10" s="4">
        <v>18</v>
      </c>
      <c r="N10" s="7">
        <v>210</v>
      </c>
      <c r="O10" s="4">
        <v>130</v>
      </c>
      <c r="P10" s="4">
        <v>6</v>
      </c>
      <c r="Q10" s="7">
        <f t="shared" si="1"/>
        <v>249</v>
      </c>
      <c r="R10" s="4">
        <f t="shared" si="0"/>
        <v>249</v>
      </c>
      <c r="S10" s="4"/>
      <c r="T10" s="9">
        <f t="shared" si="2"/>
        <v>0</v>
      </c>
    </row>
    <row r="11" spans="1:20" s="14" customFormat="1">
      <c r="A11" s="4">
        <v>10</v>
      </c>
      <c r="B11" s="4" t="s">
        <v>19</v>
      </c>
      <c r="C11" s="4">
        <v>100</v>
      </c>
      <c r="D11" s="4">
        <v>5</v>
      </c>
      <c r="E11" s="4">
        <v>34</v>
      </c>
      <c r="F11" s="4">
        <v>35</v>
      </c>
      <c r="G11" s="4">
        <v>18</v>
      </c>
      <c r="H11" s="4">
        <v>33</v>
      </c>
      <c r="I11" s="4">
        <v>30</v>
      </c>
      <c r="J11" s="4"/>
      <c r="K11" s="4">
        <v>16</v>
      </c>
      <c r="L11" s="4">
        <v>34</v>
      </c>
      <c r="M11" s="4">
        <v>29</v>
      </c>
      <c r="N11" s="7">
        <v>345</v>
      </c>
      <c r="O11" s="4">
        <v>404</v>
      </c>
      <c r="P11" s="4">
        <v>20</v>
      </c>
      <c r="Q11" s="7">
        <f t="shared" si="1"/>
        <v>534</v>
      </c>
      <c r="R11" s="4">
        <f t="shared" si="0"/>
        <v>534</v>
      </c>
      <c r="S11" s="4"/>
      <c r="T11" s="9">
        <f t="shared" si="2"/>
        <v>0</v>
      </c>
    </row>
    <row r="12" spans="1:20">
      <c r="A12" s="4">
        <v>11</v>
      </c>
      <c r="B12" s="4" t="s">
        <v>20</v>
      </c>
      <c r="C12" s="4">
        <v>14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4"/>
      <c r="N12" s="7">
        <v>14</v>
      </c>
      <c r="O12" s="4">
        <v>0</v>
      </c>
      <c r="P12" s="4"/>
      <c r="Q12" s="7">
        <f t="shared" si="1"/>
        <v>14</v>
      </c>
      <c r="R12" s="4">
        <f t="shared" si="0"/>
        <v>14</v>
      </c>
      <c r="S12" s="4"/>
      <c r="T12" s="9">
        <f t="shared" si="2"/>
        <v>0</v>
      </c>
    </row>
    <row r="13" spans="1:20">
      <c r="A13" s="4">
        <v>12</v>
      </c>
      <c r="B13" s="4" t="s">
        <v>21</v>
      </c>
      <c r="C13" s="4">
        <v>48</v>
      </c>
      <c r="D13" s="4">
        <v>1</v>
      </c>
      <c r="E13" s="4">
        <v>43</v>
      </c>
      <c r="F13" s="4"/>
      <c r="G13" s="4">
        <v>15</v>
      </c>
      <c r="H13" s="4">
        <v>10</v>
      </c>
      <c r="I13" s="4">
        <v>8</v>
      </c>
      <c r="J13" s="4"/>
      <c r="K13" s="4"/>
      <c r="L13" s="4">
        <v>8</v>
      </c>
      <c r="M13" s="4">
        <v>5</v>
      </c>
      <c r="N13" s="7">
        <v>85</v>
      </c>
      <c r="O13" s="4">
        <v>52</v>
      </c>
      <c r="P13" s="4"/>
      <c r="Q13" s="7">
        <f t="shared" si="1"/>
        <v>91</v>
      </c>
      <c r="R13" s="4">
        <f t="shared" si="0"/>
        <v>91</v>
      </c>
      <c r="S13" s="4"/>
      <c r="T13" s="9">
        <f t="shared" si="2"/>
        <v>0</v>
      </c>
    </row>
    <row r="14" spans="1:20">
      <c r="A14" s="4">
        <v>13</v>
      </c>
      <c r="B14" s="4" t="s">
        <v>22</v>
      </c>
      <c r="C14" s="4">
        <v>0</v>
      </c>
      <c r="D14" s="4"/>
      <c r="E14" s="4"/>
      <c r="F14" s="4"/>
      <c r="G14" s="4"/>
      <c r="H14" s="4">
        <v>19</v>
      </c>
      <c r="I14" s="4">
        <v>8</v>
      </c>
      <c r="J14" s="4"/>
      <c r="K14" s="4">
        <v>3</v>
      </c>
      <c r="L14" s="4">
        <v>14</v>
      </c>
      <c r="M14" s="4"/>
      <c r="N14" s="7">
        <v>47</v>
      </c>
      <c r="O14" s="4">
        <v>0</v>
      </c>
      <c r="P14" s="4">
        <v>3</v>
      </c>
      <c r="Q14" s="7">
        <f t="shared" si="1"/>
        <v>0</v>
      </c>
      <c r="R14" s="4">
        <f t="shared" si="0"/>
        <v>0</v>
      </c>
      <c r="S14" s="4"/>
      <c r="T14" s="9">
        <f t="shared" si="2"/>
        <v>0</v>
      </c>
    </row>
    <row r="15" spans="1:20">
      <c r="A15" s="4">
        <v>14</v>
      </c>
      <c r="B15" s="4" t="s">
        <v>23</v>
      </c>
      <c r="C15" s="4">
        <v>50</v>
      </c>
      <c r="D15" s="4">
        <v>2</v>
      </c>
      <c r="E15" s="4">
        <v>38</v>
      </c>
      <c r="F15" s="4">
        <v>22</v>
      </c>
      <c r="G15" s="4">
        <v>10</v>
      </c>
      <c r="H15" s="4">
        <v>41</v>
      </c>
      <c r="I15" s="4">
        <v>26</v>
      </c>
      <c r="J15" s="4"/>
      <c r="K15" s="4">
        <v>3</v>
      </c>
      <c r="L15" s="4">
        <v>16</v>
      </c>
      <c r="M15" s="4">
        <v>32</v>
      </c>
      <c r="N15" s="7">
        <v>140</v>
      </c>
      <c r="O15" s="4">
        <v>174</v>
      </c>
      <c r="P15" s="4">
        <v>26</v>
      </c>
      <c r="Q15" s="7">
        <f t="shared" si="1"/>
        <v>138</v>
      </c>
      <c r="R15" s="4">
        <f t="shared" si="0"/>
        <v>138</v>
      </c>
      <c r="S15" s="4"/>
      <c r="T15" s="9">
        <f t="shared" si="2"/>
        <v>0</v>
      </c>
    </row>
    <row r="16" spans="1:20">
      <c r="A16" s="4">
        <v>15</v>
      </c>
      <c r="B16" s="4" t="s">
        <v>24</v>
      </c>
      <c r="C16" s="4">
        <v>50</v>
      </c>
      <c r="D16" s="4">
        <v>4</v>
      </c>
      <c r="E16" s="4">
        <v>32</v>
      </c>
      <c r="F16" s="4">
        <v>4</v>
      </c>
      <c r="G16" s="4"/>
      <c r="H16" s="4">
        <v>23</v>
      </c>
      <c r="I16" s="4">
        <v>12</v>
      </c>
      <c r="J16" s="4"/>
      <c r="K16" s="4"/>
      <c r="L16" s="4">
        <v>24</v>
      </c>
      <c r="M16" s="4">
        <v>21</v>
      </c>
      <c r="N16" s="7">
        <v>142</v>
      </c>
      <c r="O16" s="4">
        <v>174</v>
      </c>
      <c r="P16" s="4"/>
      <c r="Q16" s="7">
        <f t="shared" si="1"/>
        <v>232</v>
      </c>
      <c r="R16" s="4">
        <f t="shared" si="0"/>
        <v>232</v>
      </c>
      <c r="S16" s="4"/>
      <c r="T16" s="9">
        <f t="shared" si="2"/>
        <v>0</v>
      </c>
    </row>
    <row r="17" spans="1:20">
      <c r="A17" s="4">
        <v>16</v>
      </c>
      <c r="B17" s="4" t="s">
        <v>25</v>
      </c>
      <c r="C17" s="4">
        <v>50</v>
      </c>
      <c r="D17" s="4">
        <v>2</v>
      </c>
      <c r="E17" s="4">
        <v>13</v>
      </c>
      <c r="F17" s="4"/>
      <c r="G17" s="4">
        <v>10</v>
      </c>
      <c r="H17" s="4">
        <v>3</v>
      </c>
      <c r="I17" s="4"/>
      <c r="J17" s="4"/>
      <c r="K17" s="4"/>
      <c r="L17" s="4"/>
      <c r="M17" s="4"/>
      <c r="N17" s="7">
        <v>126</v>
      </c>
      <c r="O17" s="4">
        <v>0</v>
      </c>
      <c r="P17" s="4"/>
      <c r="Q17" s="7">
        <f t="shared" si="1"/>
        <v>113</v>
      </c>
      <c r="R17" s="4">
        <f t="shared" si="0"/>
        <v>113</v>
      </c>
      <c r="S17" s="4"/>
      <c r="T17" s="9">
        <f t="shared" si="2"/>
        <v>0</v>
      </c>
    </row>
    <row r="18" spans="1:20">
      <c r="A18" s="4">
        <v>17</v>
      </c>
      <c r="B18" s="4" t="s">
        <v>26</v>
      </c>
      <c r="C18" s="4">
        <v>50</v>
      </c>
      <c r="D18" s="4">
        <v>1</v>
      </c>
      <c r="E18" s="4">
        <v>37</v>
      </c>
      <c r="F18" s="4"/>
      <c r="G18" s="4"/>
      <c r="H18" s="4">
        <v>10</v>
      </c>
      <c r="I18" s="4"/>
      <c r="J18" s="4"/>
      <c r="K18" s="4"/>
      <c r="L18" s="4"/>
      <c r="M18" s="4"/>
      <c r="N18" s="7">
        <v>110</v>
      </c>
      <c r="O18" s="4">
        <v>0</v>
      </c>
      <c r="P18" s="4">
        <v>13</v>
      </c>
      <c r="Q18" s="7">
        <f t="shared" si="1"/>
        <v>87</v>
      </c>
      <c r="R18" s="4">
        <f t="shared" si="0"/>
        <v>87</v>
      </c>
      <c r="S18" s="4"/>
      <c r="T18" s="9">
        <f t="shared" si="2"/>
        <v>0</v>
      </c>
    </row>
    <row r="19" spans="1:20">
      <c r="A19" s="4">
        <v>18</v>
      </c>
      <c r="B19" s="4" t="s">
        <v>27</v>
      </c>
      <c r="C19" s="4">
        <v>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7">
        <v>22</v>
      </c>
      <c r="O19" s="4">
        <v>0</v>
      </c>
      <c r="P19" s="4">
        <v>22</v>
      </c>
      <c r="Q19" s="7">
        <f t="shared" si="1"/>
        <v>0</v>
      </c>
      <c r="R19" s="4">
        <f t="shared" si="0"/>
        <v>0</v>
      </c>
      <c r="S19" s="4"/>
      <c r="T19" s="9">
        <f t="shared" si="2"/>
        <v>0</v>
      </c>
    </row>
    <row r="20" spans="1:20" s="1" customFormat="1">
      <c r="A20" s="4">
        <v>19</v>
      </c>
      <c r="B20" s="4" t="s">
        <v>28</v>
      </c>
      <c r="C20" s="4">
        <v>40</v>
      </c>
      <c r="D20" s="4">
        <v>2</v>
      </c>
      <c r="E20" s="4">
        <v>21</v>
      </c>
      <c r="F20" s="5"/>
      <c r="G20" s="4"/>
      <c r="H20" s="5"/>
      <c r="I20" s="5"/>
      <c r="J20" s="4"/>
      <c r="K20" s="4">
        <v>2</v>
      </c>
      <c r="L20" s="4"/>
      <c r="M20" s="4">
        <v>10</v>
      </c>
      <c r="N20" s="7">
        <v>33</v>
      </c>
      <c r="O20" s="4">
        <v>80</v>
      </c>
      <c r="P20" s="4"/>
      <c r="Q20" s="7">
        <f t="shared" si="1"/>
        <v>101</v>
      </c>
      <c r="R20" s="4">
        <f t="shared" si="0"/>
        <v>101</v>
      </c>
      <c r="S20" s="4"/>
      <c r="T20" s="9">
        <f t="shared" si="2"/>
        <v>0</v>
      </c>
    </row>
    <row r="21" spans="1:20">
      <c r="A21" s="4">
        <v>20</v>
      </c>
      <c r="B21" s="4" t="s">
        <v>29</v>
      </c>
      <c r="C21" s="4">
        <v>40</v>
      </c>
      <c r="D21" s="4">
        <v>2</v>
      </c>
      <c r="E21" s="4">
        <v>8</v>
      </c>
      <c r="F21" s="4"/>
      <c r="G21" s="4"/>
      <c r="H21" s="4"/>
      <c r="I21" s="4"/>
      <c r="J21" s="4"/>
      <c r="K21" s="4">
        <v>7</v>
      </c>
      <c r="L21" s="4">
        <v>4</v>
      </c>
      <c r="M21" s="4"/>
      <c r="N21" s="7">
        <v>99</v>
      </c>
      <c r="O21" s="4">
        <v>0</v>
      </c>
      <c r="P21" s="4"/>
      <c r="Q21" s="7">
        <f t="shared" si="1"/>
        <v>88</v>
      </c>
      <c r="R21" s="4">
        <f t="shared" si="0"/>
        <v>88</v>
      </c>
      <c r="S21" s="4"/>
      <c r="T21" s="9">
        <f t="shared" si="2"/>
        <v>0</v>
      </c>
    </row>
  </sheetData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H8" sqref="H8"/>
    </sheetView>
  </sheetViews>
  <sheetFormatPr defaultColWidth="9" defaultRowHeight="15"/>
  <cols>
    <col min="1" max="1" width="5.140625" customWidth="1"/>
    <col min="2" max="2" width="10.7109375" customWidth="1"/>
    <col min="3" max="5" width="7.28515625" customWidth="1"/>
    <col min="6" max="12" width="7.7109375" customWidth="1"/>
    <col min="13" max="13" width="11.85546875" customWidth="1"/>
    <col min="14" max="14" width="8.85546875" customWidth="1"/>
    <col min="15" max="15" width="11.5703125" customWidth="1"/>
    <col min="16" max="16" width="12" customWidth="1"/>
    <col min="19" max="19" width="11.85546875" customWidth="1"/>
  </cols>
  <sheetData>
    <row r="1" spans="1:19" ht="18" customHeight="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38</v>
      </c>
      <c r="G1" s="3" t="s">
        <v>40</v>
      </c>
      <c r="H1" s="3" t="s">
        <v>40</v>
      </c>
      <c r="I1" s="3" t="s">
        <v>37</v>
      </c>
      <c r="J1" s="3" t="s">
        <v>53</v>
      </c>
      <c r="K1" s="3" t="s">
        <v>52</v>
      </c>
      <c r="L1" s="3" t="s">
        <v>52</v>
      </c>
      <c r="M1" s="13" t="s">
        <v>30</v>
      </c>
      <c r="N1" s="3" t="s">
        <v>34</v>
      </c>
      <c r="O1" s="3" t="s">
        <v>63</v>
      </c>
      <c r="P1" s="3" t="s">
        <v>62</v>
      </c>
      <c r="Q1" s="3" t="s">
        <v>64</v>
      </c>
      <c r="R1" s="3" t="s">
        <v>46</v>
      </c>
      <c r="S1" s="3" t="s">
        <v>47</v>
      </c>
    </row>
    <row r="2" spans="1:19" s="1" customFormat="1" ht="13.5" customHeight="1">
      <c r="A2" s="4">
        <v>1</v>
      </c>
      <c r="B2" s="4" t="s">
        <v>10</v>
      </c>
      <c r="C2" s="4">
        <v>33</v>
      </c>
      <c r="D2" s="4">
        <v>59</v>
      </c>
      <c r="E2" s="4">
        <v>25</v>
      </c>
      <c r="F2" s="4">
        <v>70</v>
      </c>
      <c r="G2" s="4">
        <v>59</v>
      </c>
      <c r="H2" s="4">
        <v>68</v>
      </c>
      <c r="I2" s="4">
        <v>72</v>
      </c>
      <c r="J2" s="4">
        <v>38</v>
      </c>
      <c r="K2" s="4">
        <v>11</v>
      </c>
      <c r="L2" s="4">
        <v>20</v>
      </c>
      <c r="M2" s="7">
        <v>1705</v>
      </c>
      <c r="N2" s="4">
        <v>728</v>
      </c>
      <c r="O2" s="4">
        <v>118</v>
      </c>
      <c r="P2" s="7">
        <f>M2+N2-F2-G2-H2-I2-J2-K2-L2-O2</f>
        <v>1977</v>
      </c>
      <c r="Q2" s="4">
        <f t="shared" ref="Q2:Q21" si="0">C2*D2+E2</f>
        <v>1972</v>
      </c>
      <c r="R2" s="4">
        <v>5</v>
      </c>
      <c r="S2" s="9">
        <f>Q2+R2-P2</f>
        <v>0</v>
      </c>
    </row>
    <row r="3" spans="1:19" ht="13.5" customHeight="1">
      <c r="A3" s="4">
        <v>2</v>
      </c>
      <c r="B3" s="4" t="s">
        <v>11</v>
      </c>
      <c r="C3" s="4">
        <v>70</v>
      </c>
      <c r="D3" s="4">
        <v>30</v>
      </c>
      <c r="E3" s="4">
        <v>69</v>
      </c>
      <c r="F3" s="4">
        <v>58</v>
      </c>
      <c r="G3" s="4">
        <v>55</v>
      </c>
      <c r="H3" s="4">
        <v>42</v>
      </c>
      <c r="I3" s="4">
        <v>61</v>
      </c>
      <c r="J3" s="4">
        <v>48</v>
      </c>
      <c r="K3" s="4">
        <v>40</v>
      </c>
      <c r="L3" s="4">
        <v>20</v>
      </c>
      <c r="M3" s="7">
        <v>1939</v>
      </c>
      <c r="N3" s="4">
        <v>700</v>
      </c>
      <c r="O3" s="4">
        <v>145</v>
      </c>
      <c r="P3" s="7">
        <f t="shared" ref="P3:P21" si="1">M3+N3-F3-G3-H3-I3-J3-K3-L3-O3</f>
        <v>2170</v>
      </c>
      <c r="Q3" s="4">
        <f t="shared" si="0"/>
        <v>2169</v>
      </c>
      <c r="R3" s="4">
        <v>1</v>
      </c>
      <c r="S3" s="9">
        <f t="shared" ref="S3:S21" si="2">Q3+R3-P3</f>
        <v>0</v>
      </c>
    </row>
    <row r="4" spans="1:19" ht="13.5" customHeight="1">
      <c r="A4" s="4">
        <v>3</v>
      </c>
      <c r="B4" s="4" t="s">
        <v>12</v>
      </c>
      <c r="C4" s="4">
        <v>45</v>
      </c>
      <c r="D4" s="4">
        <v>7</v>
      </c>
      <c r="E4" s="4">
        <v>35</v>
      </c>
      <c r="F4" s="4">
        <v>7</v>
      </c>
      <c r="G4" s="4"/>
      <c r="H4" s="4">
        <v>6</v>
      </c>
      <c r="I4" s="4">
        <v>2</v>
      </c>
      <c r="J4" s="4"/>
      <c r="K4" s="4"/>
      <c r="L4" s="4"/>
      <c r="M4" s="7">
        <v>275</v>
      </c>
      <c r="N4" s="4">
        <v>90</v>
      </c>
      <c r="O4" s="4"/>
      <c r="P4" s="7">
        <f t="shared" si="1"/>
        <v>350</v>
      </c>
      <c r="Q4" s="4">
        <f t="shared" si="0"/>
        <v>350</v>
      </c>
      <c r="R4" s="4"/>
      <c r="S4" s="9">
        <f t="shared" si="2"/>
        <v>0</v>
      </c>
    </row>
    <row r="5" spans="1:19" ht="13.5" customHeight="1">
      <c r="A5" s="4">
        <v>4</v>
      </c>
      <c r="B5" s="4" t="s">
        <v>13</v>
      </c>
      <c r="C5" s="4">
        <v>3</v>
      </c>
      <c r="D5" s="4">
        <v>1</v>
      </c>
      <c r="E5" s="4"/>
      <c r="F5" s="4">
        <v>7</v>
      </c>
      <c r="G5" s="4">
        <v>19</v>
      </c>
      <c r="H5" s="4">
        <v>19</v>
      </c>
      <c r="I5" s="4">
        <v>29</v>
      </c>
      <c r="J5" s="4">
        <v>14</v>
      </c>
      <c r="K5" s="4">
        <v>22</v>
      </c>
      <c r="L5" s="4">
        <v>10</v>
      </c>
      <c r="M5" s="7">
        <v>151</v>
      </c>
      <c r="N5" s="4"/>
      <c r="O5" s="4">
        <v>28</v>
      </c>
      <c r="P5" s="7">
        <f t="shared" si="1"/>
        <v>3</v>
      </c>
      <c r="Q5" s="4">
        <f t="shared" si="0"/>
        <v>3</v>
      </c>
      <c r="R5" s="4"/>
      <c r="S5" s="9">
        <f t="shared" si="2"/>
        <v>0</v>
      </c>
    </row>
    <row r="6" spans="1:19" ht="13.5" customHeight="1">
      <c r="A6" s="4">
        <v>5</v>
      </c>
      <c r="B6" s="4" t="s">
        <v>14</v>
      </c>
      <c r="C6" s="4">
        <v>53</v>
      </c>
      <c r="D6" s="4">
        <v>1</v>
      </c>
      <c r="E6" s="4"/>
      <c r="F6" s="4"/>
      <c r="G6" s="4"/>
      <c r="H6" s="4"/>
      <c r="I6" s="4"/>
      <c r="J6" s="4"/>
      <c r="K6" s="4">
        <v>4</v>
      </c>
      <c r="L6" s="4"/>
      <c r="M6" s="7">
        <v>57</v>
      </c>
      <c r="N6" s="4"/>
      <c r="O6" s="4"/>
      <c r="P6" s="7">
        <f t="shared" si="1"/>
        <v>53</v>
      </c>
      <c r="Q6" s="4">
        <f t="shared" si="0"/>
        <v>53</v>
      </c>
      <c r="R6" s="4"/>
      <c r="S6" s="9">
        <f t="shared" si="2"/>
        <v>0</v>
      </c>
    </row>
    <row r="7" spans="1:19" ht="13.5" customHeight="1">
      <c r="A7" s="4">
        <v>6</v>
      </c>
      <c r="B7" s="4" t="s">
        <v>15</v>
      </c>
      <c r="C7" s="4">
        <v>20</v>
      </c>
      <c r="D7" s="4">
        <v>1</v>
      </c>
      <c r="E7" s="4">
        <v>23</v>
      </c>
      <c r="F7" s="4"/>
      <c r="G7" s="4"/>
      <c r="H7" s="4"/>
      <c r="I7" s="4"/>
      <c r="J7" s="4"/>
      <c r="K7" s="4"/>
      <c r="L7" s="4"/>
      <c r="M7" s="7">
        <v>43</v>
      </c>
      <c r="N7" s="4"/>
      <c r="O7" s="4"/>
      <c r="P7" s="7">
        <f t="shared" si="1"/>
        <v>43</v>
      </c>
      <c r="Q7" s="4">
        <f t="shared" si="0"/>
        <v>43</v>
      </c>
      <c r="R7" s="4"/>
      <c r="S7" s="9">
        <f t="shared" si="2"/>
        <v>0</v>
      </c>
    </row>
    <row r="8" spans="1:19" ht="13.5" customHeight="1">
      <c r="A8" s="4">
        <v>7</v>
      </c>
      <c r="B8" s="4" t="s">
        <v>16</v>
      </c>
      <c r="C8" s="4">
        <v>120</v>
      </c>
      <c r="D8" s="4">
        <v>3</v>
      </c>
      <c r="E8" s="4">
        <v>78</v>
      </c>
      <c r="F8" s="4">
        <v>22</v>
      </c>
      <c r="G8" s="4">
        <v>14</v>
      </c>
      <c r="H8" s="4">
        <v>24</v>
      </c>
      <c r="I8" s="4">
        <v>39</v>
      </c>
      <c r="J8" s="4">
        <v>26</v>
      </c>
      <c r="K8" s="4">
        <v>28</v>
      </c>
      <c r="L8" s="4">
        <v>18</v>
      </c>
      <c r="M8" s="7">
        <v>435</v>
      </c>
      <c r="N8" s="4">
        <v>240</v>
      </c>
      <c r="O8" s="4">
        <v>66</v>
      </c>
      <c r="P8" s="7">
        <f t="shared" si="1"/>
        <v>438</v>
      </c>
      <c r="Q8" s="4">
        <f t="shared" si="0"/>
        <v>438</v>
      </c>
      <c r="R8" s="4"/>
      <c r="S8" s="9">
        <f t="shared" si="2"/>
        <v>0</v>
      </c>
    </row>
    <row r="9" spans="1:19" ht="13.5" customHeight="1">
      <c r="A9" s="4">
        <v>8</v>
      </c>
      <c r="B9" s="4" t="s">
        <v>17</v>
      </c>
      <c r="C9" s="4">
        <v>40</v>
      </c>
      <c r="D9" s="4">
        <v>1</v>
      </c>
      <c r="E9" s="4">
        <v>37</v>
      </c>
      <c r="F9" s="4"/>
      <c r="G9" s="4"/>
      <c r="H9" s="4"/>
      <c r="I9" s="4"/>
      <c r="J9" s="4"/>
      <c r="K9" s="4"/>
      <c r="L9" s="4"/>
      <c r="M9" s="7">
        <v>37</v>
      </c>
      <c r="N9" s="4">
        <v>40</v>
      </c>
      <c r="O9" s="4"/>
      <c r="P9" s="7">
        <f t="shared" si="1"/>
        <v>77</v>
      </c>
      <c r="Q9" s="4">
        <f t="shared" si="0"/>
        <v>77</v>
      </c>
      <c r="R9" s="4"/>
      <c r="S9" s="9">
        <f t="shared" si="2"/>
        <v>0</v>
      </c>
    </row>
    <row r="10" spans="1:19" ht="13.5" customHeight="1">
      <c r="A10" s="4">
        <v>9</v>
      </c>
      <c r="B10" s="4" t="s">
        <v>18</v>
      </c>
      <c r="C10" s="4">
        <v>65</v>
      </c>
      <c r="D10" s="4">
        <v>1</v>
      </c>
      <c r="E10" s="4">
        <v>62</v>
      </c>
      <c r="F10" s="4">
        <v>14</v>
      </c>
      <c r="G10" s="4">
        <v>16</v>
      </c>
      <c r="H10" s="4">
        <v>12</v>
      </c>
      <c r="I10" s="4">
        <v>12</v>
      </c>
      <c r="J10" s="4">
        <v>15</v>
      </c>
      <c r="K10" s="4">
        <v>13</v>
      </c>
      <c r="L10" s="4">
        <v>16</v>
      </c>
      <c r="M10" s="7">
        <v>249</v>
      </c>
      <c r="N10" s="4"/>
      <c r="O10" s="4">
        <v>24</v>
      </c>
      <c r="P10" s="7">
        <f t="shared" si="1"/>
        <v>127</v>
      </c>
      <c r="Q10" s="4">
        <f t="shared" si="0"/>
        <v>127</v>
      </c>
      <c r="R10" s="4"/>
      <c r="S10" s="9">
        <f t="shared" si="2"/>
        <v>0</v>
      </c>
    </row>
    <row r="11" spans="1:19" ht="13.5" customHeight="1">
      <c r="A11" s="4">
        <v>10</v>
      </c>
      <c r="B11" s="4" t="s">
        <v>19</v>
      </c>
      <c r="C11" s="4">
        <v>100</v>
      </c>
      <c r="D11" s="4">
        <v>7</v>
      </c>
      <c r="E11" s="4"/>
      <c r="F11" s="4">
        <v>22</v>
      </c>
      <c r="G11" s="4">
        <v>27</v>
      </c>
      <c r="H11" s="4">
        <v>39</v>
      </c>
      <c r="I11" s="4">
        <v>34</v>
      </c>
      <c r="J11" s="4">
        <v>28</v>
      </c>
      <c r="K11" s="4">
        <v>21</v>
      </c>
      <c r="L11" s="4">
        <v>4</v>
      </c>
      <c r="M11" s="7">
        <v>534</v>
      </c>
      <c r="N11" s="4">
        <v>400</v>
      </c>
      <c r="O11" s="4">
        <v>59</v>
      </c>
      <c r="P11" s="7">
        <f t="shared" si="1"/>
        <v>700</v>
      </c>
      <c r="Q11" s="4">
        <f t="shared" si="0"/>
        <v>700</v>
      </c>
      <c r="R11" s="4"/>
      <c r="S11" s="9">
        <f t="shared" si="2"/>
        <v>0</v>
      </c>
    </row>
    <row r="12" spans="1:19" ht="13.5" customHeight="1">
      <c r="A12" s="4">
        <v>11</v>
      </c>
      <c r="B12" s="4" t="s">
        <v>20</v>
      </c>
      <c r="C12" s="4">
        <v>14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7">
        <v>14</v>
      </c>
      <c r="N12" s="4"/>
      <c r="O12" s="4"/>
      <c r="P12" s="7">
        <f t="shared" si="1"/>
        <v>14</v>
      </c>
      <c r="Q12" s="4">
        <f t="shared" si="0"/>
        <v>14</v>
      </c>
      <c r="R12" s="4"/>
      <c r="S12" s="9">
        <f t="shared" si="2"/>
        <v>0</v>
      </c>
    </row>
    <row r="13" spans="1:19" ht="13.5" customHeight="1">
      <c r="A13" s="4">
        <v>12</v>
      </c>
      <c r="B13" s="4" t="s">
        <v>21</v>
      </c>
      <c r="C13" s="4">
        <v>48</v>
      </c>
      <c r="D13" s="4">
        <v>1</v>
      </c>
      <c r="E13" s="4">
        <v>14</v>
      </c>
      <c r="F13" s="4"/>
      <c r="G13" s="4">
        <v>8</v>
      </c>
      <c r="H13" s="4">
        <v>9</v>
      </c>
      <c r="I13" s="4"/>
      <c r="J13" s="4">
        <v>4</v>
      </c>
      <c r="K13" s="4">
        <v>4</v>
      </c>
      <c r="L13" s="4">
        <v>4</v>
      </c>
      <c r="M13" s="7">
        <v>91</v>
      </c>
      <c r="N13" s="4"/>
      <c r="O13" s="4"/>
      <c r="P13" s="7">
        <f t="shared" si="1"/>
        <v>62</v>
      </c>
      <c r="Q13" s="4">
        <f t="shared" si="0"/>
        <v>62</v>
      </c>
      <c r="R13" s="4"/>
      <c r="S13" s="9">
        <f t="shared" si="2"/>
        <v>0</v>
      </c>
    </row>
    <row r="14" spans="1:19" ht="13.5" customHeight="1">
      <c r="A14" s="4">
        <v>13</v>
      </c>
      <c r="B14" s="4" t="s">
        <v>22</v>
      </c>
      <c r="C14" s="4">
        <v>22</v>
      </c>
      <c r="D14" s="4">
        <v>1</v>
      </c>
      <c r="E14" s="4"/>
      <c r="F14" s="4">
        <v>9</v>
      </c>
      <c r="G14" s="4">
        <v>5</v>
      </c>
      <c r="H14" s="4">
        <v>13</v>
      </c>
      <c r="I14" s="4">
        <v>4</v>
      </c>
      <c r="J14" s="4">
        <v>11</v>
      </c>
      <c r="K14" s="4"/>
      <c r="L14" s="4">
        <v>16</v>
      </c>
      <c r="M14" s="7">
        <v>0</v>
      </c>
      <c r="N14" s="4">
        <v>85</v>
      </c>
      <c r="O14" s="4">
        <v>5</v>
      </c>
      <c r="P14" s="7">
        <f t="shared" si="1"/>
        <v>22</v>
      </c>
      <c r="Q14" s="4">
        <f t="shared" si="0"/>
        <v>22</v>
      </c>
      <c r="R14" s="4"/>
      <c r="S14" s="9">
        <f t="shared" si="2"/>
        <v>0</v>
      </c>
    </row>
    <row r="15" spans="1:19" ht="13.5" customHeight="1">
      <c r="A15" s="4">
        <v>14</v>
      </c>
      <c r="B15" s="4" t="s">
        <v>23</v>
      </c>
      <c r="C15" s="4">
        <v>0</v>
      </c>
      <c r="D15" s="4"/>
      <c r="E15" s="4"/>
      <c r="F15" s="4">
        <v>23</v>
      </c>
      <c r="G15" s="4">
        <v>15</v>
      </c>
      <c r="H15" s="4">
        <v>25</v>
      </c>
      <c r="I15" s="4">
        <v>13</v>
      </c>
      <c r="J15" s="4">
        <v>17</v>
      </c>
      <c r="K15" s="4">
        <v>8</v>
      </c>
      <c r="L15" s="4">
        <v>16</v>
      </c>
      <c r="M15" s="7">
        <v>138</v>
      </c>
      <c r="N15" s="4"/>
      <c r="O15" s="4">
        <v>20</v>
      </c>
      <c r="P15" s="7">
        <f t="shared" si="1"/>
        <v>1</v>
      </c>
      <c r="Q15" s="4">
        <f t="shared" si="0"/>
        <v>0</v>
      </c>
      <c r="R15" s="4">
        <v>1</v>
      </c>
      <c r="S15" s="9">
        <f t="shared" si="2"/>
        <v>0</v>
      </c>
    </row>
    <row r="16" spans="1:19" ht="13.5" customHeight="1">
      <c r="A16" s="4">
        <v>15</v>
      </c>
      <c r="B16" s="4" t="s">
        <v>24</v>
      </c>
      <c r="C16" s="4">
        <v>50</v>
      </c>
      <c r="D16" s="4">
        <v>2</v>
      </c>
      <c r="E16" s="4">
        <v>13</v>
      </c>
      <c r="F16" s="4">
        <v>12</v>
      </c>
      <c r="G16" s="4">
        <v>5</v>
      </c>
      <c r="H16" s="4">
        <v>8</v>
      </c>
      <c r="I16" s="4">
        <v>24</v>
      </c>
      <c r="J16" s="4">
        <v>14</v>
      </c>
      <c r="K16" s="4">
        <v>12</v>
      </c>
      <c r="L16" s="4">
        <v>4</v>
      </c>
      <c r="M16" s="7">
        <v>232</v>
      </c>
      <c r="N16" s="4"/>
      <c r="O16" s="4">
        <v>40</v>
      </c>
      <c r="P16" s="7">
        <f t="shared" si="1"/>
        <v>113</v>
      </c>
      <c r="Q16" s="4">
        <f t="shared" si="0"/>
        <v>113</v>
      </c>
      <c r="R16" s="4"/>
      <c r="S16" s="9">
        <f t="shared" si="2"/>
        <v>0</v>
      </c>
    </row>
    <row r="17" spans="1:19" ht="13.5" customHeight="1">
      <c r="A17" s="4">
        <v>16</v>
      </c>
      <c r="B17" s="4" t="s">
        <v>25</v>
      </c>
      <c r="C17" s="4">
        <v>50</v>
      </c>
      <c r="D17" s="4">
        <v>3</v>
      </c>
      <c r="E17" s="4">
        <v>48</v>
      </c>
      <c r="F17" s="4"/>
      <c r="G17" s="4"/>
      <c r="H17" s="4"/>
      <c r="I17" s="4"/>
      <c r="J17" s="4"/>
      <c r="K17" s="4"/>
      <c r="L17" s="4"/>
      <c r="M17" s="7">
        <v>113</v>
      </c>
      <c r="N17" s="4">
        <v>85</v>
      </c>
      <c r="O17" s="4"/>
      <c r="P17" s="7">
        <f t="shared" si="1"/>
        <v>198</v>
      </c>
      <c r="Q17" s="4">
        <f t="shared" si="0"/>
        <v>198</v>
      </c>
      <c r="R17" s="4"/>
      <c r="S17" s="9">
        <f t="shared" si="2"/>
        <v>0</v>
      </c>
    </row>
    <row r="18" spans="1:19" ht="13.5" customHeight="1">
      <c r="A18" s="4">
        <v>17</v>
      </c>
      <c r="B18" s="4" t="s">
        <v>26</v>
      </c>
      <c r="C18" s="4">
        <v>50</v>
      </c>
      <c r="D18" s="4">
        <v>1</v>
      </c>
      <c r="E18" s="4">
        <v>32</v>
      </c>
      <c r="F18" s="4"/>
      <c r="G18" s="4"/>
      <c r="H18" s="4">
        <v>5</v>
      </c>
      <c r="I18" s="4"/>
      <c r="J18" s="4"/>
      <c r="K18" s="4"/>
      <c r="L18" s="4"/>
      <c r="M18" s="7">
        <v>87</v>
      </c>
      <c r="N18" s="4"/>
      <c r="O18" s="4"/>
      <c r="P18" s="7">
        <f t="shared" si="1"/>
        <v>82</v>
      </c>
      <c r="Q18" s="4">
        <f t="shared" si="0"/>
        <v>82</v>
      </c>
      <c r="R18" s="4"/>
      <c r="S18" s="9">
        <f t="shared" si="2"/>
        <v>0</v>
      </c>
    </row>
    <row r="19" spans="1:19" ht="13.5" customHeight="1">
      <c r="A19" s="4">
        <v>18</v>
      </c>
      <c r="B19" s="4" t="s">
        <v>27</v>
      </c>
      <c r="C19" s="4">
        <v>0</v>
      </c>
      <c r="D19" s="4"/>
      <c r="E19" s="4"/>
      <c r="F19" s="4"/>
      <c r="G19" s="4"/>
      <c r="H19" s="4"/>
      <c r="I19" s="4"/>
      <c r="J19" s="4"/>
      <c r="K19" s="4"/>
      <c r="L19" s="4"/>
      <c r="M19" s="7">
        <v>0</v>
      </c>
      <c r="N19" s="4"/>
      <c r="O19" s="4"/>
      <c r="P19" s="7">
        <f t="shared" si="1"/>
        <v>0</v>
      </c>
      <c r="Q19" s="4">
        <f t="shared" si="0"/>
        <v>0</v>
      </c>
      <c r="R19" s="4"/>
      <c r="S19" s="9">
        <f t="shared" si="2"/>
        <v>0</v>
      </c>
    </row>
    <row r="20" spans="1:19" ht="13.5" customHeight="1">
      <c r="A20" s="4">
        <v>19</v>
      </c>
      <c r="B20" s="4" t="s">
        <v>28</v>
      </c>
      <c r="C20" s="4">
        <v>40</v>
      </c>
      <c r="D20" s="4">
        <v>1</v>
      </c>
      <c r="E20" s="4">
        <v>42</v>
      </c>
      <c r="F20" s="5"/>
      <c r="G20" s="4"/>
      <c r="H20" s="4">
        <v>2</v>
      </c>
      <c r="I20" s="5"/>
      <c r="J20" s="4"/>
      <c r="K20" s="4"/>
      <c r="L20" s="4"/>
      <c r="M20" s="7">
        <v>101</v>
      </c>
      <c r="N20" s="4"/>
      <c r="O20" s="4">
        <v>17</v>
      </c>
      <c r="P20" s="7">
        <f t="shared" si="1"/>
        <v>82</v>
      </c>
      <c r="Q20" s="4">
        <f t="shared" si="0"/>
        <v>82</v>
      </c>
      <c r="R20" s="4"/>
      <c r="S20" s="9">
        <f t="shared" si="2"/>
        <v>0</v>
      </c>
    </row>
    <row r="21" spans="1:19" ht="13.5" customHeight="1">
      <c r="A21" s="4">
        <v>20</v>
      </c>
      <c r="B21" s="4" t="s">
        <v>29</v>
      </c>
      <c r="C21" s="4">
        <v>40</v>
      </c>
      <c r="D21" s="4">
        <v>1</v>
      </c>
      <c r="E21" s="4">
        <v>41</v>
      </c>
      <c r="F21" s="4"/>
      <c r="G21" s="4">
        <v>6</v>
      </c>
      <c r="H21" s="4"/>
      <c r="I21" s="4"/>
      <c r="J21" s="4">
        <v>1</v>
      </c>
      <c r="K21" s="4"/>
      <c r="L21" s="4"/>
      <c r="M21" s="7">
        <v>88</v>
      </c>
      <c r="N21" s="4"/>
      <c r="O21" s="4"/>
      <c r="P21" s="7">
        <f t="shared" si="1"/>
        <v>81</v>
      </c>
      <c r="Q21" s="4">
        <f t="shared" si="0"/>
        <v>81</v>
      </c>
      <c r="R21" s="4"/>
      <c r="S21" s="9">
        <f t="shared" si="2"/>
        <v>0</v>
      </c>
    </row>
  </sheetData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A19" sqref="A19:XFD19"/>
    </sheetView>
  </sheetViews>
  <sheetFormatPr defaultColWidth="9" defaultRowHeight="15"/>
  <cols>
    <col min="1" max="1" width="4.42578125" customWidth="1"/>
    <col min="2" max="2" width="10.140625" customWidth="1"/>
    <col min="3" max="5" width="6.7109375" customWidth="1"/>
    <col min="6" max="15" width="7" customWidth="1"/>
    <col min="16" max="16" width="10.28515625" customWidth="1"/>
    <col min="17" max="17" width="7.85546875" customWidth="1"/>
    <col min="18" max="18" width="10.28515625" customWidth="1"/>
    <col min="19" max="19" width="11.140625" customWidth="1"/>
    <col min="22" max="22" width="11.85546875" customWidth="1"/>
  </cols>
  <sheetData>
    <row r="1" spans="1:22" ht="18" customHeight="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39</v>
      </c>
      <c r="G1" s="3" t="s">
        <v>39</v>
      </c>
      <c r="H1" s="3" t="s">
        <v>40</v>
      </c>
      <c r="I1" s="3" t="s">
        <v>40</v>
      </c>
      <c r="J1" s="3" t="s">
        <v>37</v>
      </c>
      <c r="K1" s="3" t="s">
        <v>37</v>
      </c>
      <c r="L1" s="3" t="s">
        <v>53</v>
      </c>
      <c r="M1" s="3" t="s">
        <v>53</v>
      </c>
      <c r="N1" s="3" t="s">
        <v>52</v>
      </c>
      <c r="O1" s="3" t="s">
        <v>52</v>
      </c>
      <c r="P1" s="6" t="s">
        <v>30</v>
      </c>
      <c r="Q1" s="8" t="s">
        <v>34</v>
      </c>
      <c r="R1" s="8" t="s">
        <v>63</v>
      </c>
      <c r="S1" s="3" t="s">
        <v>62</v>
      </c>
      <c r="T1" s="3" t="s">
        <v>64</v>
      </c>
      <c r="U1" s="3" t="s">
        <v>46</v>
      </c>
      <c r="V1" s="3" t="s">
        <v>47</v>
      </c>
    </row>
    <row r="2" spans="1:22" s="1" customFormat="1" ht="13.5" customHeight="1">
      <c r="A2" s="4">
        <v>1</v>
      </c>
      <c r="B2" s="4" t="s">
        <v>10</v>
      </c>
      <c r="C2" s="4">
        <v>33</v>
      </c>
      <c r="D2" s="4">
        <v>64</v>
      </c>
      <c r="E2" s="4">
        <v>2</v>
      </c>
      <c r="F2" s="4">
        <v>71</v>
      </c>
      <c r="G2" s="4">
        <v>20</v>
      </c>
      <c r="H2" s="4">
        <v>78</v>
      </c>
      <c r="I2" s="4">
        <v>28</v>
      </c>
      <c r="J2" s="4">
        <v>45</v>
      </c>
      <c r="K2" s="4">
        <v>30</v>
      </c>
      <c r="L2" s="4">
        <v>16</v>
      </c>
      <c r="M2" s="4">
        <v>15</v>
      </c>
      <c r="N2" s="4">
        <v>44</v>
      </c>
      <c r="O2" s="4">
        <v>24</v>
      </c>
      <c r="P2" s="7">
        <v>1972</v>
      </c>
      <c r="Q2" s="4">
        <v>520</v>
      </c>
      <c r="R2" s="4">
        <v>4</v>
      </c>
      <c r="S2" s="7">
        <f>P2+Q2-F2-G2-H2-I2-J2-K2-L2-M2-N2-O2-R2</f>
        <v>2117</v>
      </c>
      <c r="T2" s="4">
        <f t="shared" ref="T2:T21" si="0">C2*D2+E2</f>
        <v>2114</v>
      </c>
      <c r="U2" s="4">
        <v>3</v>
      </c>
      <c r="V2" s="9">
        <f>T2+U2-S2</f>
        <v>0</v>
      </c>
    </row>
    <row r="3" spans="1:22" s="58" customFormat="1" ht="13.5" customHeight="1">
      <c r="A3" s="56">
        <v>2</v>
      </c>
      <c r="B3" s="56" t="s">
        <v>11</v>
      </c>
      <c r="C3" s="56">
        <v>70</v>
      </c>
      <c r="D3" s="56">
        <v>25</v>
      </c>
      <c r="E3" s="56">
        <v>19</v>
      </c>
      <c r="F3" s="4">
        <v>85</v>
      </c>
      <c r="G3" s="4">
        <v>22</v>
      </c>
      <c r="H3" s="4">
        <v>63</v>
      </c>
      <c r="I3" s="4">
        <v>21</v>
      </c>
      <c r="J3" s="4">
        <v>30</v>
      </c>
      <c r="K3" s="4">
        <v>4</v>
      </c>
      <c r="L3" s="4">
        <v>55</v>
      </c>
      <c r="M3" s="4">
        <v>36</v>
      </c>
      <c r="N3" s="4">
        <v>59</v>
      </c>
      <c r="O3" s="4">
        <v>15</v>
      </c>
      <c r="P3" s="55">
        <v>2169</v>
      </c>
      <c r="Q3" s="56"/>
      <c r="R3" s="56">
        <v>10</v>
      </c>
      <c r="S3" s="55">
        <f t="shared" ref="S3:S21" si="1">P3+Q3-F3-G3-H3-I3-J3-K3-L3-M3-N3-O3-R3</f>
        <v>1769</v>
      </c>
      <c r="T3" s="56">
        <f t="shared" si="0"/>
        <v>1769</v>
      </c>
      <c r="U3" s="56"/>
      <c r="V3" s="57">
        <f t="shared" ref="V3:V21" si="2">T3+U3-S3</f>
        <v>0</v>
      </c>
    </row>
    <row r="4" spans="1:22" s="1" customFormat="1" ht="13.5" customHeight="1">
      <c r="A4" s="4">
        <v>3</v>
      </c>
      <c r="B4" s="4" t="s">
        <v>12</v>
      </c>
      <c r="C4" s="4">
        <v>45</v>
      </c>
      <c r="D4" s="4">
        <v>7</v>
      </c>
      <c r="E4" s="4">
        <v>14</v>
      </c>
      <c r="F4" s="4">
        <v>7</v>
      </c>
      <c r="G4" s="4">
        <v>6</v>
      </c>
      <c r="H4" s="4"/>
      <c r="I4" s="4">
        <v>5</v>
      </c>
      <c r="J4" s="4"/>
      <c r="K4" s="4"/>
      <c r="L4" s="4"/>
      <c r="M4" s="4">
        <v>3</v>
      </c>
      <c r="N4" s="4"/>
      <c r="O4" s="4"/>
      <c r="P4" s="7">
        <v>350</v>
      </c>
      <c r="Q4" s="4"/>
      <c r="R4" s="4"/>
      <c r="S4" s="7">
        <f t="shared" si="1"/>
        <v>329</v>
      </c>
      <c r="T4" s="4">
        <f t="shared" si="0"/>
        <v>329</v>
      </c>
      <c r="U4" s="4"/>
      <c r="V4" s="9">
        <f t="shared" si="2"/>
        <v>0</v>
      </c>
    </row>
    <row r="5" spans="1:22" ht="13.5" customHeight="1">
      <c r="A5" s="4">
        <v>4</v>
      </c>
      <c r="B5" s="4" t="s">
        <v>13</v>
      </c>
      <c r="C5" s="4">
        <v>0</v>
      </c>
      <c r="D5" s="4"/>
      <c r="E5" s="4"/>
      <c r="F5" s="4">
        <v>16</v>
      </c>
      <c r="G5" s="4">
        <v>4</v>
      </c>
      <c r="H5" s="4">
        <v>21</v>
      </c>
      <c r="I5" s="4"/>
      <c r="J5" s="4">
        <v>18</v>
      </c>
      <c r="K5" s="4">
        <v>4</v>
      </c>
      <c r="L5" s="4">
        <v>4</v>
      </c>
      <c r="M5" s="4"/>
      <c r="N5" s="4">
        <v>8</v>
      </c>
      <c r="O5" s="4">
        <v>8</v>
      </c>
      <c r="P5" s="7">
        <v>3</v>
      </c>
      <c r="Q5" s="4">
        <v>80</v>
      </c>
      <c r="R5" s="4"/>
      <c r="S5" s="7">
        <f t="shared" si="1"/>
        <v>0</v>
      </c>
      <c r="T5" s="4">
        <f t="shared" si="0"/>
        <v>0</v>
      </c>
      <c r="U5" s="4"/>
      <c r="V5" s="9">
        <f t="shared" si="2"/>
        <v>0</v>
      </c>
    </row>
    <row r="6" spans="1:22" s="1" customFormat="1" ht="13.5" customHeight="1">
      <c r="A6" s="4">
        <v>5</v>
      </c>
      <c r="B6" s="4" t="s">
        <v>14</v>
      </c>
      <c r="C6" s="4">
        <v>72</v>
      </c>
      <c r="D6" s="4">
        <v>1</v>
      </c>
      <c r="E6" s="4">
        <v>53</v>
      </c>
      <c r="F6" s="4"/>
      <c r="G6" s="4"/>
      <c r="H6" s="4"/>
      <c r="I6" s="4"/>
      <c r="J6" s="4"/>
      <c r="K6" s="4"/>
      <c r="L6" s="4"/>
      <c r="M6" s="4"/>
      <c r="N6" s="4">
        <v>8</v>
      </c>
      <c r="O6" s="4"/>
      <c r="P6" s="7">
        <v>53</v>
      </c>
      <c r="Q6" s="4">
        <v>80</v>
      </c>
      <c r="R6" s="4"/>
      <c r="S6" s="7">
        <f t="shared" si="1"/>
        <v>125</v>
      </c>
      <c r="T6" s="4">
        <f t="shared" si="0"/>
        <v>125</v>
      </c>
      <c r="U6" s="4"/>
      <c r="V6" s="9">
        <f t="shared" si="2"/>
        <v>0</v>
      </c>
    </row>
    <row r="7" spans="1:22" ht="13.5" customHeight="1">
      <c r="A7" s="4">
        <v>6</v>
      </c>
      <c r="B7" s="4" t="s">
        <v>15</v>
      </c>
      <c r="C7" s="4">
        <v>20</v>
      </c>
      <c r="D7" s="4">
        <v>1</v>
      </c>
      <c r="E7" s="4">
        <v>23</v>
      </c>
      <c r="F7" s="4"/>
      <c r="G7" s="4"/>
      <c r="H7" s="4"/>
      <c r="I7" s="4"/>
      <c r="J7" s="4"/>
      <c r="K7" s="4"/>
      <c r="L7" s="4"/>
      <c r="M7" s="4"/>
      <c r="N7" s="4"/>
      <c r="O7" s="4"/>
      <c r="P7" s="7">
        <v>43</v>
      </c>
      <c r="Q7" s="4"/>
      <c r="R7" s="4"/>
      <c r="S7" s="7">
        <f t="shared" si="1"/>
        <v>43</v>
      </c>
      <c r="T7" s="4">
        <f t="shared" si="0"/>
        <v>43</v>
      </c>
      <c r="U7" s="4"/>
      <c r="V7" s="9">
        <f t="shared" si="2"/>
        <v>0</v>
      </c>
    </row>
    <row r="8" spans="1:22" s="1" customFormat="1" ht="13.5" customHeight="1">
      <c r="A8" s="4">
        <v>7</v>
      </c>
      <c r="B8" s="4" t="s">
        <v>16</v>
      </c>
      <c r="C8" s="4">
        <v>120</v>
      </c>
      <c r="D8" s="4">
        <v>2</v>
      </c>
      <c r="E8" s="4">
        <v>24</v>
      </c>
      <c r="F8" s="4">
        <v>25</v>
      </c>
      <c r="G8" s="4">
        <v>10</v>
      </c>
      <c r="H8" s="4">
        <v>21</v>
      </c>
      <c r="I8" s="4">
        <v>4</v>
      </c>
      <c r="J8" s="4">
        <v>15</v>
      </c>
      <c r="K8" s="4">
        <v>7</v>
      </c>
      <c r="L8" s="4">
        <v>41</v>
      </c>
      <c r="M8" s="4">
        <v>9</v>
      </c>
      <c r="N8" s="4">
        <v>30</v>
      </c>
      <c r="O8" s="4">
        <v>11</v>
      </c>
      <c r="P8" s="7">
        <v>438</v>
      </c>
      <c r="Q8" s="4"/>
      <c r="R8" s="4"/>
      <c r="S8" s="7">
        <f t="shared" si="1"/>
        <v>265</v>
      </c>
      <c r="T8" s="4">
        <f t="shared" si="0"/>
        <v>264</v>
      </c>
      <c r="U8" s="4">
        <v>1</v>
      </c>
      <c r="V8" s="9">
        <f t="shared" si="2"/>
        <v>0</v>
      </c>
    </row>
    <row r="9" spans="1:22" s="1" customFormat="1" ht="13.5" customHeight="1">
      <c r="A9" s="4">
        <v>8</v>
      </c>
      <c r="B9" s="4" t="s">
        <v>17</v>
      </c>
      <c r="C9" s="4">
        <v>40</v>
      </c>
      <c r="D9" s="4">
        <v>1</v>
      </c>
      <c r="E9" s="4">
        <v>37</v>
      </c>
      <c r="F9" s="4"/>
      <c r="G9" s="4"/>
      <c r="H9" s="4"/>
      <c r="I9" s="4"/>
      <c r="J9" s="4"/>
      <c r="K9" s="4"/>
      <c r="L9" s="4"/>
      <c r="M9" s="4"/>
      <c r="N9" s="4"/>
      <c r="O9" s="4"/>
      <c r="P9" s="7">
        <v>77</v>
      </c>
      <c r="Q9" s="4"/>
      <c r="R9" s="4"/>
      <c r="S9" s="7">
        <f t="shared" si="1"/>
        <v>77</v>
      </c>
      <c r="T9" s="4">
        <f t="shared" si="0"/>
        <v>77</v>
      </c>
      <c r="U9" s="4"/>
      <c r="V9" s="9">
        <f t="shared" si="2"/>
        <v>0</v>
      </c>
    </row>
    <row r="10" spans="1:22" s="1" customFormat="1" ht="13.5" customHeight="1">
      <c r="A10" s="4">
        <v>9</v>
      </c>
      <c r="B10" s="4" t="s">
        <v>18</v>
      </c>
      <c r="C10" s="4">
        <v>65</v>
      </c>
      <c r="D10" s="4">
        <v>1</v>
      </c>
      <c r="E10" s="4">
        <v>9</v>
      </c>
      <c r="F10" s="4"/>
      <c r="G10" s="4">
        <v>12</v>
      </c>
      <c r="H10" s="4">
        <v>6</v>
      </c>
      <c r="I10" s="4"/>
      <c r="J10" s="4">
        <v>12</v>
      </c>
      <c r="K10" s="4"/>
      <c r="L10" s="4">
        <v>1</v>
      </c>
      <c r="M10" s="4">
        <v>14</v>
      </c>
      <c r="N10" s="4">
        <v>5</v>
      </c>
      <c r="O10" s="4"/>
      <c r="P10" s="7">
        <v>127</v>
      </c>
      <c r="Q10" s="4"/>
      <c r="R10" s="4"/>
      <c r="S10" s="7">
        <f t="shared" si="1"/>
        <v>77</v>
      </c>
      <c r="T10" s="4">
        <f t="shared" si="0"/>
        <v>74</v>
      </c>
      <c r="U10" s="4">
        <v>3</v>
      </c>
      <c r="V10" s="9">
        <f t="shared" si="2"/>
        <v>0</v>
      </c>
    </row>
    <row r="11" spans="1:22" ht="13.5" customHeight="1">
      <c r="A11" s="4">
        <v>10</v>
      </c>
      <c r="B11" s="4" t="s">
        <v>19</v>
      </c>
      <c r="C11" s="4">
        <v>100</v>
      </c>
      <c r="D11" s="4">
        <v>4</v>
      </c>
      <c r="E11" s="4">
        <v>69</v>
      </c>
      <c r="F11" s="4">
        <v>49</v>
      </c>
      <c r="G11" s="4">
        <v>15</v>
      </c>
      <c r="H11" s="4">
        <v>45</v>
      </c>
      <c r="I11" s="4">
        <v>20</v>
      </c>
      <c r="J11" s="4">
        <v>30</v>
      </c>
      <c r="K11" s="4"/>
      <c r="L11" s="4">
        <v>14</v>
      </c>
      <c r="M11" s="4">
        <v>8</v>
      </c>
      <c r="N11" s="4">
        <v>31</v>
      </c>
      <c r="O11" s="4">
        <v>12</v>
      </c>
      <c r="P11" s="7">
        <v>700</v>
      </c>
      <c r="Q11" s="4"/>
      <c r="R11" s="4">
        <v>7</v>
      </c>
      <c r="S11" s="7">
        <f t="shared" si="1"/>
        <v>469</v>
      </c>
      <c r="T11" s="4">
        <f t="shared" si="0"/>
        <v>469</v>
      </c>
      <c r="U11" s="4"/>
      <c r="V11" s="9">
        <f t="shared" si="2"/>
        <v>0</v>
      </c>
    </row>
    <row r="12" spans="1:22" ht="13.5" customHeight="1">
      <c r="A12" s="4">
        <v>11</v>
      </c>
      <c r="B12" s="4" t="s">
        <v>20</v>
      </c>
      <c r="C12" s="4">
        <v>14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7">
        <v>14</v>
      </c>
      <c r="Q12" s="4"/>
      <c r="R12" s="4"/>
      <c r="S12" s="7">
        <f t="shared" si="1"/>
        <v>14</v>
      </c>
      <c r="T12" s="4">
        <f t="shared" si="0"/>
        <v>14</v>
      </c>
      <c r="U12" s="4"/>
      <c r="V12" s="9">
        <f t="shared" si="2"/>
        <v>0</v>
      </c>
    </row>
    <row r="13" spans="1:22" ht="13.5" customHeight="1">
      <c r="A13" s="4">
        <v>12</v>
      </c>
      <c r="B13" s="4" t="s">
        <v>21</v>
      </c>
      <c r="C13" s="4">
        <v>48</v>
      </c>
      <c r="D13" s="4">
        <v>2</v>
      </c>
      <c r="E13" s="4">
        <v>3</v>
      </c>
      <c r="F13" s="4"/>
      <c r="G13" s="4">
        <v>5</v>
      </c>
      <c r="H13" s="4"/>
      <c r="I13" s="4">
        <v>4</v>
      </c>
      <c r="J13" s="4"/>
      <c r="K13" s="4"/>
      <c r="L13" s="4"/>
      <c r="M13" s="4"/>
      <c r="N13" s="4"/>
      <c r="O13" s="4">
        <v>2</v>
      </c>
      <c r="P13" s="7">
        <v>62</v>
      </c>
      <c r="Q13" s="4">
        <v>48</v>
      </c>
      <c r="R13" s="4"/>
      <c r="S13" s="7">
        <f t="shared" si="1"/>
        <v>99</v>
      </c>
      <c r="T13" s="4">
        <f t="shared" si="0"/>
        <v>99</v>
      </c>
      <c r="U13" s="4"/>
      <c r="V13" s="9">
        <f t="shared" si="2"/>
        <v>0</v>
      </c>
    </row>
    <row r="14" spans="1:22" ht="13.5" customHeight="1">
      <c r="A14" s="4">
        <v>13</v>
      </c>
      <c r="B14" s="4" t="s">
        <v>22</v>
      </c>
      <c r="C14" s="4">
        <v>10</v>
      </c>
      <c r="D14" s="4">
        <v>1</v>
      </c>
      <c r="E14" s="4"/>
      <c r="F14" s="4"/>
      <c r="G14" s="4">
        <v>12</v>
      </c>
      <c r="H14" s="4"/>
      <c r="I14" s="4"/>
      <c r="J14" s="4"/>
      <c r="K14" s="4"/>
      <c r="L14" s="4"/>
      <c r="M14" s="4"/>
      <c r="N14" s="4"/>
      <c r="O14" s="4"/>
      <c r="P14" s="7">
        <v>22</v>
      </c>
      <c r="Q14" s="4"/>
      <c r="R14" s="4"/>
      <c r="S14" s="7">
        <f t="shared" si="1"/>
        <v>10</v>
      </c>
      <c r="T14" s="4">
        <f t="shared" si="0"/>
        <v>10</v>
      </c>
      <c r="U14" s="4"/>
      <c r="V14" s="9">
        <f t="shared" si="2"/>
        <v>0</v>
      </c>
    </row>
    <row r="15" spans="1:22" ht="13.5" customHeight="1">
      <c r="A15" s="4">
        <v>14</v>
      </c>
      <c r="B15" s="4" t="s">
        <v>23</v>
      </c>
      <c r="C15" s="4">
        <v>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7">
        <v>0</v>
      </c>
      <c r="Q15" s="4"/>
      <c r="R15" s="4"/>
      <c r="S15" s="7">
        <f t="shared" si="1"/>
        <v>0</v>
      </c>
      <c r="T15" s="4">
        <f t="shared" si="0"/>
        <v>0</v>
      </c>
      <c r="U15" s="4"/>
      <c r="V15" s="9">
        <f t="shared" si="2"/>
        <v>0</v>
      </c>
    </row>
    <row r="16" spans="1:22" ht="13.5" customHeight="1">
      <c r="A16" s="4">
        <v>15</v>
      </c>
      <c r="B16" s="4" t="s">
        <v>24</v>
      </c>
      <c r="C16" s="4">
        <v>35</v>
      </c>
      <c r="D16" s="4">
        <v>1</v>
      </c>
      <c r="E16" s="4"/>
      <c r="F16" s="4">
        <v>13</v>
      </c>
      <c r="G16" s="4">
        <v>4</v>
      </c>
      <c r="H16" s="4">
        <v>39</v>
      </c>
      <c r="I16" s="4"/>
      <c r="J16" s="4">
        <v>9</v>
      </c>
      <c r="K16" s="4"/>
      <c r="L16" s="4"/>
      <c r="M16" s="4">
        <v>4</v>
      </c>
      <c r="N16" s="4">
        <v>9</v>
      </c>
      <c r="O16" s="4"/>
      <c r="P16" s="7">
        <v>113</v>
      </c>
      <c r="Q16" s="4"/>
      <c r="R16" s="4"/>
      <c r="S16" s="7">
        <f t="shared" si="1"/>
        <v>35</v>
      </c>
      <c r="T16" s="4">
        <f t="shared" si="0"/>
        <v>35</v>
      </c>
      <c r="U16" s="4"/>
      <c r="V16" s="9">
        <f t="shared" si="2"/>
        <v>0</v>
      </c>
    </row>
    <row r="17" spans="1:22" ht="13.5" customHeight="1">
      <c r="A17" s="4">
        <v>16</v>
      </c>
      <c r="B17" s="4" t="s">
        <v>25</v>
      </c>
      <c r="C17" s="4">
        <v>50</v>
      </c>
      <c r="D17" s="4">
        <v>2</v>
      </c>
      <c r="E17" s="4">
        <v>87</v>
      </c>
      <c r="F17" s="4">
        <v>8</v>
      </c>
      <c r="G17" s="4"/>
      <c r="H17" s="4"/>
      <c r="I17" s="4">
        <v>3</v>
      </c>
      <c r="J17" s="4"/>
      <c r="K17" s="4"/>
      <c r="L17" s="4"/>
      <c r="M17" s="4"/>
      <c r="N17" s="4"/>
      <c r="O17" s="4"/>
      <c r="P17" s="7">
        <v>198</v>
      </c>
      <c r="Q17" s="4"/>
      <c r="R17" s="4"/>
      <c r="S17" s="7">
        <f t="shared" si="1"/>
        <v>187</v>
      </c>
      <c r="T17" s="4">
        <f t="shared" si="0"/>
        <v>187</v>
      </c>
      <c r="U17" s="4"/>
      <c r="V17" s="9">
        <f t="shared" si="2"/>
        <v>0</v>
      </c>
    </row>
    <row r="18" spans="1:22" ht="13.5" customHeight="1">
      <c r="A18" s="4">
        <v>17</v>
      </c>
      <c r="B18" s="4" t="s">
        <v>26</v>
      </c>
      <c r="C18" s="4">
        <v>50</v>
      </c>
      <c r="D18" s="4">
        <v>1</v>
      </c>
      <c r="E18" s="4">
        <v>14</v>
      </c>
      <c r="F18" s="4">
        <v>12</v>
      </c>
      <c r="G18" s="4"/>
      <c r="H18" s="4"/>
      <c r="I18" s="4"/>
      <c r="J18" s="4"/>
      <c r="K18" s="4"/>
      <c r="L18" s="4">
        <v>6</v>
      </c>
      <c r="M18" s="4"/>
      <c r="N18" s="4"/>
      <c r="O18" s="4"/>
      <c r="P18" s="7">
        <v>82</v>
      </c>
      <c r="Q18" s="4"/>
      <c r="R18" s="4"/>
      <c r="S18" s="7">
        <f t="shared" si="1"/>
        <v>64</v>
      </c>
      <c r="T18" s="4">
        <f t="shared" si="0"/>
        <v>64</v>
      </c>
      <c r="U18" s="4"/>
      <c r="V18" s="9">
        <f t="shared" si="2"/>
        <v>0</v>
      </c>
    </row>
    <row r="19" spans="1:22" ht="13.5" customHeight="1">
      <c r="A19" s="4">
        <v>18</v>
      </c>
      <c r="B19" s="4" t="s">
        <v>27</v>
      </c>
      <c r="C19" s="4">
        <v>33</v>
      </c>
      <c r="D19" s="4">
        <v>2</v>
      </c>
      <c r="E19" s="4">
        <v>23</v>
      </c>
      <c r="F19" s="4">
        <v>12</v>
      </c>
      <c r="G19" s="4"/>
      <c r="H19" s="4"/>
      <c r="I19" s="4"/>
      <c r="J19" s="4"/>
      <c r="K19" s="4"/>
      <c r="L19" s="4">
        <v>6</v>
      </c>
      <c r="M19" s="4"/>
      <c r="N19" s="4"/>
      <c r="O19" s="4"/>
      <c r="P19" s="7">
        <v>0</v>
      </c>
      <c r="Q19" s="4">
        <v>109</v>
      </c>
      <c r="R19" s="4"/>
      <c r="S19" s="7">
        <f t="shared" si="1"/>
        <v>91</v>
      </c>
      <c r="T19" s="4">
        <f t="shared" si="0"/>
        <v>89</v>
      </c>
      <c r="U19" s="4">
        <v>2</v>
      </c>
      <c r="V19" s="9">
        <f t="shared" si="2"/>
        <v>0</v>
      </c>
    </row>
    <row r="20" spans="1:22" ht="13.5" customHeight="1">
      <c r="A20" s="4">
        <v>19</v>
      </c>
      <c r="B20" s="4" t="s">
        <v>28</v>
      </c>
      <c r="C20" s="4">
        <v>40</v>
      </c>
      <c r="D20" s="4">
        <v>1</v>
      </c>
      <c r="E20" s="4">
        <v>22</v>
      </c>
      <c r="F20" s="4">
        <v>15</v>
      </c>
      <c r="G20" s="4"/>
      <c r="H20" s="4"/>
      <c r="I20" s="4"/>
      <c r="J20" s="5"/>
      <c r="K20" s="5"/>
      <c r="L20" s="4"/>
      <c r="M20" s="4"/>
      <c r="N20" s="4">
        <v>5</v>
      </c>
      <c r="O20" s="4"/>
      <c r="P20" s="7">
        <v>82</v>
      </c>
      <c r="Q20" s="4"/>
      <c r="R20" s="4"/>
      <c r="S20" s="7">
        <f t="shared" si="1"/>
        <v>62</v>
      </c>
      <c r="T20" s="4">
        <f t="shared" si="0"/>
        <v>62</v>
      </c>
      <c r="U20" s="4"/>
      <c r="V20" s="9">
        <f t="shared" si="2"/>
        <v>0</v>
      </c>
    </row>
    <row r="21" spans="1:22" ht="13.5" customHeight="1">
      <c r="A21" s="4">
        <v>20</v>
      </c>
      <c r="B21" s="4" t="s">
        <v>29</v>
      </c>
      <c r="C21" s="4">
        <v>40</v>
      </c>
      <c r="D21" s="4">
        <v>1</v>
      </c>
      <c r="E21" s="4">
        <v>22</v>
      </c>
      <c r="F21" s="4"/>
      <c r="G21" s="4"/>
      <c r="H21" s="4"/>
      <c r="I21" s="4">
        <v>5</v>
      </c>
      <c r="J21" s="4"/>
      <c r="K21" s="4"/>
      <c r="L21" s="4"/>
      <c r="M21" s="4">
        <v>4</v>
      </c>
      <c r="N21" s="4">
        <v>10</v>
      </c>
      <c r="O21" s="4"/>
      <c r="P21" s="7">
        <v>81</v>
      </c>
      <c r="Q21" s="4"/>
      <c r="R21" s="4"/>
      <c r="S21" s="7">
        <f t="shared" si="1"/>
        <v>62</v>
      </c>
      <c r="T21" s="4">
        <f t="shared" si="0"/>
        <v>62</v>
      </c>
      <c r="U21" s="4"/>
      <c r="V21" s="9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F1" sqref="F1"/>
    </sheetView>
  </sheetViews>
  <sheetFormatPr defaultColWidth="9" defaultRowHeight="15"/>
  <cols>
    <col min="1" max="1" width="5.42578125" customWidth="1"/>
    <col min="2" max="2" width="10.85546875" customWidth="1"/>
    <col min="3" max="5" width="6.28515625" customWidth="1"/>
    <col min="6" max="12" width="7.140625" customWidth="1"/>
    <col min="13" max="13" width="9.85546875" customWidth="1"/>
    <col min="14" max="14" width="10.5703125" customWidth="1"/>
    <col min="15" max="15" width="8.7109375" customWidth="1"/>
    <col min="16" max="16" width="10.140625" customWidth="1"/>
    <col min="17" max="17" width="11.5703125" customWidth="1"/>
    <col min="18" max="18" width="7.7109375" customWidth="1"/>
    <col min="19" max="19" width="7.85546875" customWidth="1"/>
    <col min="20" max="20" width="13.28515625" customWidth="1"/>
  </cols>
  <sheetData>
    <row r="1" spans="1:20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59" t="s">
        <v>38</v>
      </c>
      <c r="G1" s="3" t="s">
        <v>39</v>
      </c>
      <c r="H1" s="59" t="s">
        <v>39</v>
      </c>
      <c r="I1" s="3" t="s">
        <v>40</v>
      </c>
      <c r="J1" s="3" t="s">
        <v>37</v>
      </c>
      <c r="K1" s="3" t="s">
        <v>53</v>
      </c>
      <c r="L1" s="3" t="s">
        <v>52</v>
      </c>
      <c r="M1" s="3" t="s">
        <v>70</v>
      </c>
      <c r="N1" s="6" t="s">
        <v>30</v>
      </c>
      <c r="O1" s="8" t="s">
        <v>34</v>
      </c>
      <c r="P1" s="8" t="s">
        <v>63</v>
      </c>
      <c r="Q1" s="3" t="s">
        <v>62</v>
      </c>
      <c r="R1" s="3" t="s">
        <v>64</v>
      </c>
      <c r="S1" s="3" t="s">
        <v>46</v>
      </c>
      <c r="T1" s="3" t="s">
        <v>47</v>
      </c>
    </row>
    <row r="2" spans="1:20" s="1" customFormat="1">
      <c r="A2" s="4">
        <v>1</v>
      </c>
      <c r="B2" s="4" t="s">
        <v>10</v>
      </c>
      <c r="C2" s="4">
        <v>33</v>
      </c>
      <c r="D2" s="4">
        <v>57</v>
      </c>
      <c r="E2" s="4">
        <v>58</v>
      </c>
      <c r="F2" s="5">
        <v>41</v>
      </c>
      <c r="G2" s="4">
        <v>19</v>
      </c>
      <c r="H2" s="4">
        <v>52</v>
      </c>
      <c r="I2" s="7">
        <v>67</v>
      </c>
      <c r="J2" s="5">
        <v>15</v>
      </c>
      <c r="K2" s="5">
        <v>49</v>
      </c>
      <c r="L2" s="4">
        <v>8</v>
      </c>
      <c r="M2" s="4"/>
      <c r="N2" s="7">
        <v>2114</v>
      </c>
      <c r="O2" s="4">
        <v>285</v>
      </c>
      <c r="P2" s="4">
        <v>204</v>
      </c>
      <c r="Q2" s="7">
        <f>N2+O2-F2-G2-H2-I2-J2-K2-L2-M2-P2</f>
        <v>1944</v>
      </c>
      <c r="R2" s="4">
        <f t="shared" ref="R2:R21" si="0">C2*D2+E2</f>
        <v>1939</v>
      </c>
      <c r="S2" s="4">
        <v>5</v>
      </c>
      <c r="T2" s="9">
        <f>R2+S2-Q2</f>
        <v>0</v>
      </c>
    </row>
    <row r="3" spans="1:20" s="1" customFormat="1">
      <c r="A3" s="4">
        <v>2</v>
      </c>
      <c r="B3" s="4" t="s">
        <v>11</v>
      </c>
      <c r="C3" s="4">
        <v>70</v>
      </c>
      <c r="D3" s="4">
        <v>27</v>
      </c>
      <c r="E3" s="4">
        <v>27</v>
      </c>
      <c r="F3" s="5">
        <v>36</v>
      </c>
      <c r="G3" s="56">
        <v>27</v>
      </c>
      <c r="H3" s="56">
        <v>40</v>
      </c>
      <c r="I3" s="7">
        <v>36</v>
      </c>
      <c r="J3" s="5">
        <v>27</v>
      </c>
      <c r="K3" s="55">
        <v>26</v>
      </c>
      <c r="L3" s="56">
        <v>28</v>
      </c>
      <c r="M3" s="56"/>
      <c r="N3" s="7">
        <v>1769</v>
      </c>
      <c r="O3" s="4">
        <v>420</v>
      </c>
      <c r="P3" s="4">
        <v>52</v>
      </c>
      <c r="Q3" s="7">
        <f t="shared" ref="Q3:Q21" si="1">N3+O3-F3-G3-H3-I3-J3-K3-L3-M3-P3</f>
        <v>1917</v>
      </c>
      <c r="R3" s="4">
        <f t="shared" si="0"/>
        <v>1917</v>
      </c>
      <c r="S3" s="4"/>
      <c r="T3" s="9">
        <f t="shared" ref="T3:T21" si="2">R3+S3-Q3</f>
        <v>0</v>
      </c>
    </row>
    <row r="4" spans="1:20" s="1" customFormat="1">
      <c r="A4" s="4">
        <v>3</v>
      </c>
      <c r="B4" s="4" t="s">
        <v>12</v>
      </c>
      <c r="C4" s="4">
        <v>45</v>
      </c>
      <c r="D4" s="4">
        <v>5</v>
      </c>
      <c r="E4" s="4">
        <v>13</v>
      </c>
      <c r="F4" s="5">
        <v>20</v>
      </c>
      <c r="G4" s="4"/>
      <c r="H4" s="56"/>
      <c r="I4" s="11">
        <v>6</v>
      </c>
      <c r="J4" s="56"/>
      <c r="K4" s="5">
        <v>5</v>
      </c>
      <c r="L4" s="56"/>
      <c r="M4" s="56"/>
      <c r="N4" s="7">
        <v>329</v>
      </c>
      <c r="O4" s="4"/>
      <c r="P4" s="4">
        <v>60</v>
      </c>
      <c r="Q4" s="7">
        <f t="shared" si="1"/>
        <v>238</v>
      </c>
      <c r="R4" s="4">
        <f t="shared" si="0"/>
        <v>238</v>
      </c>
      <c r="S4" s="4"/>
      <c r="T4" s="9">
        <f t="shared" si="2"/>
        <v>0</v>
      </c>
    </row>
    <row r="5" spans="1:20">
      <c r="A5" s="4">
        <v>4</v>
      </c>
      <c r="B5" s="4" t="s">
        <v>13</v>
      </c>
      <c r="C5" s="4">
        <v>90</v>
      </c>
      <c r="D5" s="4">
        <v>3</v>
      </c>
      <c r="E5" s="4">
        <v>20</v>
      </c>
      <c r="F5" s="5">
        <v>3</v>
      </c>
      <c r="G5" s="4">
        <v>10</v>
      </c>
      <c r="H5" s="56">
        <v>16</v>
      </c>
      <c r="I5" s="55">
        <v>27</v>
      </c>
      <c r="J5" s="5">
        <v>6</v>
      </c>
      <c r="K5" s="55">
        <v>1</v>
      </c>
      <c r="L5" s="56">
        <v>7</v>
      </c>
      <c r="M5" s="56"/>
      <c r="N5" s="7">
        <v>0</v>
      </c>
      <c r="O5" s="4">
        <v>360</v>
      </c>
      <c r="P5" s="4"/>
      <c r="Q5" s="7">
        <f t="shared" si="1"/>
        <v>290</v>
      </c>
      <c r="R5" s="4">
        <f t="shared" si="0"/>
        <v>290</v>
      </c>
      <c r="S5" s="4"/>
      <c r="T5" s="9">
        <f t="shared" si="2"/>
        <v>0</v>
      </c>
    </row>
    <row r="6" spans="1:20" s="1" customFormat="1">
      <c r="A6" s="4">
        <v>5</v>
      </c>
      <c r="B6" s="4" t="s">
        <v>14</v>
      </c>
      <c r="C6" s="4">
        <v>72</v>
      </c>
      <c r="D6" s="4">
        <v>1</v>
      </c>
      <c r="E6" s="4">
        <v>34</v>
      </c>
      <c r="F6" s="56"/>
      <c r="G6" s="4">
        <v>5</v>
      </c>
      <c r="H6" s="56"/>
      <c r="I6" s="56"/>
      <c r="J6" s="56"/>
      <c r="K6" s="5">
        <v>14</v>
      </c>
      <c r="L6" s="56"/>
      <c r="M6" s="56"/>
      <c r="N6" s="7">
        <v>125</v>
      </c>
      <c r="O6" s="4"/>
      <c r="P6" s="4"/>
      <c r="Q6" s="7">
        <f t="shared" si="1"/>
        <v>106</v>
      </c>
      <c r="R6" s="4">
        <f t="shared" si="0"/>
        <v>106</v>
      </c>
      <c r="S6" s="4"/>
      <c r="T6" s="9">
        <f t="shared" si="2"/>
        <v>0</v>
      </c>
    </row>
    <row r="7" spans="1:20">
      <c r="A7" s="4">
        <v>6</v>
      </c>
      <c r="B7" s="4" t="s">
        <v>15</v>
      </c>
      <c r="C7" s="4">
        <v>20</v>
      </c>
      <c r="D7" s="4">
        <v>1</v>
      </c>
      <c r="E7" s="4">
        <v>22</v>
      </c>
      <c r="F7" s="56"/>
      <c r="G7" s="56"/>
      <c r="H7" s="56"/>
      <c r="I7" s="56"/>
      <c r="J7" s="56"/>
      <c r="K7" s="55">
        <v>1</v>
      </c>
      <c r="L7" s="56"/>
      <c r="M7" s="56"/>
      <c r="N7" s="7">
        <v>43</v>
      </c>
      <c r="O7" s="4"/>
      <c r="P7" s="4"/>
      <c r="Q7" s="7">
        <f t="shared" si="1"/>
        <v>42</v>
      </c>
      <c r="R7" s="4">
        <f t="shared" si="0"/>
        <v>42</v>
      </c>
      <c r="S7" s="4"/>
      <c r="T7" s="9">
        <f t="shared" si="2"/>
        <v>0</v>
      </c>
    </row>
    <row r="8" spans="1:20" s="1" customFormat="1">
      <c r="A8" s="4">
        <v>7</v>
      </c>
      <c r="B8" s="4" t="s">
        <v>16</v>
      </c>
      <c r="C8" s="4">
        <v>120</v>
      </c>
      <c r="D8" s="4">
        <v>4</v>
      </c>
      <c r="E8" s="4">
        <v>97</v>
      </c>
      <c r="F8" s="5">
        <v>6</v>
      </c>
      <c r="G8" s="4">
        <v>14</v>
      </c>
      <c r="H8" s="4">
        <v>17</v>
      </c>
      <c r="I8" s="4">
        <v>27</v>
      </c>
      <c r="J8" s="5">
        <v>26</v>
      </c>
      <c r="K8" s="5">
        <v>40</v>
      </c>
      <c r="L8" s="4">
        <v>10</v>
      </c>
      <c r="M8" s="4">
        <v>1</v>
      </c>
      <c r="N8" s="7">
        <v>264</v>
      </c>
      <c r="O8" s="4">
        <v>480</v>
      </c>
      <c r="P8" s="4">
        <v>26</v>
      </c>
      <c r="Q8" s="7">
        <f t="shared" si="1"/>
        <v>577</v>
      </c>
      <c r="R8" s="4">
        <f t="shared" si="0"/>
        <v>577</v>
      </c>
      <c r="S8" s="4"/>
      <c r="T8" s="9">
        <f t="shared" si="2"/>
        <v>0</v>
      </c>
    </row>
    <row r="9" spans="1:20">
      <c r="A9" s="4">
        <v>8</v>
      </c>
      <c r="B9" s="4" t="s">
        <v>17</v>
      </c>
      <c r="C9" s="4">
        <v>34</v>
      </c>
      <c r="D9" s="4">
        <v>1</v>
      </c>
      <c r="E9" s="4"/>
      <c r="F9" s="4"/>
      <c r="G9" s="4"/>
      <c r="H9" s="4">
        <v>3</v>
      </c>
      <c r="I9" s="4"/>
      <c r="J9" s="4"/>
      <c r="K9" s="4"/>
      <c r="L9" s="4"/>
      <c r="M9" s="4"/>
      <c r="N9" s="7">
        <v>77</v>
      </c>
      <c r="O9" s="4"/>
      <c r="P9" s="4">
        <v>40</v>
      </c>
      <c r="Q9" s="7">
        <f t="shared" si="1"/>
        <v>34</v>
      </c>
      <c r="R9" s="4">
        <f t="shared" si="0"/>
        <v>34</v>
      </c>
      <c r="S9" s="4"/>
      <c r="T9" s="9">
        <f t="shared" si="2"/>
        <v>0</v>
      </c>
    </row>
    <row r="10" spans="1:20" s="1" customFormat="1">
      <c r="A10" s="4">
        <v>9</v>
      </c>
      <c r="B10" s="4" t="s">
        <v>18</v>
      </c>
      <c r="C10" s="4">
        <v>65</v>
      </c>
      <c r="D10" s="4">
        <v>3</v>
      </c>
      <c r="E10" s="4">
        <v>28</v>
      </c>
      <c r="F10" s="5">
        <v>20</v>
      </c>
      <c r="G10" s="4">
        <v>8</v>
      </c>
      <c r="H10" s="4">
        <v>29</v>
      </c>
      <c r="I10" s="5">
        <v>24</v>
      </c>
      <c r="J10" s="4"/>
      <c r="K10" s="4">
        <v>12</v>
      </c>
      <c r="L10" s="4">
        <v>5</v>
      </c>
      <c r="M10" s="4">
        <v>2</v>
      </c>
      <c r="N10" s="7">
        <v>74</v>
      </c>
      <c r="O10" s="4">
        <v>260</v>
      </c>
      <c r="P10" s="4">
        <v>5</v>
      </c>
      <c r="Q10" s="7">
        <f t="shared" si="1"/>
        <v>229</v>
      </c>
      <c r="R10" s="4">
        <f t="shared" si="0"/>
        <v>223</v>
      </c>
      <c r="S10" s="4">
        <v>6</v>
      </c>
      <c r="T10" s="9">
        <f t="shared" si="2"/>
        <v>0</v>
      </c>
    </row>
    <row r="11" spans="1:20">
      <c r="A11" s="4">
        <v>10</v>
      </c>
      <c r="B11" s="4" t="s">
        <v>19</v>
      </c>
      <c r="C11" s="4">
        <v>100</v>
      </c>
      <c r="D11" s="4">
        <v>4</v>
      </c>
      <c r="E11" s="4">
        <v>90</v>
      </c>
      <c r="F11" s="5">
        <v>11</v>
      </c>
      <c r="G11" s="56">
        <v>11</v>
      </c>
      <c r="H11" s="56">
        <v>20</v>
      </c>
      <c r="I11" s="55">
        <v>31</v>
      </c>
      <c r="J11" s="5">
        <v>9</v>
      </c>
      <c r="K11" s="5">
        <v>22</v>
      </c>
      <c r="L11" s="56">
        <v>26</v>
      </c>
      <c r="M11" s="56"/>
      <c r="N11" s="7">
        <v>469</v>
      </c>
      <c r="O11" s="4">
        <v>200</v>
      </c>
      <c r="P11" s="4">
        <v>49</v>
      </c>
      <c r="Q11" s="7">
        <f t="shared" si="1"/>
        <v>490</v>
      </c>
      <c r="R11" s="4">
        <f t="shared" si="0"/>
        <v>490</v>
      </c>
      <c r="S11" s="4"/>
      <c r="T11" s="9">
        <f t="shared" si="2"/>
        <v>0</v>
      </c>
    </row>
    <row r="12" spans="1:20">
      <c r="A12" s="4">
        <v>11</v>
      </c>
      <c r="B12" s="4" t="s">
        <v>20</v>
      </c>
      <c r="C12" s="4">
        <v>14</v>
      </c>
      <c r="D12" s="4">
        <v>1</v>
      </c>
      <c r="E12" s="4"/>
      <c r="F12" s="56"/>
      <c r="G12" s="56"/>
      <c r="H12" s="56"/>
      <c r="I12" s="56"/>
      <c r="J12" s="56"/>
      <c r="K12" s="56"/>
      <c r="L12" s="56"/>
      <c r="M12" s="56"/>
      <c r="N12" s="7">
        <v>14</v>
      </c>
      <c r="O12" s="4"/>
      <c r="P12" s="4"/>
      <c r="Q12" s="7">
        <f t="shared" si="1"/>
        <v>14</v>
      </c>
      <c r="R12" s="4">
        <f t="shared" si="0"/>
        <v>14</v>
      </c>
      <c r="S12" s="4"/>
      <c r="T12" s="9">
        <f t="shared" si="2"/>
        <v>0</v>
      </c>
    </row>
    <row r="13" spans="1:20">
      <c r="A13" s="4">
        <v>12</v>
      </c>
      <c r="B13" s="4" t="s">
        <v>21</v>
      </c>
      <c r="C13" s="4">
        <v>48</v>
      </c>
      <c r="D13" s="4">
        <v>2</v>
      </c>
      <c r="E13" s="4">
        <v>32</v>
      </c>
      <c r="F13" s="5">
        <v>4</v>
      </c>
      <c r="G13" s="56"/>
      <c r="H13" s="56">
        <v>8</v>
      </c>
      <c r="I13" s="5">
        <v>3</v>
      </c>
      <c r="J13" s="56"/>
      <c r="K13" s="56"/>
      <c r="L13" s="56">
        <v>2</v>
      </c>
      <c r="M13" s="56"/>
      <c r="N13" s="7">
        <v>99</v>
      </c>
      <c r="O13" s="4">
        <v>48</v>
      </c>
      <c r="P13" s="4">
        <v>2</v>
      </c>
      <c r="Q13" s="7">
        <f t="shared" si="1"/>
        <v>128</v>
      </c>
      <c r="R13" s="4">
        <f t="shared" si="0"/>
        <v>128</v>
      </c>
      <c r="S13" s="4"/>
      <c r="T13" s="9">
        <f t="shared" si="2"/>
        <v>0</v>
      </c>
    </row>
    <row r="14" spans="1:20">
      <c r="A14" s="4">
        <v>13</v>
      </c>
      <c r="B14" s="4" t="s">
        <v>22</v>
      </c>
      <c r="C14" s="4">
        <v>70</v>
      </c>
      <c r="D14" s="4">
        <v>1</v>
      </c>
      <c r="E14" s="4">
        <v>33</v>
      </c>
      <c r="F14" s="5">
        <v>25</v>
      </c>
      <c r="G14" s="56">
        <v>7</v>
      </c>
      <c r="H14" s="56">
        <v>21</v>
      </c>
      <c r="I14" s="5">
        <v>3</v>
      </c>
      <c r="J14" s="5">
        <v>4</v>
      </c>
      <c r="K14" s="55">
        <v>5</v>
      </c>
      <c r="L14" s="56">
        <v>9</v>
      </c>
      <c r="M14" s="56"/>
      <c r="N14" s="7">
        <v>10</v>
      </c>
      <c r="O14" s="4">
        <v>170</v>
      </c>
      <c r="P14" s="4">
        <v>2</v>
      </c>
      <c r="Q14" s="7">
        <f t="shared" si="1"/>
        <v>104</v>
      </c>
      <c r="R14" s="4">
        <f t="shared" si="0"/>
        <v>103</v>
      </c>
      <c r="S14" s="4">
        <v>1</v>
      </c>
      <c r="T14" s="9">
        <f t="shared" si="2"/>
        <v>0</v>
      </c>
    </row>
    <row r="15" spans="1:20" s="1" customFormat="1">
      <c r="A15" s="4">
        <v>14</v>
      </c>
      <c r="B15" s="4" t="s">
        <v>23</v>
      </c>
      <c r="C15" s="4">
        <v>50</v>
      </c>
      <c r="D15" s="4">
        <v>1</v>
      </c>
      <c r="E15" s="4">
        <v>25</v>
      </c>
      <c r="F15" s="5">
        <v>25</v>
      </c>
      <c r="G15" s="56">
        <v>15</v>
      </c>
      <c r="H15" s="56">
        <v>33</v>
      </c>
      <c r="I15" s="5">
        <v>21</v>
      </c>
      <c r="J15" s="5">
        <v>19</v>
      </c>
      <c r="K15" s="55">
        <v>5</v>
      </c>
      <c r="L15" s="56">
        <v>21</v>
      </c>
      <c r="M15" s="56"/>
      <c r="N15" s="7">
        <v>0</v>
      </c>
      <c r="O15" s="4">
        <v>225</v>
      </c>
      <c r="P15" s="4">
        <v>11</v>
      </c>
      <c r="Q15" s="7">
        <f t="shared" si="1"/>
        <v>75</v>
      </c>
      <c r="R15" s="4">
        <f t="shared" si="0"/>
        <v>75</v>
      </c>
      <c r="S15" s="4"/>
      <c r="T15" s="9">
        <f t="shared" si="2"/>
        <v>0</v>
      </c>
    </row>
    <row r="16" spans="1:20">
      <c r="A16" s="4">
        <v>15</v>
      </c>
      <c r="B16" s="4" t="s">
        <v>24</v>
      </c>
      <c r="C16" s="4">
        <v>50</v>
      </c>
      <c r="D16" s="4">
        <v>2</v>
      </c>
      <c r="E16" s="4">
        <v>15</v>
      </c>
      <c r="F16" s="5">
        <v>3</v>
      </c>
      <c r="G16" s="56">
        <v>13</v>
      </c>
      <c r="H16" s="56">
        <v>20</v>
      </c>
      <c r="I16" s="5">
        <v>17</v>
      </c>
      <c r="J16" s="5">
        <v>16</v>
      </c>
      <c r="K16" s="55">
        <v>15</v>
      </c>
      <c r="L16" s="56">
        <v>6</v>
      </c>
      <c r="M16" s="56"/>
      <c r="N16" s="7">
        <v>35</v>
      </c>
      <c r="O16" s="4">
        <v>170</v>
      </c>
      <c r="P16" s="4"/>
      <c r="Q16" s="7">
        <f t="shared" si="1"/>
        <v>115</v>
      </c>
      <c r="R16" s="4">
        <f t="shared" si="0"/>
        <v>115</v>
      </c>
      <c r="S16" s="4"/>
      <c r="T16" s="9">
        <f t="shared" si="2"/>
        <v>0</v>
      </c>
    </row>
    <row r="17" spans="1:20" s="1" customFormat="1">
      <c r="A17" s="4">
        <v>16</v>
      </c>
      <c r="B17" s="4" t="s">
        <v>25</v>
      </c>
      <c r="C17" s="4">
        <v>50</v>
      </c>
      <c r="D17" s="4">
        <v>2</v>
      </c>
      <c r="E17" s="4">
        <v>77</v>
      </c>
      <c r="F17" s="56"/>
      <c r="G17" s="4">
        <v>5</v>
      </c>
      <c r="H17" s="56"/>
      <c r="I17" s="56"/>
      <c r="J17" s="56"/>
      <c r="K17" s="56">
        <v>5</v>
      </c>
      <c r="L17" s="56"/>
      <c r="M17" s="56"/>
      <c r="N17" s="7">
        <v>187</v>
      </c>
      <c r="O17" s="4"/>
      <c r="P17" s="4"/>
      <c r="Q17" s="7">
        <f t="shared" si="1"/>
        <v>177</v>
      </c>
      <c r="R17" s="4">
        <f t="shared" si="0"/>
        <v>177</v>
      </c>
      <c r="S17" s="4"/>
      <c r="T17" s="9">
        <f t="shared" si="2"/>
        <v>0</v>
      </c>
    </row>
    <row r="18" spans="1:20" s="1" customFormat="1">
      <c r="A18" s="4">
        <v>17</v>
      </c>
      <c r="B18" s="4" t="s">
        <v>26</v>
      </c>
      <c r="C18" s="4">
        <v>50</v>
      </c>
      <c r="D18" s="4">
        <v>3</v>
      </c>
      <c r="E18" s="4">
        <v>8</v>
      </c>
      <c r="F18" s="56"/>
      <c r="G18" s="4">
        <v>1</v>
      </c>
      <c r="H18" s="56"/>
      <c r="I18" s="56"/>
      <c r="J18" s="56"/>
      <c r="K18" s="5">
        <v>5</v>
      </c>
      <c r="L18" s="56"/>
      <c r="M18" s="56"/>
      <c r="N18" s="7">
        <v>64</v>
      </c>
      <c r="O18" s="4">
        <v>100</v>
      </c>
      <c r="P18" s="4"/>
      <c r="Q18" s="7">
        <f t="shared" si="1"/>
        <v>158</v>
      </c>
      <c r="R18" s="4">
        <f t="shared" si="0"/>
        <v>158</v>
      </c>
      <c r="S18" s="4"/>
      <c r="T18" s="9">
        <f t="shared" si="2"/>
        <v>0</v>
      </c>
    </row>
    <row r="19" spans="1:20" s="1" customFormat="1">
      <c r="A19" s="4">
        <v>18</v>
      </c>
      <c r="B19" s="4" t="s">
        <v>27</v>
      </c>
      <c r="C19" s="4">
        <v>33</v>
      </c>
      <c r="D19" s="4">
        <v>3</v>
      </c>
      <c r="E19" s="4">
        <v>28</v>
      </c>
      <c r="F19" s="56"/>
      <c r="G19" s="4"/>
      <c r="H19" s="56"/>
      <c r="I19" s="5">
        <v>10</v>
      </c>
      <c r="J19" s="5">
        <v>4</v>
      </c>
      <c r="K19" s="56"/>
      <c r="L19" s="56"/>
      <c r="M19" s="56"/>
      <c r="N19" s="7">
        <v>89</v>
      </c>
      <c r="O19" s="4">
        <v>52</v>
      </c>
      <c r="P19" s="4"/>
      <c r="Q19" s="7">
        <f t="shared" si="1"/>
        <v>127</v>
      </c>
      <c r="R19" s="4">
        <f t="shared" si="0"/>
        <v>127</v>
      </c>
      <c r="S19" s="4"/>
      <c r="T19" s="9">
        <f t="shared" si="2"/>
        <v>0</v>
      </c>
    </row>
    <row r="20" spans="1:20">
      <c r="A20" s="4">
        <v>19</v>
      </c>
      <c r="B20" s="4" t="s">
        <v>28</v>
      </c>
      <c r="C20" s="4">
        <v>40</v>
      </c>
      <c r="D20" s="4">
        <v>1</v>
      </c>
      <c r="E20" s="4">
        <v>5</v>
      </c>
      <c r="F20" s="56"/>
      <c r="G20" s="4">
        <v>1</v>
      </c>
      <c r="H20" s="56"/>
      <c r="I20" s="5">
        <v>2</v>
      </c>
      <c r="J20" s="56"/>
      <c r="K20" s="55">
        <v>8</v>
      </c>
      <c r="L20" s="56"/>
      <c r="M20" s="56"/>
      <c r="N20" s="7">
        <v>62</v>
      </c>
      <c r="O20" s="4"/>
      <c r="P20" s="4">
        <v>6</v>
      </c>
      <c r="Q20" s="7">
        <f t="shared" si="1"/>
        <v>45</v>
      </c>
      <c r="R20" s="4">
        <f t="shared" si="0"/>
        <v>45</v>
      </c>
      <c r="S20" s="4"/>
      <c r="T20" s="9">
        <f t="shared" si="2"/>
        <v>0</v>
      </c>
    </row>
    <row r="21" spans="1:20">
      <c r="A21" s="4">
        <v>20</v>
      </c>
      <c r="B21" s="4" t="s">
        <v>29</v>
      </c>
      <c r="C21" s="4">
        <v>5</v>
      </c>
      <c r="D21" s="4">
        <v>1</v>
      </c>
      <c r="E21" s="4"/>
      <c r="F21" s="56"/>
      <c r="G21" s="56">
        <v>5</v>
      </c>
      <c r="H21" s="56"/>
      <c r="I21" s="56"/>
      <c r="J21" s="56"/>
      <c r="K21" s="55">
        <v>19</v>
      </c>
      <c r="L21" s="56"/>
      <c r="M21" s="56"/>
      <c r="N21" s="7">
        <v>62</v>
      </c>
      <c r="O21" s="4"/>
      <c r="P21" s="4">
        <v>32</v>
      </c>
      <c r="Q21" s="7">
        <f t="shared" si="1"/>
        <v>6</v>
      </c>
      <c r="R21" s="4">
        <f t="shared" si="0"/>
        <v>5</v>
      </c>
      <c r="S21" s="4">
        <v>1</v>
      </c>
      <c r="T21" s="9">
        <f t="shared" si="2"/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activeCell="L17" activeCellId="1" sqref="A16:XFD16 L17"/>
    </sheetView>
  </sheetViews>
  <sheetFormatPr defaultRowHeight="15"/>
  <cols>
    <col min="1" max="1" width="4.28515625" customWidth="1"/>
    <col min="2" max="2" width="9" customWidth="1"/>
    <col min="3" max="5" width="6.5703125" customWidth="1"/>
    <col min="6" max="16" width="6.42578125" customWidth="1"/>
    <col min="17" max="17" width="9.7109375" customWidth="1"/>
    <col min="18" max="18" width="7.85546875" customWidth="1"/>
    <col min="19" max="19" width="10" customWidth="1"/>
    <col min="20" max="20" width="11.42578125" customWidth="1"/>
    <col min="23" max="23" width="11.140625" customWidth="1"/>
  </cols>
  <sheetData>
    <row r="1" spans="1:23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38</v>
      </c>
      <c r="G1" s="3" t="s">
        <v>39</v>
      </c>
      <c r="H1" s="3" t="s">
        <v>39</v>
      </c>
      <c r="I1" s="3" t="s">
        <v>40</v>
      </c>
      <c r="J1" s="3" t="s">
        <v>40</v>
      </c>
      <c r="K1" s="3" t="s">
        <v>37</v>
      </c>
      <c r="L1" s="3" t="s">
        <v>53</v>
      </c>
      <c r="M1" s="3" t="s">
        <v>53</v>
      </c>
      <c r="N1" s="3" t="s">
        <v>52</v>
      </c>
      <c r="O1" s="3" t="s">
        <v>67</v>
      </c>
      <c r="P1" s="3" t="s">
        <v>54</v>
      </c>
      <c r="Q1" s="6" t="s">
        <v>30</v>
      </c>
      <c r="R1" s="8" t="s">
        <v>34</v>
      </c>
      <c r="S1" s="8" t="s">
        <v>63</v>
      </c>
      <c r="T1" s="3" t="s">
        <v>62</v>
      </c>
      <c r="U1" s="3" t="s">
        <v>64</v>
      </c>
      <c r="V1" s="3" t="s">
        <v>46</v>
      </c>
      <c r="W1" s="3" t="s">
        <v>47</v>
      </c>
    </row>
    <row r="2" spans="1:23">
      <c r="A2" s="4">
        <v>1</v>
      </c>
      <c r="B2" s="4" t="s">
        <v>10</v>
      </c>
      <c r="C2" s="4">
        <v>33</v>
      </c>
      <c r="D2" s="4">
        <v>42</v>
      </c>
      <c r="E2" s="4">
        <v>75</v>
      </c>
      <c r="F2" s="4">
        <v>63</v>
      </c>
      <c r="G2" s="4">
        <v>2</v>
      </c>
      <c r="H2" s="4">
        <v>52</v>
      </c>
      <c r="I2" s="4">
        <v>67</v>
      </c>
      <c r="J2" s="4">
        <v>15</v>
      </c>
      <c r="K2" s="4">
        <v>59</v>
      </c>
      <c r="L2" s="4">
        <v>23</v>
      </c>
      <c r="M2" s="4">
        <v>10</v>
      </c>
      <c r="N2" s="4">
        <v>27</v>
      </c>
      <c r="O2" s="4">
        <v>3</v>
      </c>
      <c r="P2" s="4">
        <v>8</v>
      </c>
      <c r="Q2" s="7">
        <v>1939</v>
      </c>
      <c r="R2" s="4">
        <v>290</v>
      </c>
      <c r="S2" s="4">
        <v>431</v>
      </c>
      <c r="T2" s="7">
        <f>Q2+R2-F2-G2-H2-I2-J2-K2-L2-M2-N2-O2-P2-S2</f>
        <v>1469</v>
      </c>
      <c r="U2" s="4">
        <f t="shared" ref="U2:U21" si="0">C2*D2+E2</f>
        <v>1461</v>
      </c>
      <c r="V2" s="4">
        <v>8</v>
      </c>
      <c r="W2" s="9">
        <f>U2+V2-T2</f>
        <v>0</v>
      </c>
    </row>
    <row r="3" spans="1:23">
      <c r="A3" s="4">
        <v>2</v>
      </c>
      <c r="B3" s="4" t="s">
        <v>11</v>
      </c>
      <c r="C3" s="4">
        <v>70</v>
      </c>
      <c r="D3" s="4">
        <v>22</v>
      </c>
      <c r="E3" s="4">
        <v>63</v>
      </c>
      <c r="F3" s="4">
        <v>53</v>
      </c>
      <c r="G3" s="4">
        <v>3</v>
      </c>
      <c r="H3" s="4">
        <v>35</v>
      </c>
      <c r="I3" s="4">
        <v>44</v>
      </c>
      <c r="J3" s="4">
        <v>19</v>
      </c>
      <c r="K3" s="4">
        <v>45</v>
      </c>
      <c r="L3" s="4">
        <v>51</v>
      </c>
      <c r="M3" s="4">
        <v>34</v>
      </c>
      <c r="N3" s="4">
        <v>56</v>
      </c>
      <c r="O3" s="4"/>
      <c r="P3" s="4">
        <v>12</v>
      </c>
      <c r="Q3" s="7">
        <v>1917</v>
      </c>
      <c r="R3" s="4">
        <v>280</v>
      </c>
      <c r="S3" s="4">
        <v>241</v>
      </c>
      <c r="T3" s="7">
        <f t="shared" ref="T3:T21" si="1">Q3+R3-F3-G3-H3-I3-J3-K3-L3-M3-N3-O3-P3-S3</f>
        <v>1604</v>
      </c>
      <c r="U3" s="4">
        <f t="shared" si="0"/>
        <v>1603</v>
      </c>
      <c r="V3" s="4">
        <v>1</v>
      </c>
      <c r="W3" s="9">
        <f t="shared" ref="W3:W21" si="2">U3+V3-T3</f>
        <v>0</v>
      </c>
    </row>
    <row r="4" spans="1:23">
      <c r="A4" s="4">
        <v>3</v>
      </c>
      <c r="B4" s="4" t="s">
        <v>12</v>
      </c>
      <c r="C4" s="4">
        <v>45</v>
      </c>
      <c r="D4" s="4">
        <v>4</v>
      </c>
      <c r="E4" s="4">
        <v>20</v>
      </c>
      <c r="F4" s="4"/>
      <c r="G4" s="4"/>
      <c r="H4" s="4">
        <v>10</v>
      </c>
      <c r="I4" s="4">
        <v>2</v>
      </c>
      <c r="J4" s="4"/>
      <c r="K4" s="4">
        <v>7</v>
      </c>
      <c r="L4" s="4"/>
      <c r="M4" s="4"/>
      <c r="N4" s="4"/>
      <c r="O4" s="4"/>
      <c r="P4" s="4"/>
      <c r="Q4" s="7">
        <v>238</v>
      </c>
      <c r="R4" s="4"/>
      <c r="S4" s="4">
        <v>19</v>
      </c>
      <c r="T4" s="7">
        <f t="shared" si="1"/>
        <v>200</v>
      </c>
      <c r="U4" s="4">
        <f t="shared" si="0"/>
        <v>200</v>
      </c>
      <c r="V4" s="4"/>
      <c r="W4" s="9">
        <f t="shared" si="2"/>
        <v>0</v>
      </c>
    </row>
    <row r="5" spans="1:23">
      <c r="A5" s="4">
        <v>4</v>
      </c>
      <c r="B5" s="4" t="s">
        <v>13</v>
      </c>
      <c r="C5" s="4">
        <v>90</v>
      </c>
      <c r="D5" s="4">
        <v>1</v>
      </c>
      <c r="E5" s="4">
        <v>46</v>
      </c>
      <c r="F5" s="4">
        <v>27</v>
      </c>
      <c r="G5" s="4"/>
      <c r="H5" s="4"/>
      <c r="I5" s="4">
        <v>21</v>
      </c>
      <c r="J5" s="4">
        <v>8</v>
      </c>
      <c r="K5" s="4">
        <v>2</v>
      </c>
      <c r="L5" s="4">
        <v>1</v>
      </c>
      <c r="M5" s="4"/>
      <c r="N5" s="4"/>
      <c r="O5" s="4"/>
      <c r="P5" s="4">
        <v>8</v>
      </c>
      <c r="Q5" s="7">
        <v>290</v>
      </c>
      <c r="R5" s="4"/>
      <c r="S5" s="4">
        <v>86</v>
      </c>
      <c r="T5" s="7">
        <f t="shared" si="1"/>
        <v>137</v>
      </c>
      <c r="U5" s="4">
        <f t="shared" si="0"/>
        <v>136</v>
      </c>
      <c r="V5" s="4">
        <v>1</v>
      </c>
      <c r="W5" s="9">
        <f t="shared" si="2"/>
        <v>0</v>
      </c>
    </row>
    <row r="6" spans="1:23">
      <c r="A6" s="4">
        <v>5</v>
      </c>
      <c r="B6" s="4" t="s">
        <v>14</v>
      </c>
      <c r="C6" s="4">
        <v>60</v>
      </c>
      <c r="D6" s="4">
        <v>1</v>
      </c>
      <c r="E6" s="4"/>
      <c r="F6" s="4"/>
      <c r="G6" s="4">
        <v>2</v>
      </c>
      <c r="H6" s="4"/>
      <c r="I6" s="4"/>
      <c r="J6" s="4"/>
      <c r="K6" s="4"/>
      <c r="L6" s="4">
        <v>10</v>
      </c>
      <c r="M6" s="4">
        <v>4</v>
      </c>
      <c r="N6" s="4"/>
      <c r="O6" s="4"/>
      <c r="P6" s="4"/>
      <c r="Q6" s="7">
        <v>106</v>
      </c>
      <c r="R6" s="4"/>
      <c r="S6" s="4">
        <v>30</v>
      </c>
      <c r="T6" s="7">
        <f t="shared" si="1"/>
        <v>60</v>
      </c>
      <c r="U6" s="4">
        <f t="shared" si="0"/>
        <v>60</v>
      </c>
      <c r="V6" s="4"/>
      <c r="W6" s="9">
        <f t="shared" si="2"/>
        <v>0</v>
      </c>
    </row>
    <row r="7" spans="1:23">
      <c r="A7" s="4">
        <v>6</v>
      </c>
      <c r="B7" s="4" t="s">
        <v>15</v>
      </c>
      <c r="C7" s="4">
        <v>20</v>
      </c>
      <c r="D7" s="4">
        <v>1</v>
      </c>
      <c r="E7" s="4">
        <v>17</v>
      </c>
      <c r="F7" s="4"/>
      <c r="G7" s="4"/>
      <c r="H7" s="4"/>
      <c r="I7" s="4"/>
      <c r="J7" s="4"/>
      <c r="K7" s="4"/>
      <c r="L7" s="4"/>
      <c r="M7" s="4">
        <v>5</v>
      </c>
      <c r="N7" s="4"/>
      <c r="O7" s="4"/>
      <c r="P7" s="4"/>
      <c r="Q7" s="7">
        <v>42</v>
      </c>
      <c r="R7" s="4"/>
      <c r="S7" s="4"/>
      <c r="T7" s="7">
        <f t="shared" si="1"/>
        <v>37</v>
      </c>
      <c r="U7" s="4">
        <f t="shared" si="0"/>
        <v>37</v>
      </c>
      <c r="V7" s="4"/>
      <c r="W7" s="9">
        <f t="shared" si="2"/>
        <v>0</v>
      </c>
    </row>
    <row r="8" spans="1:23">
      <c r="A8" s="4">
        <v>7</v>
      </c>
      <c r="B8" s="4" t="s">
        <v>16</v>
      </c>
      <c r="C8" s="4">
        <v>120</v>
      </c>
      <c r="D8" s="4">
        <v>3</v>
      </c>
      <c r="E8" s="4">
        <v>65</v>
      </c>
      <c r="F8" s="4">
        <v>13</v>
      </c>
      <c r="G8" s="4">
        <v>3</v>
      </c>
      <c r="H8" s="4">
        <v>10</v>
      </c>
      <c r="I8" s="4">
        <v>3</v>
      </c>
      <c r="J8" s="4">
        <v>3</v>
      </c>
      <c r="K8" s="4">
        <v>8</v>
      </c>
      <c r="L8" s="4"/>
      <c r="M8" s="4">
        <v>8</v>
      </c>
      <c r="N8" s="4">
        <v>20</v>
      </c>
      <c r="O8" s="4"/>
      <c r="P8" s="4">
        <v>10</v>
      </c>
      <c r="Q8" s="7">
        <v>577</v>
      </c>
      <c r="R8" s="4"/>
      <c r="S8" s="4">
        <v>73</v>
      </c>
      <c r="T8" s="7">
        <f>Q8+R8-F8-G8-H8-I8-J8-K8-L8-M8-N8-O8-P8-S8</f>
        <v>426</v>
      </c>
      <c r="U8" s="4">
        <f t="shared" si="0"/>
        <v>425</v>
      </c>
      <c r="V8" s="4">
        <v>1</v>
      </c>
      <c r="W8" s="9">
        <f t="shared" si="2"/>
        <v>0</v>
      </c>
    </row>
    <row r="9" spans="1:23">
      <c r="A9" s="4">
        <v>8</v>
      </c>
      <c r="B9" s="4" t="s">
        <v>17</v>
      </c>
      <c r="C9" s="4">
        <v>50</v>
      </c>
      <c r="D9" s="4">
        <v>1</v>
      </c>
      <c r="E9" s="4">
        <v>16</v>
      </c>
      <c r="F9" s="4"/>
      <c r="G9" s="4"/>
      <c r="H9" s="4"/>
      <c r="I9" s="4"/>
      <c r="J9" s="4"/>
      <c r="K9" s="4"/>
      <c r="L9" s="4">
        <v>1</v>
      </c>
      <c r="M9" s="4"/>
      <c r="N9" s="4"/>
      <c r="O9" s="4"/>
      <c r="P9" s="4"/>
      <c r="Q9" s="7">
        <v>34</v>
      </c>
      <c r="R9" s="4">
        <v>50</v>
      </c>
      <c r="S9" s="4">
        <v>17</v>
      </c>
      <c r="T9" s="7">
        <f t="shared" si="1"/>
        <v>66</v>
      </c>
      <c r="U9" s="4">
        <f t="shared" si="0"/>
        <v>66</v>
      </c>
      <c r="V9" s="4"/>
      <c r="W9" s="9">
        <f t="shared" si="2"/>
        <v>0</v>
      </c>
    </row>
    <row r="10" spans="1:23">
      <c r="A10" s="4">
        <v>9</v>
      </c>
      <c r="B10" s="4" t="s">
        <v>18</v>
      </c>
      <c r="C10" s="4">
        <v>65</v>
      </c>
      <c r="D10" s="4">
        <v>3</v>
      </c>
      <c r="E10" s="4">
        <v>48</v>
      </c>
      <c r="F10" s="4">
        <v>25</v>
      </c>
      <c r="G10" s="4"/>
      <c r="H10" s="4"/>
      <c r="I10" s="4">
        <v>5</v>
      </c>
      <c r="J10" s="4">
        <v>3</v>
      </c>
      <c r="K10" s="4">
        <v>5</v>
      </c>
      <c r="L10" s="4">
        <v>20</v>
      </c>
      <c r="M10" s="4"/>
      <c r="N10" s="4">
        <v>10</v>
      </c>
      <c r="O10" s="4"/>
      <c r="P10" s="4"/>
      <c r="Q10" s="7">
        <v>223</v>
      </c>
      <c r="R10" s="4">
        <v>130</v>
      </c>
      <c r="S10" s="4">
        <v>39</v>
      </c>
      <c r="T10" s="7">
        <f t="shared" si="1"/>
        <v>246</v>
      </c>
      <c r="U10" s="4">
        <f t="shared" si="0"/>
        <v>243</v>
      </c>
      <c r="V10" s="4">
        <v>3</v>
      </c>
      <c r="W10" s="9">
        <f t="shared" si="2"/>
        <v>0</v>
      </c>
    </row>
    <row r="11" spans="1:23" s="1" customFormat="1">
      <c r="A11" s="4">
        <v>10</v>
      </c>
      <c r="B11" s="4" t="s">
        <v>19</v>
      </c>
      <c r="C11" s="4">
        <v>100</v>
      </c>
      <c r="D11" s="4">
        <v>3</v>
      </c>
      <c r="E11" s="4">
        <v>93</v>
      </c>
      <c r="F11" s="4">
        <v>46</v>
      </c>
      <c r="G11" s="4">
        <v>4</v>
      </c>
      <c r="H11" s="4">
        <v>38</v>
      </c>
      <c r="I11" s="4">
        <v>5</v>
      </c>
      <c r="J11" s="4">
        <v>9</v>
      </c>
      <c r="K11" s="4">
        <v>22</v>
      </c>
      <c r="L11" s="4">
        <v>28</v>
      </c>
      <c r="M11" s="4">
        <v>16</v>
      </c>
      <c r="N11" s="4"/>
      <c r="O11" s="4"/>
      <c r="P11" s="4">
        <v>10</v>
      </c>
      <c r="Q11" s="7">
        <v>490</v>
      </c>
      <c r="R11" s="4">
        <v>200</v>
      </c>
      <c r="S11" s="4">
        <v>117</v>
      </c>
      <c r="T11" s="7">
        <f t="shared" si="1"/>
        <v>395</v>
      </c>
      <c r="U11" s="4">
        <f t="shared" si="0"/>
        <v>393</v>
      </c>
      <c r="V11" s="4">
        <v>2</v>
      </c>
      <c r="W11" s="9">
        <f t="shared" si="2"/>
        <v>0</v>
      </c>
    </row>
    <row r="12" spans="1:23">
      <c r="A12" s="4">
        <v>11</v>
      </c>
      <c r="B12" s="4" t="s">
        <v>20</v>
      </c>
      <c r="C12" s="4">
        <v>14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>
        <v>14</v>
      </c>
      <c r="R12" s="4"/>
      <c r="S12" s="4"/>
      <c r="T12" s="7">
        <f t="shared" si="1"/>
        <v>14</v>
      </c>
      <c r="U12" s="4">
        <f t="shared" si="0"/>
        <v>14</v>
      </c>
      <c r="V12" s="4"/>
      <c r="W12" s="9">
        <f t="shared" si="2"/>
        <v>0</v>
      </c>
    </row>
    <row r="13" spans="1:23">
      <c r="A13" s="4">
        <v>12</v>
      </c>
      <c r="B13" s="4" t="s">
        <v>21</v>
      </c>
      <c r="C13" s="4">
        <v>48</v>
      </c>
      <c r="D13" s="4">
        <v>1</v>
      </c>
      <c r="E13" s="4">
        <v>35</v>
      </c>
      <c r="F13" s="4"/>
      <c r="G13" s="4"/>
      <c r="H13" s="4"/>
      <c r="I13" s="4">
        <v>5</v>
      </c>
      <c r="J13" s="4"/>
      <c r="K13" s="4"/>
      <c r="L13" s="4"/>
      <c r="M13" s="4">
        <v>1</v>
      </c>
      <c r="N13" s="4">
        <v>4</v>
      </c>
      <c r="O13" s="4"/>
      <c r="P13" s="4">
        <v>4</v>
      </c>
      <c r="Q13" s="7">
        <v>128</v>
      </c>
      <c r="R13" s="4"/>
      <c r="S13" s="4">
        <v>31</v>
      </c>
      <c r="T13" s="7">
        <f t="shared" si="1"/>
        <v>83</v>
      </c>
      <c r="U13" s="4">
        <f t="shared" si="0"/>
        <v>83</v>
      </c>
      <c r="V13" s="4"/>
      <c r="W13" s="9">
        <f t="shared" si="2"/>
        <v>0</v>
      </c>
    </row>
    <row r="14" spans="1:23">
      <c r="A14" s="4">
        <v>13</v>
      </c>
      <c r="B14" s="4" t="s">
        <v>22</v>
      </c>
      <c r="C14" s="4">
        <v>59</v>
      </c>
      <c r="D14" s="4">
        <v>1</v>
      </c>
      <c r="E14" s="4"/>
      <c r="F14" s="4">
        <v>3</v>
      </c>
      <c r="G14" s="4"/>
      <c r="H14" s="4">
        <v>15</v>
      </c>
      <c r="I14" s="4">
        <v>6</v>
      </c>
      <c r="J14" s="4"/>
      <c r="K14" s="4"/>
      <c r="L14" s="4"/>
      <c r="M14" s="4"/>
      <c r="N14" s="4">
        <v>9</v>
      </c>
      <c r="O14" s="4"/>
      <c r="P14" s="4"/>
      <c r="Q14" s="7">
        <v>103</v>
      </c>
      <c r="R14" s="4"/>
      <c r="S14" s="4">
        <v>11</v>
      </c>
      <c r="T14" s="7">
        <f t="shared" si="1"/>
        <v>59</v>
      </c>
      <c r="U14" s="4">
        <f t="shared" si="0"/>
        <v>59</v>
      </c>
      <c r="V14" s="4"/>
      <c r="W14" s="9">
        <f t="shared" si="2"/>
        <v>0</v>
      </c>
    </row>
    <row r="15" spans="1:23">
      <c r="A15" s="4">
        <v>14</v>
      </c>
      <c r="B15" s="4" t="s">
        <v>23</v>
      </c>
      <c r="C15" s="4">
        <v>50</v>
      </c>
      <c r="D15" s="4">
        <v>1</v>
      </c>
      <c r="E15" s="4">
        <v>73</v>
      </c>
      <c r="F15" s="4">
        <v>3</v>
      </c>
      <c r="G15" s="4"/>
      <c r="H15" s="4">
        <v>23</v>
      </c>
      <c r="I15" s="4">
        <v>7</v>
      </c>
      <c r="J15" s="4"/>
      <c r="K15" s="4">
        <v>20</v>
      </c>
      <c r="L15" s="4">
        <v>7</v>
      </c>
      <c r="M15" s="4">
        <v>5</v>
      </c>
      <c r="N15" s="4">
        <v>21</v>
      </c>
      <c r="O15" s="4"/>
      <c r="P15" s="4">
        <v>4</v>
      </c>
      <c r="Q15" s="7">
        <v>75</v>
      </c>
      <c r="R15" s="4">
        <v>170</v>
      </c>
      <c r="S15" s="4">
        <v>32</v>
      </c>
      <c r="T15" s="7">
        <f t="shared" si="1"/>
        <v>123</v>
      </c>
      <c r="U15" s="4">
        <f t="shared" si="0"/>
        <v>123</v>
      </c>
      <c r="V15" s="4"/>
      <c r="W15" s="9">
        <f t="shared" si="2"/>
        <v>0</v>
      </c>
    </row>
    <row r="16" spans="1:23" s="1" customFormat="1">
      <c r="A16" s="4">
        <v>15</v>
      </c>
      <c r="B16" s="4" t="s">
        <v>24</v>
      </c>
      <c r="C16" s="4">
        <v>50</v>
      </c>
      <c r="D16" s="4">
        <v>3</v>
      </c>
      <c r="E16" s="4">
        <v>43</v>
      </c>
      <c r="F16" s="4">
        <v>9</v>
      </c>
      <c r="G16" s="4"/>
      <c r="H16" s="4">
        <v>11</v>
      </c>
      <c r="I16" s="4">
        <v>3</v>
      </c>
      <c r="J16" s="4"/>
      <c r="K16" s="4">
        <v>9</v>
      </c>
      <c r="L16" s="4">
        <v>10</v>
      </c>
      <c r="M16" s="4">
        <v>7</v>
      </c>
      <c r="N16" s="4">
        <v>10</v>
      </c>
      <c r="O16" s="4"/>
      <c r="P16" s="4">
        <v>6</v>
      </c>
      <c r="Q16" s="7">
        <v>115</v>
      </c>
      <c r="R16" s="4">
        <v>170</v>
      </c>
      <c r="S16" s="4">
        <v>26</v>
      </c>
      <c r="T16" s="7">
        <f t="shared" si="1"/>
        <v>194</v>
      </c>
      <c r="U16" s="4">
        <f t="shared" si="0"/>
        <v>193</v>
      </c>
      <c r="V16" s="4">
        <v>1</v>
      </c>
      <c r="W16" s="9">
        <f t="shared" si="2"/>
        <v>0</v>
      </c>
    </row>
    <row r="17" spans="1:23">
      <c r="A17" s="4">
        <v>16</v>
      </c>
      <c r="B17" s="4" t="s">
        <v>25</v>
      </c>
      <c r="C17" s="4">
        <v>50</v>
      </c>
      <c r="D17" s="4">
        <v>2</v>
      </c>
      <c r="E17" s="4">
        <v>62</v>
      </c>
      <c r="F17" s="4"/>
      <c r="G17" s="4"/>
      <c r="H17" s="4"/>
      <c r="I17" s="4"/>
      <c r="J17" s="4"/>
      <c r="K17" s="4">
        <v>5</v>
      </c>
      <c r="L17" s="4"/>
      <c r="M17" s="4">
        <v>5</v>
      </c>
      <c r="N17" s="4">
        <v>2</v>
      </c>
      <c r="O17" s="4"/>
      <c r="P17" s="4"/>
      <c r="Q17" s="7">
        <v>177</v>
      </c>
      <c r="R17" s="4"/>
      <c r="S17" s="4">
        <v>3</v>
      </c>
      <c r="T17" s="7">
        <f t="shared" si="1"/>
        <v>162</v>
      </c>
      <c r="U17" s="4">
        <f t="shared" si="0"/>
        <v>162</v>
      </c>
      <c r="V17" s="4"/>
      <c r="W17" s="9">
        <f t="shared" si="2"/>
        <v>0</v>
      </c>
    </row>
    <row r="18" spans="1:23" s="1" customFormat="1">
      <c r="A18" s="4">
        <v>17</v>
      </c>
      <c r="B18" s="4" t="s">
        <v>26</v>
      </c>
      <c r="C18" s="4">
        <v>50</v>
      </c>
      <c r="D18" s="4">
        <v>3</v>
      </c>
      <c r="E18" s="4">
        <v>15</v>
      </c>
      <c r="F18" s="4"/>
      <c r="G18" s="4"/>
      <c r="H18" s="4">
        <v>23</v>
      </c>
      <c r="I18" s="4"/>
      <c r="J18" s="4"/>
      <c r="K18" s="4">
        <v>2</v>
      </c>
      <c r="L18" s="4">
        <v>10</v>
      </c>
      <c r="M18" s="4"/>
      <c r="N18" s="4"/>
      <c r="O18" s="4"/>
      <c r="P18" s="4"/>
      <c r="Q18" s="7">
        <v>158</v>
      </c>
      <c r="R18" s="4">
        <v>100</v>
      </c>
      <c r="S18" s="4">
        <v>57</v>
      </c>
      <c r="T18" s="7">
        <f t="shared" si="1"/>
        <v>166</v>
      </c>
      <c r="U18" s="4">
        <f t="shared" si="0"/>
        <v>165</v>
      </c>
      <c r="V18" s="4">
        <v>1</v>
      </c>
      <c r="W18" s="9">
        <f t="shared" si="2"/>
        <v>0</v>
      </c>
    </row>
    <row r="19" spans="1:23" s="1" customFormat="1">
      <c r="A19" s="4">
        <v>18</v>
      </c>
      <c r="B19" s="4" t="s">
        <v>27</v>
      </c>
      <c r="C19" s="4">
        <v>44</v>
      </c>
      <c r="D19" s="4">
        <v>1</v>
      </c>
      <c r="E19" s="4"/>
      <c r="F19" s="4">
        <v>15</v>
      </c>
      <c r="G19" s="4"/>
      <c r="H19" s="4">
        <v>3</v>
      </c>
      <c r="I19" s="4"/>
      <c r="J19" s="4"/>
      <c r="K19" s="4"/>
      <c r="L19" s="4">
        <v>10</v>
      </c>
      <c r="M19" s="4">
        <v>1</v>
      </c>
      <c r="N19" s="4"/>
      <c r="O19" s="4">
        <v>3</v>
      </c>
      <c r="P19" s="4"/>
      <c r="Q19" s="7">
        <v>127</v>
      </c>
      <c r="R19" s="4"/>
      <c r="S19" s="4">
        <v>51</v>
      </c>
      <c r="T19" s="7">
        <f t="shared" si="1"/>
        <v>44</v>
      </c>
      <c r="U19" s="4">
        <f t="shared" si="0"/>
        <v>44</v>
      </c>
      <c r="V19" s="4"/>
      <c r="W19" s="9">
        <f t="shared" si="2"/>
        <v>0</v>
      </c>
    </row>
    <row r="20" spans="1:23">
      <c r="A20" s="4">
        <v>19</v>
      </c>
      <c r="B20" s="4" t="s">
        <v>28</v>
      </c>
      <c r="C20" s="4">
        <v>40</v>
      </c>
      <c r="D20" s="4">
        <v>2</v>
      </c>
      <c r="E20" s="4">
        <v>21</v>
      </c>
      <c r="F20" s="4"/>
      <c r="G20" s="4">
        <v>2</v>
      </c>
      <c r="H20" s="4"/>
      <c r="I20" s="4"/>
      <c r="J20" s="4"/>
      <c r="K20" s="4">
        <v>6</v>
      </c>
      <c r="L20" s="4"/>
      <c r="M20" s="4">
        <v>1</v>
      </c>
      <c r="N20" s="4">
        <v>10</v>
      </c>
      <c r="O20" s="4"/>
      <c r="P20" s="4"/>
      <c r="Q20" s="7">
        <v>45</v>
      </c>
      <c r="R20" s="4">
        <v>80</v>
      </c>
      <c r="S20" s="4">
        <v>5</v>
      </c>
      <c r="T20" s="7">
        <f t="shared" si="1"/>
        <v>101</v>
      </c>
      <c r="U20" s="4">
        <f t="shared" si="0"/>
        <v>101</v>
      </c>
      <c r="V20" s="4"/>
      <c r="W20" s="9">
        <f t="shared" si="2"/>
        <v>0</v>
      </c>
    </row>
    <row r="21" spans="1:23">
      <c r="A21" s="4">
        <v>20</v>
      </c>
      <c r="B21" s="4" t="s">
        <v>29</v>
      </c>
      <c r="C21" s="4">
        <v>40</v>
      </c>
      <c r="D21" s="4">
        <v>1</v>
      </c>
      <c r="E21" s="4">
        <v>31</v>
      </c>
      <c r="F21" s="4"/>
      <c r="G21" s="4"/>
      <c r="H21" s="4"/>
      <c r="I21" s="4"/>
      <c r="J21" s="4">
        <v>2</v>
      </c>
      <c r="K21" s="4"/>
      <c r="L21" s="4"/>
      <c r="M21" s="4"/>
      <c r="N21" s="4">
        <v>12</v>
      </c>
      <c r="O21" s="4"/>
      <c r="P21" s="4"/>
      <c r="Q21" s="7">
        <v>5</v>
      </c>
      <c r="R21" s="4">
        <v>80</v>
      </c>
      <c r="S21" s="4"/>
      <c r="T21" s="7">
        <f t="shared" si="1"/>
        <v>71</v>
      </c>
      <c r="U21" s="4">
        <f t="shared" si="0"/>
        <v>71</v>
      </c>
      <c r="V21" s="4"/>
      <c r="W21" s="9">
        <f t="shared" si="2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activeCell="G15" sqref="G15"/>
    </sheetView>
  </sheetViews>
  <sheetFormatPr defaultRowHeight="15"/>
  <cols>
    <col min="1" max="1" width="4.85546875" customWidth="1"/>
    <col min="2" max="2" width="9.5703125" customWidth="1"/>
    <col min="3" max="5" width="6.5703125" customWidth="1"/>
    <col min="6" max="16" width="6.42578125" customWidth="1"/>
    <col min="17" max="17" width="10.85546875" customWidth="1"/>
    <col min="18" max="18" width="7.7109375" customWidth="1"/>
    <col min="19" max="19" width="10.140625" customWidth="1"/>
    <col min="20" max="20" width="10.7109375" customWidth="1"/>
    <col min="23" max="23" width="12.5703125" customWidth="1"/>
  </cols>
  <sheetData>
    <row r="1" spans="1:23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38</v>
      </c>
      <c r="G1" s="3" t="s">
        <v>38</v>
      </c>
      <c r="H1" s="3" t="s">
        <v>39</v>
      </c>
      <c r="I1" s="3" t="s">
        <v>40</v>
      </c>
      <c r="J1" s="3" t="s">
        <v>40</v>
      </c>
      <c r="K1" s="3" t="s">
        <v>37</v>
      </c>
      <c r="L1" s="3" t="s">
        <v>37</v>
      </c>
      <c r="M1" s="3" t="s">
        <v>53</v>
      </c>
      <c r="N1" s="3" t="s">
        <v>53</v>
      </c>
      <c r="O1" s="3" t="s">
        <v>52</v>
      </c>
      <c r="P1" s="3" t="s">
        <v>52</v>
      </c>
      <c r="Q1" s="6" t="s">
        <v>30</v>
      </c>
      <c r="R1" s="8" t="s">
        <v>34</v>
      </c>
      <c r="S1" s="8" t="s">
        <v>63</v>
      </c>
      <c r="T1" s="3" t="s">
        <v>68</v>
      </c>
      <c r="U1" s="3" t="s">
        <v>64</v>
      </c>
      <c r="V1" s="3" t="s">
        <v>46</v>
      </c>
      <c r="W1" s="3" t="s">
        <v>47</v>
      </c>
    </row>
    <row r="2" spans="1:23" s="10" customFormat="1">
      <c r="A2" s="7">
        <v>1</v>
      </c>
      <c r="B2" s="7" t="s">
        <v>10</v>
      </c>
      <c r="C2" s="7">
        <v>33</v>
      </c>
      <c r="D2" s="7">
        <v>29</v>
      </c>
      <c r="E2" s="7">
        <v>42</v>
      </c>
      <c r="F2" s="11">
        <v>78</v>
      </c>
      <c r="G2" s="11">
        <v>76</v>
      </c>
      <c r="H2" s="11">
        <v>21</v>
      </c>
      <c r="I2" s="11">
        <v>11</v>
      </c>
      <c r="J2" s="11">
        <v>51</v>
      </c>
      <c r="K2" s="7"/>
      <c r="L2" s="11">
        <v>35</v>
      </c>
      <c r="M2" s="11">
        <v>23</v>
      </c>
      <c r="N2" s="11">
        <v>20</v>
      </c>
      <c r="O2" s="11">
        <v>20</v>
      </c>
      <c r="P2" s="11">
        <v>14</v>
      </c>
      <c r="Q2" s="7">
        <v>1460</v>
      </c>
      <c r="R2" s="7"/>
      <c r="S2" s="7">
        <v>104</v>
      </c>
      <c r="T2" s="7">
        <f>Q2+R2-F2-G2-H2-I2-J2-K2-L2-M2-N2-O2-P2-S2</f>
        <v>1007</v>
      </c>
      <c r="U2" s="7">
        <f t="shared" ref="U2:U21" si="0">C2*D2+E2</f>
        <v>999</v>
      </c>
      <c r="V2" s="7">
        <v>6</v>
      </c>
      <c r="W2" s="12">
        <f>U2+V2-T2</f>
        <v>-2</v>
      </c>
    </row>
    <row r="3" spans="1:23" s="1" customFormat="1">
      <c r="A3" s="4">
        <v>2</v>
      </c>
      <c r="B3" s="4" t="s">
        <v>11</v>
      </c>
      <c r="C3" s="4">
        <v>70</v>
      </c>
      <c r="D3" s="4">
        <v>16</v>
      </c>
      <c r="E3" s="4">
        <v>12</v>
      </c>
      <c r="F3" s="5">
        <v>87</v>
      </c>
      <c r="G3" s="5">
        <v>5</v>
      </c>
      <c r="H3" s="5">
        <v>18</v>
      </c>
      <c r="I3" s="5">
        <v>6</v>
      </c>
      <c r="J3" s="5">
        <v>24</v>
      </c>
      <c r="K3" s="5">
        <v>3</v>
      </c>
      <c r="L3" s="5">
        <v>40</v>
      </c>
      <c r="M3" s="5">
        <v>62</v>
      </c>
      <c r="N3" s="5">
        <v>23</v>
      </c>
      <c r="O3" s="5">
        <v>20</v>
      </c>
      <c r="P3" s="5">
        <v>18</v>
      </c>
      <c r="Q3" s="7">
        <v>1603</v>
      </c>
      <c r="R3" s="4"/>
      <c r="S3" s="4">
        <v>164</v>
      </c>
      <c r="T3" s="7">
        <f t="shared" ref="T3:T21" si="1">Q3+R3-F3-G3-H3-I3-J3-K3-L3-M3-N3-O3-P3-S3</f>
        <v>1133</v>
      </c>
      <c r="U3" s="4">
        <f t="shared" si="0"/>
        <v>1132</v>
      </c>
      <c r="V3" s="4">
        <v>1</v>
      </c>
      <c r="W3" s="9">
        <f t="shared" ref="W3:W21" si="2">U3+V3-T3</f>
        <v>0</v>
      </c>
    </row>
    <row r="4" spans="1:23">
      <c r="A4" s="4">
        <v>3</v>
      </c>
      <c r="B4" s="4" t="s">
        <v>12</v>
      </c>
      <c r="C4" s="4">
        <v>45</v>
      </c>
      <c r="D4" s="4">
        <v>2</v>
      </c>
      <c r="E4" s="4">
        <v>13</v>
      </c>
      <c r="F4" s="5">
        <v>15</v>
      </c>
      <c r="G4" s="5"/>
      <c r="H4" s="5"/>
      <c r="I4" s="5">
        <v>8</v>
      </c>
      <c r="J4" s="5">
        <v>3</v>
      </c>
      <c r="K4" s="5"/>
      <c r="L4" s="5">
        <v>21</v>
      </c>
      <c r="M4" s="5">
        <v>20</v>
      </c>
      <c r="N4" s="5"/>
      <c r="O4" s="4"/>
      <c r="P4" s="5">
        <v>5</v>
      </c>
      <c r="Q4" s="7">
        <v>200</v>
      </c>
      <c r="R4" s="4"/>
      <c r="S4" s="4">
        <v>25</v>
      </c>
      <c r="T4" s="7">
        <f t="shared" si="1"/>
        <v>103</v>
      </c>
      <c r="U4" s="4">
        <f t="shared" si="0"/>
        <v>103</v>
      </c>
      <c r="V4" s="4"/>
      <c r="W4" s="9">
        <f t="shared" si="2"/>
        <v>0</v>
      </c>
    </row>
    <row r="5" spans="1:23" s="1" customFormat="1">
      <c r="A5" s="4">
        <v>4</v>
      </c>
      <c r="B5" s="4" t="s">
        <v>13</v>
      </c>
      <c r="C5" s="4">
        <v>82</v>
      </c>
      <c r="D5" s="4">
        <v>1</v>
      </c>
      <c r="E5" s="4"/>
      <c r="F5" s="5"/>
      <c r="G5" s="5"/>
      <c r="H5" s="5">
        <v>5</v>
      </c>
      <c r="I5" s="5"/>
      <c r="J5" s="5">
        <v>18</v>
      </c>
      <c r="K5" s="5">
        <v>2</v>
      </c>
      <c r="L5" s="5"/>
      <c r="M5" s="5">
        <v>5</v>
      </c>
      <c r="N5" s="5">
        <v>2</v>
      </c>
      <c r="O5" s="4"/>
      <c r="P5" s="5">
        <v>4</v>
      </c>
      <c r="Q5" s="7">
        <v>136</v>
      </c>
      <c r="R5" s="4"/>
      <c r="S5" s="4">
        <v>17</v>
      </c>
      <c r="T5" s="7">
        <f t="shared" si="1"/>
        <v>83</v>
      </c>
      <c r="U5" s="4">
        <f t="shared" si="0"/>
        <v>82</v>
      </c>
      <c r="V5" s="4">
        <v>1</v>
      </c>
      <c r="W5" s="9">
        <f t="shared" si="2"/>
        <v>0</v>
      </c>
    </row>
    <row r="6" spans="1:23">
      <c r="A6" s="4">
        <v>5</v>
      </c>
      <c r="B6" s="4" t="s">
        <v>14</v>
      </c>
      <c r="C6" s="4">
        <v>53</v>
      </c>
      <c r="D6" s="4">
        <v>1</v>
      </c>
      <c r="E6" s="4"/>
      <c r="F6" s="5"/>
      <c r="G6" s="5"/>
      <c r="H6" s="5"/>
      <c r="I6" s="5"/>
      <c r="J6" s="5"/>
      <c r="K6" s="5"/>
      <c r="L6" s="5">
        <v>6</v>
      </c>
      <c r="M6" s="5">
        <v>1</v>
      </c>
      <c r="N6" s="4"/>
      <c r="O6" s="4"/>
      <c r="P6" s="4"/>
      <c r="Q6" s="7">
        <v>60</v>
      </c>
      <c r="R6" s="4"/>
      <c r="S6" s="4"/>
      <c r="T6" s="7">
        <f t="shared" si="1"/>
        <v>53</v>
      </c>
      <c r="U6" s="4">
        <f t="shared" si="0"/>
        <v>53</v>
      </c>
      <c r="V6" s="4"/>
      <c r="W6" s="9">
        <f t="shared" si="2"/>
        <v>0</v>
      </c>
    </row>
    <row r="7" spans="1:23">
      <c r="A7" s="4">
        <v>6</v>
      </c>
      <c r="B7" s="4" t="s">
        <v>15</v>
      </c>
      <c r="C7" s="4">
        <v>20</v>
      </c>
      <c r="D7" s="4">
        <v>1</v>
      </c>
      <c r="E7" s="4">
        <v>17</v>
      </c>
      <c r="F7" s="5"/>
      <c r="G7" s="5"/>
      <c r="H7" s="5"/>
      <c r="I7" s="5"/>
      <c r="J7" s="5"/>
      <c r="K7" s="5"/>
      <c r="L7" s="5"/>
      <c r="M7" s="4"/>
      <c r="N7" s="4"/>
      <c r="O7" s="4"/>
      <c r="P7" s="4"/>
      <c r="Q7" s="7">
        <v>37</v>
      </c>
      <c r="R7" s="4"/>
      <c r="S7" s="4"/>
      <c r="T7" s="7">
        <f t="shared" si="1"/>
        <v>37</v>
      </c>
      <c r="U7" s="4">
        <f t="shared" si="0"/>
        <v>37</v>
      </c>
      <c r="V7" s="4"/>
      <c r="W7" s="9">
        <f t="shared" si="2"/>
        <v>0</v>
      </c>
    </row>
    <row r="8" spans="1:23">
      <c r="A8" s="4">
        <v>7</v>
      </c>
      <c r="B8" s="4" t="s">
        <v>16</v>
      </c>
      <c r="C8" s="4">
        <v>120</v>
      </c>
      <c r="D8" s="4">
        <v>2</v>
      </c>
      <c r="E8" s="4">
        <v>22</v>
      </c>
      <c r="F8" s="5">
        <v>10</v>
      </c>
      <c r="G8" s="5"/>
      <c r="H8" s="5"/>
      <c r="I8" s="5">
        <v>5</v>
      </c>
      <c r="J8" s="5">
        <v>23</v>
      </c>
      <c r="K8" s="5"/>
      <c r="L8" s="5">
        <v>12</v>
      </c>
      <c r="M8" s="5">
        <v>40</v>
      </c>
      <c r="N8" s="5">
        <v>15</v>
      </c>
      <c r="O8" s="5">
        <v>20</v>
      </c>
      <c r="P8" s="5">
        <v>7</v>
      </c>
      <c r="Q8" s="7">
        <v>425</v>
      </c>
      <c r="R8" s="4"/>
      <c r="S8" s="4">
        <v>31</v>
      </c>
      <c r="T8" s="7">
        <f t="shared" si="1"/>
        <v>262</v>
      </c>
      <c r="U8" s="4">
        <f t="shared" si="0"/>
        <v>262</v>
      </c>
      <c r="V8" s="4"/>
      <c r="W8" s="9">
        <f t="shared" si="2"/>
        <v>0</v>
      </c>
    </row>
    <row r="9" spans="1:23">
      <c r="A9" s="4">
        <v>8</v>
      </c>
      <c r="B9" s="4" t="s">
        <v>17</v>
      </c>
      <c r="C9" s="4">
        <v>50</v>
      </c>
      <c r="D9" s="4">
        <v>1</v>
      </c>
      <c r="E9" s="4">
        <v>6</v>
      </c>
      <c r="F9" s="5"/>
      <c r="G9" s="5"/>
      <c r="H9" s="5"/>
      <c r="I9" s="5"/>
      <c r="J9" s="5"/>
      <c r="K9" s="5"/>
      <c r="L9" s="5">
        <v>10</v>
      </c>
      <c r="M9" s="4"/>
      <c r="N9" s="4"/>
      <c r="O9" s="4"/>
      <c r="P9" s="5"/>
      <c r="Q9" s="7">
        <v>66</v>
      </c>
      <c r="R9" s="4"/>
      <c r="S9" s="4"/>
      <c r="T9" s="7">
        <f t="shared" si="1"/>
        <v>56</v>
      </c>
      <c r="U9" s="4">
        <f t="shared" si="0"/>
        <v>56</v>
      </c>
      <c r="V9" s="4"/>
      <c r="W9" s="9">
        <f t="shared" si="2"/>
        <v>0</v>
      </c>
    </row>
    <row r="10" spans="1:23" s="1" customFormat="1">
      <c r="A10" s="4">
        <v>9</v>
      </c>
      <c r="B10" s="4" t="s">
        <v>18</v>
      </c>
      <c r="C10" s="4">
        <v>65</v>
      </c>
      <c r="D10" s="4">
        <v>2</v>
      </c>
      <c r="E10" s="4">
        <v>61</v>
      </c>
      <c r="F10" s="5">
        <v>2</v>
      </c>
      <c r="G10" s="5"/>
      <c r="H10" s="5"/>
      <c r="I10" s="5">
        <v>4</v>
      </c>
      <c r="J10" s="5">
        <v>15</v>
      </c>
      <c r="K10" s="5">
        <v>3</v>
      </c>
      <c r="L10" s="5">
        <v>6</v>
      </c>
      <c r="M10" s="4"/>
      <c r="N10" s="5">
        <v>4</v>
      </c>
      <c r="O10" s="4"/>
      <c r="P10" s="5">
        <v>7</v>
      </c>
      <c r="Q10" s="7">
        <v>243</v>
      </c>
      <c r="R10" s="4"/>
      <c r="S10" s="4">
        <v>10</v>
      </c>
      <c r="T10" s="7">
        <f t="shared" si="1"/>
        <v>192</v>
      </c>
      <c r="U10" s="4">
        <f t="shared" si="0"/>
        <v>191</v>
      </c>
      <c r="V10" s="4">
        <v>1</v>
      </c>
      <c r="W10" s="9">
        <f t="shared" si="2"/>
        <v>0</v>
      </c>
    </row>
    <row r="11" spans="1:23">
      <c r="A11" s="4">
        <v>10</v>
      </c>
      <c r="B11" s="4" t="s">
        <v>19</v>
      </c>
      <c r="C11" s="4">
        <v>100</v>
      </c>
      <c r="D11" s="4">
        <v>2</v>
      </c>
      <c r="E11" s="4">
        <v>46</v>
      </c>
      <c r="F11" s="5"/>
      <c r="G11" s="5">
        <v>9</v>
      </c>
      <c r="H11" s="5">
        <v>12</v>
      </c>
      <c r="I11" s="5">
        <v>5</v>
      </c>
      <c r="J11" s="5">
        <v>28</v>
      </c>
      <c r="K11" s="4"/>
      <c r="L11" s="5">
        <v>25</v>
      </c>
      <c r="M11" s="5">
        <v>5</v>
      </c>
      <c r="N11" s="5">
        <v>13</v>
      </c>
      <c r="O11" s="4"/>
      <c r="P11" s="5">
        <v>8</v>
      </c>
      <c r="Q11" s="7">
        <v>393</v>
      </c>
      <c r="R11" s="4"/>
      <c r="S11" s="4">
        <v>41</v>
      </c>
      <c r="T11" s="7">
        <f t="shared" si="1"/>
        <v>247</v>
      </c>
      <c r="U11" s="4">
        <f t="shared" si="0"/>
        <v>246</v>
      </c>
      <c r="V11" s="4">
        <v>1</v>
      </c>
      <c r="W11" s="9">
        <f t="shared" si="2"/>
        <v>0</v>
      </c>
    </row>
    <row r="12" spans="1:23">
      <c r="A12" s="4">
        <v>11</v>
      </c>
      <c r="B12" s="4" t="s">
        <v>20</v>
      </c>
      <c r="C12" s="4">
        <v>14</v>
      </c>
      <c r="D12" s="4">
        <v>1</v>
      </c>
      <c r="E12" s="4"/>
      <c r="F12" s="5"/>
      <c r="G12" s="5"/>
      <c r="H12" s="5"/>
      <c r="I12" s="5"/>
      <c r="J12" s="5"/>
      <c r="K12" s="4"/>
      <c r="L12" s="5"/>
      <c r="M12" s="5"/>
      <c r="N12" s="5"/>
      <c r="O12" s="4"/>
      <c r="P12" s="4"/>
      <c r="Q12" s="7">
        <v>14</v>
      </c>
      <c r="R12" s="4"/>
      <c r="S12" s="4"/>
      <c r="T12" s="7">
        <f t="shared" si="1"/>
        <v>14</v>
      </c>
      <c r="U12" s="4">
        <f t="shared" si="0"/>
        <v>14</v>
      </c>
      <c r="V12" s="4"/>
      <c r="W12" s="9">
        <f t="shared" si="2"/>
        <v>0</v>
      </c>
    </row>
    <row r="13" spans="1:23">
      <c r="A13" s="4">
        <v>12</v>
      </c>
      <c r="B13" s="4" t="s">
        <v>21</v>
      </c>
      <c r="C13" s="4">
        <v>48</v>
      </c>
      <c r="D13" s="4">
        <v>1</v>
      </c>
      <c r="E13" s="4">
        <v>1</v>
      </c>
      <c r="F13" s="5">
        <v>1</v>
      </c>
      <c r="G13" s="5">
        <v>5</v>
      </c>
      <c r="H13" s="5"/>
      <c r="I13" s="5">
        <v>5</v>
      </c>
      <c r="J13" s="5">
        <v>5</v>
      </c>
      <c r="K13" s="4"/>
      <c r="L13" s="5">
        <v>3</v>
      </c>
      <c r="M13" s="5">
        <v>7</v>
      </c>
      <c r="N13" s="5">
        <v>1</v>
      </c>
      <c r="O13" s="4"/>
      <c r="P13" s="5">
        <v>4</v>
      </c>
      <c r="Q13" s="7">
        <v>83</v>
      </c>
      <c r="R13" s="4"/>
      <c r="S13" s="4">
        <v>3</v>
      </c>
      <c r="T13" s="7">
        <f t="shared" si="1"/>
        <v>49</v>
      </c>
      <c r="U13" s="4">
        <f t="shared" si="0"/>
        <v>49</v>
      </c>
      <c r="V13" s="4"/>
      <c r="W13" s="9">
        <f t="shared" si="2"/>
        <v>0</v>
      </c>
    </row>
    <row r="14" spans="1:23">
      <c r="A14" s="4">
        <v>13</v>
      </c>
      <c r="B14" s="4" t="s">
        <v>22</v>
      </c>
      <c r="C14" s="4">
        <v>14</v>
      </c>
      <c r="D14" s="4">
        <v>1</v>
      </c>
      <c r="E14" s="4"/>
      <c r="F14" s="5"/>
      <c r="G14" s="5"/>
      <c r="H14" s="5">
        <v>11</v>
      </c>
      <c r="I14" s="5"/>
      <c r="J14" s="5">
        <v>13</v>
      </c>
      <c r="K14" s="4"/>
      <c r="L14" s="5"/>
      <c r="M14" s="5">
        <v>6</v>
      </c>
      <c r="N14" s="5"/>
      <c r="O14" s="4"/>
      <c r="P14" s="5">
        <v>9</v>
      </c>
      <c r="Q14" s="7">
        <v>59</v>
      </c>
      <c r="R14" s="4"/>
      <c r="S14" s="4">
        <v>5</v>
      </c>
      <c r="T14" s="7">
        <f t="shared" si="1"/>
        <v>15</v>
      </c>
      <c r="U14" s="4">
        <f t="shared" si="0"/>
        <v>14</v>
      </c>
      <c r="V14" s="4">
        <v>1</v>
      </c>
      <c r="W14" s="9">
        <f t="shared" si="2"/>
        <v>0</v>
      </c>
    </row>
    <row r="15" spans="1:23">
      <c r="A15" s="4">
        <v>14</v>
      </c>
      <c r="B15" s="4" t="s">
        <v>23</v>
      </c>
      <c r="C15" s="4">
        <v>18</v>
      </c>
      <c r="D15" s="4">
        <v>1</v>
      </c>
      <c r="E15" s="4"/>
      <c r="F15" s="5">
        <v>4</v>
      </c>
      <c r="G15" s="5">
        <v>25</v>
      </c>
      <c r="H15" s="5">
        <v>15</v>
      </c>
      <c r="I15" s="5"/>
      <c r="J15" s="5">
        <v>21</v>
      </c>
      <c r="K15" s="4"/>
      <c r="L15" s="5">
        <v>4</v>
      </c>
      <c r="M15" s="5">
        <v>11</v>
      </c>
      <c r="N15" s="5">
        <v>3</v>
      </c>
      <c r="O15" s="4"/>
      <c r="P15" s="5">
        <v>7</v>
      </c>
      <c r="Q15" s="7">
        <v>123</v>
      </c>
      <c r="R15" s="4"/>
      <c r="S15" s="4">
        <v>15</v>
      </c>
      <c r="T15" s="7">
        <f t="shared" si="1"/>
        <v>18</v>
      </c>
      <c r="U15" s="4">
        <f t="shared" si="0"/>
        <v>18</v>
      </c>
      <c r="V15" s="4"/>
      <c r="W15" s="9">
        <f t="shared" si="2"/>
        <v>0</v>
      </c>
    </row>
    <row r="16" spans="1:23" s="10" customFormat="1">
      <c r="A16" s="7">
        <v>15</v>
      </c>
      <c r="B16" s="7" t="s">
        <v>24</v>
      </c>
      <c r="C16" s="7">
        <v>50</v>
      </c>
      <c r="D16" s="7">
        <v>3</v>
      </c>
      <c r="E16" s="7">
        <v>4</v>
      </c>
      <c r="F16" s="11">
        <v>8</v>
      </c>
      <c r="G16" s="11"/>
      <c r="H16" s="11"/>
      <c r="I16" s="11"/>
      <c r="J16" s="11">
        <v>10</v>
      </c>
      <c r="K16" s="7"/>
      <c r="L16" s="11"/>
      <c r="M16" s="11">
        <v>3</v>
      </c>
      <c r="N16" s="7"/>
      <c r="O16" s="7"/>
      <c r="P16" s="11">
        <v>4</v>
      </c>
      <c r="Q16" s="7">
        <v>193</v>
      </c>
      <c r="R16" s="7"/>
      <c r="S16" s="7">
        <v>16</v>
      </c>
      <c r="T16" s="7">
        <f t="shared" si="1"/>
        <v>152</v>
      </c>
      <c r="U16" s="7">
        <f t="shared" si="0"/>
        <v>154</v>
      </c>
      <c r="V16" s="7"/>
      <c r="W16" s="12">
        <f t="shared" si="2"/>
        <v>2</v>
      </c>
    </row>
    <row r="17" spans="1:23" s="10" customFormat="1">
      <c r="A17" s="7">
        <v>16</v>
      </c>
      <c r="B17" s="7" t="s">
        <v>25</v>
      </c>
      <c r="C17" s="7">
        <v>50</v>
      </c>
      <c r="D17" s="7">
        <v>1</v>
      </c>
      <c r="E17" s="7">
        <v>79</v>
      </c>
      <c r="F17" s="11">
        <v>3</v>
      </c>
      <c r="G17" s="11">
        <v>5</v>
      </c>
      <c r="H17" s="11"/>
      <c r="I17" s="11"/>
      <c r="J17" s="11">
        <v>4</v>
      </c>
      <c r="K17" s="7"/>
      <c r="L17" s="11">
        <v>8</v>
      </c>
      <c r="M17" s="11">
        <v>11</v>
      </c>
      <c r="N17" s="7"/>
      <c r="O17" s="7"/>
      <c r="P17" s="11"/>
      <c r="Q17" s="7">
        <v>162</v>
      </c>
      <c r="R17" s="7"/>
      <c r="S17" s="7"/>
      <c r="T17" s="7">
        <f t="shared" si="1"/>
        <v>131</v>
      </c>
      <c r="U17" s="7">
        <f t="shared" si="0"/>
        <v>129</v>
      </c>
      <c r="V17" s="7"/>
      <c r="W17" s="12">
        <f t="shared" si="2"/>
        <v>-2</v>
      </c>
    </row>
    <row r="18" spans="1:23" s="1" customFormat="1">
      <c r="A18" s="4">
        <v>17</v>
      </c>
      <c r="B18" s="4" t="s">
        <v>26</v>
      </c>
      <c r="C18" s="4">
        <v>50</v>
      </c>
      <c r="D18" s="4">
        <v>3</v>
      </c>
      <c r="E18" s="4">
        <v>25</v>
      </c>
      <c r="F18" s="5">
        <v>15</v>
      </c>
      <c r="G18" s="5"/>
      <c r="H18" s="5">
        <v>20</v>
      </c>
      <c r="I18" s="5">
        <v>35</v>
      </c>
      <c r="J18" s="5">
        <v>22</v>
      </c>
      <c r="K18" s="4"/>
      <c r="L18" s="5">
        <v>10</v>
      </c>
      <c r="M18" s="4"/>
      <c r="N18" s="5">
        <v>16</v>
      </c>
      <c r="O18" s="4"/>
      <c r="P18" s="5">
        <v>11</v>
      </c>
      <c r="Q18" s="7">
        <v>165</v>
      </c>
      <c r="R18" s="4">
        <v>150</v>
      </c>
      <c r="S18" s="4">
        <v>10</v>
      </c>
      <c r="T18" s="7">
        <f t="shared" si="1"/>
        <v>176</v>
      </c>
      <c r="U18" s="4">
        <f t="shared" si="0"/>
        <v>175</v>
      </c>
      <c r="V18" s="4">
        <v>1</v>
      </c>
      <c r="W18" s="9">
        <f t="shared" si="2"/>
        <v>0</v>
      </c>
    </row>
    <row r="19" spans="1:23" s="1" customFormat="1">
      <c r="A19" s="4">
        <v>18</v>
      </c>
      <c r="B19" s="4" t="s">
        <v>27</v>
      </c>
      <c r="C19" s="4">
        <v>20</v>
      </c>
      <c r="D19" s="4">
        <v>1</v>
      </c>
      <c r="E19" s="4"/>
      <c r="F19" s="5">
        <v>15</v>
      </c>
      <c r="G19" s="5"/>
      <c r="H19" s="5">
        <v>14</v>
      </c>
      <c r="I19" s="5">
        <v>40</v>
      </c>
      <c r="J19" s="5">
        <v>23</v>
      </c>
      <c r="K19" s="4"/>
      <c r="L19" s="4"/>
      <c r="M19" s="4"/>
      <c r="N19" s="5">
        <v>30</v>
      </c>
      <c r="O19" s="4"/>
      <c r="P19" s="5">
        <v>10</v>
      </c>
      <c r="Q19" s="7">
        <v>44</v>
      </c>
      <c r="R19" s="4">
        <v>134</v>
      </c>
      <c r="S19" s="4">
        <v>25</v>
      </c>
      <c r="T19" s="7">
        <f t="shared" si="1"/>
        <v>21</v>
      </c>
      <c r="U19" s="4">
        <f t="shared" si="0"/>
        <v>20</v>
      </c>
      <c r="V19" s="4">
        <v>1</v>
      </c>
      <c r="W19" s="9">
        <f t="shared" si="2"/>
        <v>0</v>
      </c>
    </row>
    <row r="20" spans="1:23">
      <c r="A20" s="4">
        <v>19</v>
      </c>
      <c r="B20" s="4" t="s">
        <v>28</v>
      </c>
      <c r="C20" s="4">
        <v>40</v>
      </c>
      <c r="D20" s="4">
        <v>2</v>
      </c>
      <c r="E20" s="4">
        <v>7</v>
      </c>
      <c r="F20" s="5">
        <v>5</v>
      </c>
      <c r="G20" s="5">
        <v>7</v>
      </c>
      <c r="H20" s="4"/>
      <c r="I20" s="4"/>
      <c r="J20" s="4"/>
      <c r="K20" s="4"/>
      <c r="L20" s="4"/>
      <c r="M20" s="4"/>
      <c r="N20" s="5">
        <v>1</v>
      </c>
      <c r="O20" s="4"/>
      <c r="P20" s="5">
        <v>1</v>
      </c>
      <c r="Q20" s="7">
        <v>101</v>
      </c>
      <c r="R20" s="4"/>
      <c r="S20" s="4"/>
      <c r="T20" s="7">
        <f t="shared" si="1"/>
        <v>87</v>
      </c>
      <c r="U20" s="4">
        <f t="shared" si="0"/>
        <v>87</v>
      </c>
      <c r="V20" s="4"/>
      <c r="W20" s="9">
        <f t="shared" si="2"/>
        <v>0</v>
      </c>
    </row>
    <row r="21" spans="1:23">
      <c r="A21" s="4">
        <v>20</v>
      </c>
      <c r="B21" s="4" t="s">
        <v>29</v>
      </c>
      <c r="C21" s="4">
        <v>40</v>
      </c>
      <c r="D21" s="4">
        <v>1</v>
      </c>
      <c r="E21" s="4">
        <v>28</v>
      </c>
      <c r="F21" s="4"/>
      <c r="G21" s="4"/>
      <c r="H21" s="4"/>
      <c r="I21" s="4"/>
      <c r="J21" s="4"/>
      <c r="K21" s="4"/>
      <c r="L21" s="4"/>
      <c r="M21" s="5"/>
      <c r="N21" s="5">
        <v>3</v>
      </c>
      <c r="O21" s="4"/>
      <c r="P21" s="4"/>
      <c r="Q21" s="7">
        <v>71</v>
      </c>
      <c r="R21" s="4"/>
      <c r="S21" s="4"/>
      <c r="T21" s="7">
        <f t="shared" si="1"/>
        <v>68</v>
      </c>
      <c r="U21" s="4">
        <f t="shared" si="0"/>
        <v>68</v>
      </c>
      <c r="V21" s="4"/>
      <c r="W21" s="9">
        <f t="shared" si="2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Q2" sqref="Q2:Q21"/>
    </sheetView>
  </sheetViews>
  <sheetFormatPr defaultRowHeight="15"/>
  <cols>
    <col min="1" max="1" width="5.85546875" style="62" customWidth="1"/>
    <col min="2" max="2" width="9.28515625" style="62" customWidth="1"/>
    <col min="3" max="5" width="6.140625" style="62" customWidth="1"/>
    <col min="6" max="12" width="6.5703125" style="62" customWidth="1"/>
    <col min="13" max="13" width="10.28515625" style="62" customWidth="1"/>
    <col min="14" max="15" width="9.140625" style="62"/>
    <col min="16" max="16" width="9.28515625" style="62" customWidth="1"/>
    <col min="17" max="18" width="9.140625" style="62"/>
    <col min="19" max="19" width="10.5703125" style="62" customWidth="1"/>
    <col min="20" max="20" width="14" style="62" customWidth="1"/>
    <col min="21" max="16384" width="9.140625" style="62"/>
  </cols>
  <sheetData>
    <row r="1" spans="1:20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38</v>
      </c>
      <c r="G1" s="3" t="s">
        <v>39</v>
      </c>
      <c r="H1" s="3" t="s">
        <v>40</v>
      </c>
      <c r="I1" s="3" t="s">
        <v>37</v>
      </c>
      <c r="J1" s="3" t="s">
        <v>53</v>
      </c>
      <c r="K1" s="3" t="s">
        <v>53</v>
      </c>
      <c r="L1" s="3" t="s">
        <v>52</v>
      </c>
      <c r="M1" s="6" t="s">
        <v>30</v>
      </c>
      <c r="N1" s="8" t="s">
        <v>34</v>
      </c>
      <c r="O1" s="8" t="s">
        <v>63</v>
      </c>
      <c r="P1" s="3" t="s">
        <v>68</v>
      </c>
      <c r="Q1" s="3" t="s">
        <v>64</v>
      </c>
      <c r="R1" s="3" t="s">
        <v>46</v>
      </c>
      <c r="S1" s="3" t="s">
        <v>47</v>
      </c>
    </row>
    <row r="2" spans="1:20" s="71" customFormat="1" ht="14.25" customHeight="1">
      <c r="A2" s="7">
        <v>1</v>
      </c>
      <c r="B2" s="7" t="s">
        <v>10</v>
      </c>
      <c r="C2" s="7">
        <v>33</v>
      </c>
      <c r="D2" s="7">
        <v>64</v>
      </c>
      <c r="E2" s="7">
        <v>75</v>
      </c>
      <c r="F2" s="11">
        <v>33</v>
      </c>
      <c r="G2" s="11">
        <v>61</v>
      </c>
      <c r="H2" s="11">
        <v>46</v>
      </c>
      <c r="I2" s="11">
        <v>24</v>
      </c>
      <c r="J2" s="73">
        <v>5</v>
      </c>
      <c r="K2" s="70">
        <v>63</v>
      </c>
      <c r="L2" s="11">
        <v>28</v>
      </c>
      <c r="M2" s="7">
        <v>999</v>
      </c>
      <c r="N2" s="7">
        <v>1612</v>
      </c>
      <c r="O2" s="7">
        <v>160</v>
      </c>
      <c r="P2" s="7">
        <f>M2+N2-F2-G2-H2-I2-J2-K2-L2-O2</f>
        <v>2191</v>
      </c>
      <c r="Q2" s="7">
        <f t="shared" ref="Q2:Q21" si="0">C2*D2+E2</f>
        <v>2187</v>
      </c>
      <c r="R2" s="7">
        <v>3</v>
      </c>
      <c r="S2" s="12">
        <f>Q2+R2-P2</f>
        <v>-1</v>
      </c>
    </row>
    <row r="3" spans="1:20" s="63" customFormat="1" ht="14.25" customHeight="1">
      <c r="A3" s="4">
        <v>2</v>
      </c>
      <c r="B3" s="4" t="s">
        <v>11</v>
      </c>
      <c r="C3" s="4">
        <v>70</v>
      </c>
      <c r="D3" s="4">
        <v>34</v>
      </c>
      <c r="E3" s="4">
        <v>27</v>
      </c>
      <c r="F3" s="5">
        <v>85</v>
      </c>
      <c r="G3" s="5">
        <v>46</v>
      </c>
      <c r="H3" s="5">
        <v>18</v>
      </c>
      <c r="I3" s="5">
        <v>16</v>
      </c>
      <c r="J3" s="65">
        <v>29</v>
      </c>
      <c r="K3" s="64">
        <v>48</v>
      </c>
      <c r="L3" s="5">
        <v>22</v>
      </c>
      <c r="M3" s="7">
        <v>1132</v>
      </c>
      <c r="N3" s="4">
        <v>1680</v>
      </c>
      <c r="O3" s="4">
        <v>140</v>
      </c>
      <c r="P3" s="7">
        <f t="shared" ref="P3:P21" si="1">M3+N3-F3-G3-H3-I3-J3-K3-L3-O3</f>
        <v>2408</v>
      </c>
      <c r="Q3" s="4">
        <f t="shared" si="0"/>
        <v>2407</v>
      </c>
      <c r="R3" s="4">
        <v>1</v>
      </c>
      <c r="S3" s="9">
        <f t="shared" ref="S3:S21" si="2">Q3+R3-P3</f>
        <v>0</v>
      </c>
    </row>
    <row r="4" spans="1:20" s="63" customFormat="1" ht="14.25" customHeight="1">
      <c r="A4" s="4">
        <v>3</v>
      </c>
      <c r="B4" s="4" t="s">
        <v>12</v>
      </c>
      <c r="C4" s="4">
        <v>45</v>
      </c>
      <c r="D4" s="4">
        <v>1</v>
      </c>
      <c r="E4" s="4">
        <v>32</v>
      </c>
      <c r="F4" s="5"/>
      <c r="G4" s="5">
        <v>6</v>
      </c>
      <c r="H4" s="5"/>
      <c r="I4" s="5">
        <v>5</v>
      </c>
      <c r="J4" s="66"/>
      <c r="K4" s="64">
        <v>10</v>
      </c>
      <c r="L4" s="5"/>
      <c r="M4" s="7">
        <v>103</v>
      </c>
      <c r="N4" s="4">
        <v>90</v>
      </c>
      <c r="O4" s="4">
        <v>95</v>
      </c>
      <c r="P4" s="7">
        <f>M4+N4-F4-G4-H4-I4-J4-K4-L4-O4</f>
        <v>77</v>
      </c>
      <c r="Q4" s="4">
        <f t="shared" si="0"/>
        <v>77</v>
      </c>
      <c r="R4" s="4"/>
      <c r="S4" s="9">
        <f t="shared" si="2"/>
        <v>0</v>
      </c>
    </row>
    <row r="5" spans="1:20" s="63" customFormat="1" ht="14.25" customHeight="1">
      <c r="A5" s="4">
        <v>4</v>
      </c>
      <c r="B5" s="4" t="s">
        <v>13</v>
      </c>
      <c r="C5" s="4">
        <v>3</v>
      </c>
      <c r="D5" s="4">
        <v>1</v>
      </c>
      <c r="E5" s="4"/>
      <c r="F5" s="5">
        <v>11</v>
      </c>
      <c r="G5" s="5">
        <v>13</v>
      </c>
      <c r="H5" s="5">
        <v>10</v>
      </c>
      <c r="I5" s="5">
        <v>6</v>
      </c>
      <c r="J5" s="66"/>
      <c r="K5" s="64">
        <v>8</v>
      </c>
      <c r="L5" s="5">
        <v>8</v>
      </c>
      <c r="M5" s="7">
        <v>83</v>
      </c>
      <c r="N5" s="4">
        <v>0</v>
      </c>
      <c r="O5" s="4">
        <v>24</v>
      </c>
      <c r="P5" s="7">
        <f t="shared" si="1"/>
        <v>3</v>
      </c>
      <c r="Q5" s="4">
        <f t="shared" si="0"/>
        <v>3</v>
      </c>
      <c r="R5" s="4"/>
      <c r="S5" s="9">
        <f t="shared" si="2"/>
        <v>0</v>
      </c>
    </row>
    <row r="6" spans="1:20" s="71" customFormat="1" ht="14.25" customHeight="1">
      <c r="A6" s="7">
        <v>5</v>
      </c>
      <c r="B6" s="7" t="s">
        <v>14</v>
      </c>
      <c r="C6" s="7">
        <v>48</v>
      </c>
      <c r="D6" s="7">
        <v>1</v>
      </c>
      <c r="E6" s="7"/>
      <c r="F6" s="11"/>
      <c r="G6" s="11"/>
      <c r="H6" s="11"/>
      <c r="I6" s="7"/>
      <c r="J6" s="69"/>
      <c r="K6" s="70">
        <v>6</v>
      </c>
      <c r="L6" s="11"/>
      <c r="M6" s="7">
        <v>53</v>
      </c>
      <c r="N6" s="7">
        <v>0</v>
      </c>
      <c r="O6" s="7"/>
      <c r="P6" s="7">
        <f t="shared" si="1"/>
        <v>47</v>
      </c>
      <c r="Q6" s="7">
        <f t="shared" si="0"/>
        <v>48</v>
      </c>
      <c r="R6" s="7"/>
      <c r="S6" s="12">
        <f t="shared" si="2"/>
        <v>1</v>
      </c>
    </row>
    <row r="7" spans="1:20" s="63" customFormat="1" ht="14.25" customHeight="1">
      <c r="A7" s="4">
        <v>6</v>
      </c>
      <c r="B7" s="4" t="s">
        <v>15</v>
      </c>
      <c r="C7" s="4">
        <v>27</v>
      </c>
      <c r="D7" s="4">
        <v>1</v>
      </c>
      <c r="E7" s="4"/>
      <c r="F7" s="5"/>
      <c r="G7" s="5"/>
      <c r="H7" s="5"/>
      <c r="I7" s="4"/>
      <c r="J7" s="66"/>
      <c r="K7" s="60"/>
      <c r="L7" s="5"/>
      <c r="M7" s="7">
        <v>37</v>
      </c>
      <c r="N7" s="4">
        <v>0</v>
      </c>
      <c r="O7" s="4">
        <v>10</v>
      </c>
      <c r="P7" s="7">
        <f t="shared" si="1"/>
        <v>27</v>
      </c>
      <c r="Q7" s="4">
        <f t="shared" si="0"/>
        <v>27</v>
      </c>
      <c r="R7" s="4"/>
      <c r="S7" s="9">
        <f t="shared" si="2"/>
        <v>0</v>
      </c>
    </row>
    <row r="8" spans="1:20" s="63" customFormat="1" ht="14.25" customHeight="1">
      <c r="A8" s="4">
        <v>7</v>
      </c>
      <c r="B8" s="4" t="s">
        <v>16</v>
      </c>
      <c r="C8" s="4">
        <v>120</v>
      </c>
      <c r="D8" s="4">
        <v>5</v>
      </c>
      <c r="E8" s="4">
        <v>29</v>
      </c>
      <c r="F8" s="5">
        <v>22</v>
      </c>
      <c r="G8" s="5">
        <v>31</v>
      </c>
      <c r="H8" s="5">
        <v>6</v>
      </c>
      <c r="I8" s="5">
        <v>8</v>
      </c>
      <c r="J8" s="67"/>
      <c r="K8" s="64">
        <v>18</v>
      </c>
      <c r="L8" s="5">
        <v>8</v>
      </c>
      <c r="M8" s="7">
        <v>262</v>
      </c>
      <c r="N8" s="4">
        <v>480</v>
      </c>
      <c r="O8" s="4">
        <v>19</v>
      </c>
      <c r="P8" s="7">
        <f t="shared" si="1"/>
        <v>630</v>
      </c>
      <c r="Q8" s="4">
        <f t="shared" si="0"/>
        <v>629</v>
      </c>
      <c r="R8" s="4">
        <v>1</v>
      </c>
      <c r="S8" s="9">
        <f t="shared" si="2"/>
        <v>0</v>
      </c>
    </row>
    <row r="9" spans="1:20" s="63" customFormat="1" ht="14.25" customHeight="1">
      <c r="A9" s="4">
        <v>8</v>
      </c>
      <c r="B9" s="4" t="s">
        <v>17</v>
      </c>
      <c r="C9" s="4">
        <v>50</v>
      </c>
      <c r="D9" s="4">
        <v>1</v>
      </c>
      <c r="E9" s="4">
        <v>6</v>
      </c>
      <c r="F9" s="5"/>
      <c r="G9" s="5"/>
      <c r="H9" s="5"/>
      <c r="I9" s="5"/>
      <c r="J9" s="66"/>
      <c r="K9" s="64"/>
      <c r="L9" s="5"/>
      <c r="M9" s="7">
        <v>56</v>
      </c>
      <c r="N9" s="4">
        <v>0</v>
      </c>
      <c r="O9" s="4"/>
      <c r="P9" s="7">
        <f t="shared" si="1"/>
        <v>56</v>
      </c>
      <c r="Q9" s="4">
        <f t="shared" si="0"/>
        <v>56</v>
      </c>
      <c r="R9" s="4"/>
      <c r="S9" s="9">
        <f t="shared" si="2"/>
        <v>0</v>
      </c>
    </row>
    <row r="10" spans="1:20" s="63" customFormat="1" ht="14.25" customHeight="1">
      <c r="A10" s="4">
        <v>9</v>
      </c>
      <c r="B10" s="4" t="s">
        <v>18</v>
      </c>
      <c r="C10" s="4">
        <v>65</v>
      </c>
      <c r="D10" s="4">
        <v>4</v>
      </c>
      <c r="E10" s="4"/>
      <c r="F10" s="5">
        <v>4</v>
      </c>
      <c r="G10" s="5">
        <v>9</v>
      </c>
      <c r="H10" s="5">
        <v>7</v>
      </c>
      <c r="I10" s="5">
        <v>3</v>
      </c>
      <c r="J10" s="66">
        <v>5</v>
      </c>
      <c r="K10" s="64">
        <v>9</v>
      </c>
      <c r="L10" s="5">
        <v>12</v>
      </c>
      <c r="M10" s="7">
        <v>191</v>
      </c>
      <c r="N10" s="4">
        <v>130</v>
      </c>
      <c r="O10" s="4">
        <v>12</v>
      </c>
      <c r="P10" s="7">
        <f t="shared" si="1"/>
        <v>260</v>
      </c>
      <c r="Q10" s="4">
        <f t="shared" si="0"/>
        <v>260</v>
      </c>
      <c r="R10" s="4"/>
      <c r="S10" s="9">
        <f t="shared" si="2"/>
        <v>0</v>
      </c>
    </row>
    <row r="11" spans="1:20" s="63" customFormat="1" ht="14.25" customHeight="1">
      <c r="A11" s="4">
        <v>10</v>
      </c>
      <c r="B11" s="4" t="s">
        <v>19</v>
      </c>
      <c r="C11" s="4">
        <v>100</v>
      </c>
      <c r="D11" s="4">
        <v>8</v>
      </c>
      <c r="E11" s="4">
        <v>25</v>
      </c>
      <c r="F11" s="5">
        <v>17</v>
      </c>
      <c r="G11" s="5">
        <v>25</v>
      </c>
      <c r="H11" s="5">
        <v>6</v>
      </c>
      <c r="I11" s="5">
        <v>10</v>
      </c>
      <c r="J11" s="66"/>
      <c r="K11" s="64">
        <v>40</v>
      </c>
      <c r="L11" s="5">
        <v>25</v>
      </c>
      <c r="M11" s="7">
        <v>246</v>
      </c>
      <c r="N11" s="4">
        <v>800</v>
      </c>
      <c r="O11" s="4">
        <v>97</v>
      </c>
      <c r="P11" s="7">
        <f t="shared" si="1"/>
        <v>826</v>
      </c>
      <c r="Q11" s="4">
        <f t="shared" si="0"/>
        <v>825</v>
      </c>
      <c r="R11" s="4">
        <v>1</v>
      </c>
      <c r="S11" s="9">
        <f t="shared" si="2"/>
        <v>0</v>
      </c>
    </row>
    <row r="12" spans="1:20" s="63" customFormat="1" ht="14.25" customHeight="1">
      <c r="A12" s="4">
        <v>11</v>
      </c>
      <c r="B12" s="4" t="s">
        <v>20</v>
      </c>
      <c r="C12" s="4">
        <v>14</v>
      </c>
      <c r="D12" s="4">
        <v>1</v>
      </c>
      <c r="E12" s="4"/>
      <c r="F12" s="5"/>
      <c r="G12" s="5"/>
      <c r="H12" s="5"/>
      <c r="I12" s="5"/>
      <c r="J12" s="68"/>
      <c r="K12" s="60"/>
      <c r="L12" s="4"/>
      <c r="M12" s="7">
        <v>14</v>
      </c>
      <c r="N12" s="4">
        <v>0</v>
      </c>
      <c r="O12" s="4"/>
      <c r="P12" s="7">
        <f t="shared" si="1"/>
        <v>14</v>
      </c>
      <c r="Q12" s="4">
        <f t="shared" si="0"/>
        <v>14</v>
      </c>
      <c r="R12" s="4"/>
      <c r="S12" s="9">
        <f t="shared" si="2"/>
        <v>0</v>
      </c>
    </row>
    <row r="13" spans="1:20" s="63" customFormat="1" ht="14.25" customHeight="1">
      <c r="A13" s="4">
        <v>12</v>
      </c>
      <c r="B13" s="4" t="s">
        <v>21</v>
      </c>
      <c r="C13" s="4">
        <v>29</v>
      </c>
      <c r="D13" s="4">
        <v>1</v>
      </c>
      <c r="E13" s="4"/>
      <c r="F13" s="5"/>
      <c r="G13" s="5">
        <v>7</v>
      </c>
      <c r="H13" s="5">
        <v>5</v>
      </c>
      <c r="I13" s="5"/>
      <c r="J13" s="68"/>
      <c r="K13" s="60"/>
      <c r="L13" s="4"/>
      <c r="M13" s="7">
        <v>49</v>
      </c>
      <c r="N13" s="4">
        <v>0</v>
      </c>
      <c r="O13" s="4">
        <v>8</v>
      </c>
      <c r="P13" s="7">
        <f t="shared" si="1"/>
        <v>29</v>
      </c>
      <c r="Q13" s="4">
        <f t="shared" si="0"/>
        <v>29</v>
      </c>
      <c r="R13" s="4"/>
      <c r="S13" s="9">
        <f t="shared" si="2"/>
        <v>0</v>
      </c>
    </row>
    <row r="14" spans="1:20" s="63" customFormat="1" ht="14.25" customHeight="1">
      <c r="A14" s="4">
        <v>13</v>
      </c>
      <c r="B14" s="4" t="s">
        <v>22</v>
      </c>
      <c r="C14" s="4">
        <v>38</v>
      </c>
      <c r="D14" s="4">
        <v>1</v>
      </c>
      <c r="E14" s="4"/>
      <c r="F14" s="5"/>
      <c r="G14" s="5">
        <v>13</v>
      </c>
      <c r="H14" s="5">
        <v>10</v>
      </c>
      <c r="I14" s="5"/>
      <c r="J14" s="68">
        <v>1</v>
      </c>
      <c r="K14" s="64">
        <v>15</v>
      </c>
      <c r="L14" s="5">
        <v>9</v>
      </c>
      <c r="M14" s="7">
        <v>14</v>
      </c>
      <c r="N14" s="4">
        <v>85</v>
      </c>
      <c r="O14" s="4">
        <v>13</v>
      </c>
      <c r="P14" s="7">
        <f t="shared" si="1"/>
        <v>38</v>
      </c>
      <c r="Q14" s="4">
        <f t="shared" si="0"/>
        <v>38</v>
      </c>
      <c r="R14" s="4"/>
      <c r="S14" s="9">
        <f t="shared" si="2"/>
        <v>0</v>
      </c>
    </row>
    <row r="15" spans="1:20" s="63" customFormat="1" ht="14.25" customHeight="1">
      <c r="A15" s="4">
        <v>14</v>
      </c>
      <c r="B15" s="4" t="s">
        <v>23</v>
      </c>
      <c r="C15" s="4">
        <v>48</v>
      </c>
      <c r="D15" s="4">
        <v>1</v>
      </c>
      <c r="E15" s="4"/>
      <c r="F15" s="5">
        <v>10</v>
      </c>
      <c r="G15" s="5">
        <v>33</v>
      </c>
      <c r="H15" s="5">
        <v>5</v>
      </c>
      <c r="I15" s="5"/>
      <c r="J15" s="68">
        <v>10</v>
      </c>
      <c r="K15" s="64">
        <v>20</v>
      </c>
      <c r="L15" s="5">
        <v>9</v>
      </c>
      <c r="M15" s="7">
        <v>18</v>
      </c>
      <c r="N15" s="4">
        <v>170</v>
      </c>
      <c r="O15" s="4">
        <v>51</v>
      </c>
      <c r="P15" s="7">
        <f t="shared" si="1"/>
        <v>50</v>
      </c>
      <c r="Q15" s="4">
        <f t="shared" si="0"/>
        <v>48</v>
      </c>
      <c r="R15" s="4">
        <v>2</v>
      </c>
      <c r="S15" s="9">
        <f t="shared" si="2"/>
        <v>0</v>
      </c>
      <c r="T15" s="14" t="s">
        <v>69</v>
      </c>
    </row>
    <row r="16" spans="1:20" s="71" customFormat="1" ht="14.25" customHeight="1">
      <c r="A16" s="7">
        <v>15</v>
      </c>
      <c r="B16" s="7" t="s">
        <v>24</v>
      </c>
      <c r="C16" s="7">
        <v>50</v>
      </c>
      <c r="D16" s="7">
        <v>1</v>
      </c>
      <c r="E16" s="7">
        <v>47</v>
      </c>
      <c r="F16" s="11">
        <v>10</v>
      </c>
      <c r="G16" s="11">
        <v>12</v>
      </c>
      <c r="H16" s="11">
        <v>9</v>
      </c>
      <c r="I16" s="11">
        <v>3</v>
      </c>
      <c r="J16" s="72"/>
      <c r="K16" s="70"/>
      <c r="L16" s="11">
        <v>11</v>
      </c>
      <c r="M16" s="7">
        <v>154</v>
      </c>
      <c r="N16" s="7">
        <v>0</v>
      </c>
      <c r="O16" s="7">
        <v>11</v>
      </c>
      <c r="P16" s="7">
        <f t="shared" si="1"/>
        <v>98</v>
      </c>
      <c r="Q16" s="7">
        <f t="shared" si="0"/>
        <v>97</v>
      </c>
      <c r="R16" s="7"/>
      <c r="S16" s="12">
        <f t="shared" si="2"/>
        <v>-1</v>
      </c>
    </row>
    <row r="17" spans="1:19" s="71" customFormat="1" ht="14.25" customHeight="1">
      <c r="A17" s="7">
        <v>16</v>
      </c>
      <c r="B17" s="7" t="s">
        <v>25</v>
      </c>
      <c r="C17" s="7">
        <v>50</v>
      </c>
      <c r="D17" s="7">
        <v>1</v>
      </c>
      <c r="E17" s="7">
        <v>62</v>
      </c>
      <c r="F17" s="11">
        <v>5</v>
      </c>
      <c r="G17" s="11"/>
      <c r="H17" s="11"/>
      <c r="I17" s="11"/>
      <c r="J17" s="72"/>
      <c r="K17" s="70">
        <v>2</v>
      </c>
      <c r="L17" s="7"/>
      <c r="M17" s="7">
        <v>129</v>
      </c>
      <c r="N17" s="7">
        <v>0</v>
      </c>
      <c r="O17" s="7">
        <v>11</v>
      </c>
      <c r="P17" s="7">
        <f t="shared" si="1"/>
        <v>111</v>
      </c>
      <c r="Q17" s="7">
        <f t="shared" si="0"/>
        <v>112</v>
      </c>
      <c r="R17" s="7"/>
      <c r="S17" s="12">
        <f t="shared" si="2"/>
        <v>1</v>
      </c>
    </row>
    <row r="18" spans="1:19" ht="14.25" customHeight="1">
      <c r="A18" s="4">
        <v>17</v>
      </c>
      <c r="B18" s="4" t="s">
        <v>26</v>
      </c>
      <c r="C18" s="4">
        <v>50</v>
      </c>
      <c r="D18" s="4">
        <v>1</v>
      </c>
      <c r="E18" s="4">
        <v>12</v>
      </c>
      <c r="F18" s="5"/>
      <c r="G18" s="5"/>
      <c r="H18" s="5">
        <v>8</v>
      </c>
      <c r="I18" s="5">
        <v>25</v>
      </c>
      <c r="J18" s="61"/>
      <c r="K18" s="64">
        <v>3</v>
      </c>
      <c r="L18" s="4"/>
      <c r="M18" s="7">
        <v>175</v>
      </c>
      <c r="N18" s="4">
        <v>0</v>
      </c>
      <c r="O18" s="4">
        <v>77</v>
      </c>
      <c r="P18" s="7">
        <f t="shared" si="1"/>
        <v>62</v>
      </c>
      <c r="Q18" s="4">
        <f t="shared" si="0"/>
        <v>62</v>
      </c>
      <c r="R18" s="4"/>
      <c r="S18" s="9">
        <f t="shared" si="2"/>
        <v>0</v>
      </c>
    </row>
    <row r="19" spans="1:19" ht="14.25" customHeight="1">
      <c r="A19" s="4">
        <v>18</v>
      </c>
      <c r="B19" s="4" t="s">
        <v>27</v>
      </c>
      <c r="C19" s="4">
        <v>1</v>
      </c>
      <c r="D19" s="4">
        <v>1</v>
      </c>
      <c r="E19" s="4"/>
      <c r="F19" s="5"/>
      <c r="G19" s="5"/>
      <c r="H19" s="4"/>
      <c r="I19" s="5">
        <v>35</v>
      </c>
      <c r="J19" s="4"/>
      <c r="K19" s="64">
        <v>2</v>
      </c>
      <c r="L19" s="4"/>
      <c r="M19" s="7">
        <v>20</v>
      </c>
      <c r="N19" s="4">
        <v>104</v>
      </c>
      <c r="O19" s="4">
        <v>85</v>
      </c>
      <c r="P19" s="7">
        <f t="shared" si="1"/>
        <v>2</v>
      </c>
      <c r="Q19" s="4">
        <f t="shared" si="0"/>
        <v>1</v>
      </c>
      <c r="R19" s="4">
        <v>1</v>
      </c>
      <c r="S19" s="9">
        <f t="shared" si="2"/>
        <v>0</v>
      </c>
    </row>
    <row r="20" spans="1:19" ht="14.25" customHeight="1">
      <c r="A20" s="4">
        <v>19</v>
      </c>
      <c r="B20" s="4" t="s">
        <v>28</v>
      </c>
      <c r="C20" s="4">
        <v>40</v>
      </c>
      <c r="D20" s="4">
        <v>1</v>
      </c>
      <c r="E20" s="4">
        <v>36</v>
      </c>
      <c r="F20" s="5">
        <v>2</v>
      </c>
      <c r="G20" s="5">
        <v>3</v>
      </c>
      <c r="H20" s="4"/>
      <c r="I20" s="4"/>
      <c r="J20" s="4"/>
      <c r="K20" s="5"/>
      <c r="L20" s="4"/>
      <c r="M20" s="7">
        <v>87</v>
      </c>
      <c r="N20" s="4">
        <v>0</v>
      </c>
      <c r="O20" s="4">
        <v>5</v>
      </c>
      <c r="P20" s="7">
        <f t="shared" si="1"/>
        <v>77</v>
      </c>
      <c r="Q20" s="4">
        <f t="shared" si="0"/>
        <v>76</v>
      </c>
      <c r="R20" s="4">
        <v>1</v>
      </c>
      <c r="S20" s="9">
        <f t="shared" si="2"/>
        <v>0</v>
      </c>
    </row>
    <row r="21" spans="1:19" ht="14.25" customHeight="1">
      <c r="A21" s="4">
        <v>20</v>
      </c>
      <c r="B21" s="4" t="s">
        <v>29</v>
      </c>
      <c r="C21" s="4">
        <v>40</v>
      </c>
      <c r="D21" s="4">
        <v>1</v>
      </c>
      <c r="E21" s="4">
        <v>9</v>
      </c>
      <c r="F21" s="5">
        <v>1</v>
      </c>
      <c r="G21" s="4"/>
      <c r="H21" s="4"/>
      <c r="I21" s="4"/>
      <c r="J21" s="4"/>
      <c r="K21" s="5">
        <v>3</v>
      </c>
      <c r="L21" s="4"/>
      <c r="M21" s="7">
        <v>68</v>
      </c>
      <c r="N21" s="4">
        <v>0</v>
      </c>
      <c r="O21" s="4">
        <v>15</v>
      </c>
      <c r="P21" s="7">
        <f t="shared" si="1"/>
        <v>49</v>
      </c>
      <c r="Q21" s="4">
        <f t="shared" si="0"/>
        <v>49</v>
      </c>
      <c r="R21" s="4"/>
      <c r="S21" s="9">
        <f t="shared" si="2"/>
        <v>0</v>
      </c>
    </row>
  </sheetData>
  <conditionalFormatting sqref="K12:K13">
    <cfRule type="uniqueValues" dxfId="13" priority="1"/>
  </conditionalFormatting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2" sqref="A22"/>
    </sheetView>
  </sheetViews>
  <sheetFormatPr defaultRowHeight="15"/>
  <cols>
    <col min="1" max="1" width="4.140625" customWidth="1"/>
    <col min="2" max="2" width="10.140625" customWidth="1"/>
    <col min="3" max="5" width="6.140625" customWidth="1"/>
    <col min="6" max="20" width="6" customWidth="1"/>
    <col min="21" max="21" width="11.140625" customWidth="1"/>
    <col min="22" max="22" width="9" customWidth="1"/>
    <col min="23" max="23" width="8.85546875" customWidth="1"/>
    <col min="24" max="24" width="11.85546875" customWidth="1"/>
    <col min="25" max="25" width="12.28515625" customWidth="1"/>
    <col min="26" max="26" width="10.140625" customWidth="1"/>
    <col min="27" max="27" width="15.42578125" customWidth="1"/>
  </cols>
  <sheetData>
    <row r="1" spans="1:28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38</v>
      </c>
      <c r="G1" s="3" t="s">
        <v>38</v>
      </c>
      <c r="H1" s="3" t="s">
        <v>38</v>
      </c>
      <c r="I1" s="3" t="s">
        <v>39</v>
      </c>
      <c r="J1" s="3" t="s">
        <v>39</v>
      </c>
      <c r="K1" s="3" t="s">
        <v>40</v>
      </c>
      <c r="L1" s="3" t="s">
        <v>40</v>
      </c>
      <c r="M1" s="3" t="s">
        <v>37</v>
      </c>
      <c r="N1" s="3" t="s">
        <v>37</v>
      </c>
      <c r="O1" s="3" t="s">
        <v>53</v>
      </c>
      <c r="P1" s="3" t="s">
        <v>53</v>
      </c>
      <c r="Q1" s="3" t="s">
        <v>53</v>
      </c>
      <c r="R1" s="3" t="s">
        <v>52</v>
      </c>
      <c r="S1" s="3" t="s">
        <v>52</v>
      </c>
      <c r="T1" s="3" t="s">
        <v>58</v>
      </c>
      <c r="U1" s="6" t="s">
        <v>30</v>
      </c>
      <c r="V1" s="8" t="s">
        <v>34</v>
      </c>
      <c r="W1" s="8" t="s">
        <v>35</v>
      </c>
      <c r="X1" s="3" t="s">
        <v>68</v>
      </c>
      <c r="Y1" s="3" t="s">
        <v>45</v>
      </c>
      <c r="Z1" s="3" t="s">
        <v>46</v>
      </c>
      <c r="AA1" s="3" t="s">
        <v>47</v>
      </c>
      <c r="AB1" s="62"/>
    </row>
    <row r="2" spans="1:28" s="10" customFormat="1" ht="14.25" customHeight="1">
      <c r="A2" s="7">
        <v>1</v>
      </c>
      <c r="B2" s="7" t="s">
        <v>10</v>
      </c>
      <c r="C2" s="7">
        <v>33</v>
      </c>
      <c r="D2" s="7">
        <v>28</v>
      </c>
      <c r="E2" s="7">
        <v>51</v>
      </c>
      <c r="F2" s="11">
        <v>110</v>
      </c>
      <c r="G2" s="11">
        <v>98</v>
      </c>
      <c r="H2" s="11">
        <v>72</v>
      </c>
      <c r="I2" s="11">
        <v>113</v>
      </c>
      <c r="J2" s="73">
        <v>110</v>
      </c>
      <c r="K2" s="70">
        <v>113</v>
      </c>
      <c r="L2" s="11">
        <v>84</v>
      </c>
      <c r="M2" s="11">
        <v>12</v>
      </c>
      <c r="N2" s="11">
        <v>82</v>
      </c>
      <c r="O2" s="11">
        <v>34</v>
      </c>
      <c r="P2" s="11">
        <v>83</v>
      </c>
      <c r="Q2" s="11">
        <v>32</v>
      </c>
      <c r="R2" s="11">
        <v>140</v>
      </c>
      <c r="S2" s="11">
        <v>51</v>
      </c>
      <c r="T2" s="11">
        <v>8</v>
      </c>
      <c r="U2" s="7">
        <v>2187</v>
      </c>
      <c r="V2" s="7">
        <v>40</v>
      </c>
      <c r="W2" s="7">
        <v>82</v>
      </c>
      <c r="X2" s="7">
        <f>U2+V2-F2-G2-H2-I2-J2-K2-L2-M2-N2-O2-P2-Q2-R2-S2-T2-W2</f>
        <v>1003</v>
      </c>
      <c r="Y2" s="7">
        <f t="shared" ref="Y2:Y21" si="0">C2*D2+E2</f>
        <v>975</v>
      </c>
      <c r="Z2" s="7">
        <v>29</v>
      </c>
      <c r="AA2" s="12">
        <f>Y2+Z2-X2</f>
        <v>1</v>
      </c>
      <c r="AB2" s="71"/>
    </row>
    <row r="3" spans="1:28" s="10" customFormat="1" ht="14.25" customHeight="1">
      <c r="A3" s="7">
        <v>2</v>
      </c>
      <c r="B3" s="7" t="s">
        <v>11</v>
      </c>
      <c r="C3" s="7">
        <v>70</v>
      </c>
      <c r="D3" s="7">
        <v>21</v>
      </c>
      <c r="E3" s="7">
        <v>63</v>
      </c>
      <c r="F3" s="11">
        <v>72</v>
      </c>
      <c r="G3" s="11">
        <v>56</v>
      </c>
      <c r="H3" s="11">
        <v>46</v>
      </c>
      <c r="I3" s="11">
        <v>71</v>
      </c>
      <c r="J3" s="73">
        <v>60</v>
      </c>
      <c r="K3" s="70">
        <v>63</v>
      </c>
      <c r="L3" s="11">
        <v>54</v>
      </c>
      <c r="M3" s="11">
        <v>12</v>
      </c>
      <c r="N3" s="11">
        <v>70</v>
      </c>
      <c r="O3" s="11">
        <v>23</v>
      </c>
      <c r="P3" s="11">
        <v>68</v>
      </c>
      <c r="Q3" s="11">
        <v>36</v>
      </c>
      <c r="R3" s="11">
        <v>101</v>
      </c>
      <c r="S3" s="11">
        <v>30</v>
      </c>
      <c r="T3" s="11">
        <v>6</v>
      </c>
      <c r="U3" s="7">
        <v>2407</v>
      </c>
      <c r="V3" s="7"/>
      <c r="W3" s="7">
        <v>115</v>
      </c>
      <c r="X3" s="7">
        <f t="shared" ref="X3:X21" si="1">U3+V3-F3-G3-H3-I3-J3-K3-L3-M3-N3-O3-P3-Q3-R3-S3-T3-W3</f>
        <v>1524</v>
      </c>
      <c r="Y3" s="7">
        <f t="shared" si="0"/>
        <v>1533</v>
      </c>
      <c r="Z3" s="7"/>
      <c r="AA3" s="12">
        <f t="shared" ref="AA3:AA21" si="2">Y3+Z3-X3</f>
        <v>9</v>
      </c>
      <c r="AB3" s="71"/>
    </row>
    <row r="4" spans="1:28" s="1" customFormat="1" ht="14.25" customHeight="1">
      <c r="A4" s="4">
        <v>3</v>
      </c>
      <c r="B4" s="4" t="s">
        <v>12</v>
      </c>
      <c r="C4" s="4">
        <v>45</v>
      </c>
      <c r="D4" s="4">
        <v>3</v>
      </c>
      <c r="E4" s="4">
        <v>14</v>
      </c>
      <c r="F4" s="5"/>
      <c r="G4" s="5"/>
      <c r="H4" s="4"/>
      <c r="I4" s="5">
        <v>3</v>
      </c>
      <c r="J4" s="76"/>
      <c r="K4" s="64">
        <v>5</v>
      </c>
      <c r="L4" s="5"/>
      <c r="M4" s="5"/>
      <c r="N4" s="5">
        <v>3</v>
      </c>
      <c r="O4" s="5"/>
      <c r="P4" s="5"/>
      <c r="Q4" s="5"/>
      <c r="R4" s="4"/>
      <c r="S4" s="5"/>
      <c r="T4" s="4">
        <v>2</v>
      </c>
      <c r="U4" s="7">
        <v>77</v>
      </c>
      <c r="V4" s="4">
        <v>90</v>
      </c>
      <c r="W4" s="4">
        <v>5</v>
      </c>
      <c r="X4" s="7">
        <f t="shared" si="1"/>
        <v>149</v>
      </c>
      <c r="Y4" s="4">
        <f t="shared" si="0"/>
        <v>149</v>
      </c>
      <c r="Z4" s="4"/>
      <c r="AA4" s="9">
        <f t="shared" si="2"/>
        <v>0</v>
      </c>
      <c r="AB4" s="63"/>
    </row>
    <row r="5" spans="1:28" s="1" customFormat="1" ht="14.25" customHeight="1">
      <c r="A5" s="4">
        <v>4</v>
      </c>
      <c r="B5" s="4" t="s">
        <v>13</v>
      </c>
      <c r="C5" s="4">
        <v>56</v>
      </c>
      <c r="D5" s="4">
        <v>1</v>
      </c>
      <c r="E5" s="4"/>
      <c r="F5" s="5">
        <v>8</v>
      </c>
      <c r="G5" s="5">
        <v>8</v>
      </c>
      <c r="H5" s="4"/>
      <c r="I5" s="5">
        <v>5</v>
      </c>
      <c r="J5" s="66">
        <v>4</v>
      </c>
      <c r="K5" s="64"/>
      <c r="L5" s="5">
        <v>5</v>
      </c>
      <c r="M5" s="5">
        <v>3</v>
      </c>
      <c r="N5" s="5">
        <v>11</v>
      </c>
      <c r="O5" s="5">
        <v>8</v>
      </c>
      <c r="P5" s="5">
        <v>21</v>
      </c>
      <c r="Q5" s="5">
        <v>28</v>
      </c>
      <c r="R5" s="5">
        <v>12</v>
      </c>
      <c r="S5" s="5">
        <v>12</v>
      </c>
      <c r="T5" s="4"/>
      <c r="U5" s="7">
        <v>3</v>
      </c>
      <c r="V5" s="4">
        <v>180</v>
      </c>
      <c r="W5" s="4">
        <v>2</v>
      </c>
      <c r="X5" s="7">
        <f t="shared" si="1"/>
        <v>56</v>
      </c>
      <c r="Y5" s="4">
        <f t="shared" si="0"/>
        <v>56</v>
      </c>
      <c r="Z5" s="4"/>
      <c r="AA5" s="9">
        <f t="shared" si="2"/>
        <v>0</v>
      </c>
      <c r="AB5" s="63"/>
    </row>
    <row r="6" spans="1:28" s="1" customFormat="1" ht="14.25" customHeight="1">
      <c r="A6" s="4">
        <v>5</v>
      </c>
      <c r="B6" s="4" t="s">
        <v>14</v>
      </c>
      <c r="C6" s="4">
        <v>33</v>
      </c>
      <c r="D6" s="4">
        <v>1</v>
      </c>
      <c r="E6" s="4"/>
      <c r="F6" s="5"/>
      <c r="G6" s="5"/>
      <c r="H6" s="4"/>
      <c r="I6" s="5"/>
      <c r="J6" s="66"/>
      <c r="K6" s="64"/>
      <c r="L6" s="5"/>
      <c r="M6" s="5"/>
      <c r="N6" s="5"/>
      <c r="O6" s="5"/>
      <c r="P6" s="5"/>
      <c r="Q6" s="5"/>
      <c r="R6" s="5"/>
      <c r="S6" s="5"/>
      <c r="T6" s="4">
        <v>14</v>
      </c>
      <c r="U6" s="7">
        <v>48</v>
      </c>
      <c r="V6" s="4"/>
      <c r="W6" s="4"/>
      <c r="X6" s="7">
        <f t="shared" si="1"/>
        <v>34</v>
      </c>
      <c r="Y6" s="4">
        <f t="shared" si="0"/>
        <v>33</v>
      </c>
      <c r="Z6" s="4">
        <v>1</v>
      </c>
      <c r="AA6" s="9">
        <f t="shared" si="2"/>
        <v>0</v>
      </c>
      <c r="AB6" s="63"/>
    </row>
    <row r="7" spans="1:28" s="1" customFormat="1" ht="14.25" customHeight="1">
      <c r="A7" s="4">
        <v>6</v>
      </c>
      <c r="B7" s="4" t="s">
        <v>15</v>
      </c>
      <c r="C7" s="4">
        <v>25</v>
      </c>
      <c r="D7" s="4">
        <v>1</v>
      </c>
      <c r="E7" s="4"/>
      <c r="F7" s="5"/>
      <c r="G7" s="5"/>
      <c r="H7" s="4"/>
      <c r="I7" s="5"/>
      <c r="J7" s="66"/>
      <c r="K7" s="64"/>
      <c r="L7" s="5"/>
      <c r="M7" s="5"/>
      <c r="N7" s="5"/>
      <c r="O7" s="5"/>
      <c r="P7" s="5"/>
      <c r="Q7" s="5"/>
      <c r="R7" s="5"/>
      <c r="S7" s="5"/>
      <c r="T7" s="4">
        <v>2</v>
      </c>
      <c r="U7" s="7">
        <v>27</v>
      </c>
      <c r="V7" s="4"/>
      <c r="W7" s="4"/>
      <c r="X7" s="7">
        <f t="shared" si="1"/>
        <v>25</v>
      </c>
      <c r="Y7" s="4">
        <f t="shared" si="0"/>
        <v>25</v>
      </c>
      <c r="Z7" s="4"/>
      <c r="AA7" s="9">
        <f t="shared" si="2"/>
        <v>0</v>
      </c>
      <c r="AB7" s="63"/>
    </row>
    <row r="8" spans="1:28" s="10" customFormat="1" ht="14.25" customHeight="1">
      <c r="A8" s="7">
        <v>7</v>
      </c>
      <c r="B8" s="7" t="s">
        <v>16</v>
      </c>
      <c r="C8" s="7">
        <v>120</v>
      </c>
      <c r="D8" s="7">
        <v>6</v>
      </c>
      <c r="E8" s="7">
        <v>30</v>
      </c>
      <c r="F8" s="11">
        <v>12</v>
      </c>
      <c r="G8" s="11">
        <v>4</v>
      </c>
      <c r="H8" s="7"/>
      <c r="I8" s="11"/>
      <c r="J8" s="75">
        <v>8</v>
      </c>
      <c r="K8" s="70">
        <v>8</v>
      </c>
      <c r="L8" s="11">
        <v>4</v>
      </c>
      <c r="M8" s="11">
        <v>3</v>
      </c>
      <c r="N8" s="11">
        <v>23</v>
      </c>
      <c r="O8" s="11">
        <v>8</v>
      </c>
      <c r="P8" s="11">
        <v>12</v>
      </c>
      <c r="Q8" s="11"/>
      <c r="R8" s="11">
        <v>20</v>
      </c>
      <c r="S8" s="11">
        <v>8</v>
      </c>
      <c r="T8" s="7"/>
      <c r="U8" s="7">
        <v>629</v>
      </c>
      <c r="V8" s="7">
        <v>240</v>
      </c>
      <c r="W8" s="7">
        <v>5</v>
      </c>
      <c r="X8" s="7">
        <f t="shared" si="1"/>
        <v>754</v>
      </c>
      <c r="Y8" s="7">
        <f t="shared" si="0"/>
        <v>750</v>
      </c>
      <c r="Z8" s="7"/>
      <c r="AA8" s="12">
        <f t="shared" si="2"/>
        <v>-4</v>
      </c>
      <c r="AB8" s="71"/>
    </row>
    <row r="9" spans="1:28" s="1" customFormat="1" ht="14.25" customHeight="1">
      <c r="A9" s="4">
        <v>8</v>
      </c>
      <c r="B9" s="4" t="s">
        <v>17</v>
      </c>
      <c r="C9" s="4">
        <v>40</v>
      </c>
      <c r="D9" s="4">
        <v>1</v>
      </c>
      <c r="E9" s="4">
        <v>41</v>
      </c>
      <c r="F9" s="5"/>
      <c r="G9" s="5"/>
      <c r="H9" s="4"/>
      <c r="I9" s="5"/>
      <c r="J9" s="66"/>
      <c r="K9" s="64"/>
      <c r="L9" s="5"/>
      <c r="M9" s="5"/>
      <c r="N9" s="5"/>
      <c r="O9" s="5"/>
      <c r="P9" s="5"/>
      <c r="Q9" s="5"/>
      <c r="R9" s="5"/>
      <c r="S9" s="5"/>
      <c r="T9" s="4"/>
      <c r="U9" s="7">
        <v>56</v>
      </c>
      <c r="V9" s="4">
        <v>40</v>
      </c>
      <c r="W9" s="4">
        <v>15</v>
      </c>
      <c r="X9" s="7">
        <f t="shared" si="1"/>
        <v>81</v>
      </c>
      <c r="Y9" s="4">
        <f t="shared" si="0"/>
        <v>81</v>
      </c>
      <c r="Z9" s="4"/>
      <c r="AA9" s="9">
        <f t="shared" si="2"/>
        <v>0</v>
      </c>
      <c r="AB9" s="63"/>
    </row>
    <row r="10" spans="1:28" s="1" customFormat="1" ht="14.25" customHeight="1">
      <c r="A10" s="4">
        <v>9</v>
      </c>
      <c r="B10" s="4" t="s">
        <v>18</v>
      </c>
      <c r="C10" s="4">
        <v>65</v>
      </c>
      <c r="D10" s="4">
        <v>2</v>
      </c>
      <c r="E10" s="4">
        <v>53</v>
      </c>
      <c r="F10" s="5"/>
      <c r="G10" s="5"/>
      <c r="H10" s="4"/>
      <c r="I10" s="5">
        <v>9</v>
      </c>
      <c r="J10" s="66">
        <v>4</v>
      </c>
      <c r="K10" s="64"/>
      <c r="L10" s="5">
        <v>4</v>
      </c>
      <c r="M10" s="5">
        <v>8</v>
      </c>
      <c r="N10" s="5">
        <v>8</v>
      </c>
      <c r="O10" s="5">
        <v>6</v>
      </c>
      <c r="P10" s="5">
        <v>8</v>
      </c>
      <c r="Q10" s="5"/>
      <c r="R10" s="5">
        <v>20</v>
      </c>
      <c r="S10" s="5">
        <v>4</v>
      </c>
      <c r="T10" s="4"/>
      <c r="U10" s="7">
        <v>260</v>
      </c>
      <c r="V10" s="4"/>
      <c r="W10" s="4">
        <v>6</v>
      </c>
      <c r="X10" s="7">
        <f t="shared" si="1"/>
        <v>183</v>
      </c>
      <c r="Y10" s="4">
        <f t="shared" si="0"/>
        <v>183</v>
      </c>
      <c r="Z10" s="4"/>
      <c r="AA10" s="9">
        <f t="shared" si="2"/>
        <v>0</v>
      </c>
      <c r="AB10" s="63"/>
    </row>
    <row r="11" spans="1:28" s="10" customFormat="1" ht="14.25" customHeight="1">
      <c r="A11" s="7">
        <v>10</v>
      </c>
      <c r="B11" s="7" t="s">
        <v>19</v>
      </c>
      <c r="C11" s="7">
        <v>100</v>
      </c>
      <c r="D11" s="7">
        <v>6</v>
      </c>
      <c r="E11" s="7">
        <v>82</v>
      </c>
      <c r="F11" s="11">
        <v>8</v>
      </c>
      <c r="G11" s="11">
        <v>5</v>
      </c>
      <c r="H11" s="7"/>
      <c r="I11" s="11">
        <v>6</v>
      </c>
      <c r="J11" s="69">
        <v>4</v>
      </c>
      <c r="K11" s="70">
        <v>4</v>
      </c>
      <c r="L11" s="11">
        <v>8</v>
      </c>
      <c r="M11" s="11">
        <v>3</v>
      </c>
      <c r="N11" s="11">
        <v>14</v>
      </c>
      <c r="O11" s="11">
        <v>9</v>
      </c>
      <c r="P11" s="11">
        <v>11</v>
      </c>
      <c r="Q11" s="11">
        <v>4</v>
      </c>
      <c r="R11" s="11">
        <v>33</v>
      </c>
      <c r="S11" s="11">
        <v>8</v>
      </c>
      <c r="T11" s="7">
        <v>7</v>
      </c>
      <c r="U11" s="7">
        <v>825</v>
      </c>
      <c r="V11" s="7"/>
      <c r="W11" s="7">
        <v>22</v>
      </c>
      <c r="X11" s="7">
        <f t="shared" si="1"/>
        <v>679</v>
      </c>
      <c r="Y11" s="7">
        <f t="shared" si="0"/>
        <v>682</v>
      </c>
      <c r="Z11" s="7">
        <v>1</v>
      </c>
      <c r="AA11" s="12">
        <f t="shared" si="2"/>
        <v>4</v>
      </c>
      <c r="AB11" s="71"/>
    </row>
    <row r="12" spans="1:28" s="1" customFormat="1" ht="14.25" customHeight="1">
      <c r="A12" s="4">
        <v>11</v>
      </c>
      <c r="B12" s="4" t="s">
        <v>20</v>
      </c>
      <c r="C12" s="4">
        <v>14</v>
      </c>
      <c r="D12" s="4">
        <v>1</v>
      </c>
      <c r="E12" s="4"/>
      <c r="F12" s="5"/>
      <c r="G12" s="5"/>
      <c r="H12" s="4"/>
      <c r="I12" s="5"/>
      <c r="J12" s="68"/>
      <c r="K12" s="64"/>
      <c r="L12" s="4"/>
      <c r="M12" s="5"/>
      <c r="N12" s="5"/>
      <c r="O12" s="5"/>
      <c r="P12" s="5"/>
      <c r="Q12" s="4"/>
      <c r="R12" s="5"/>
      <c r="S12" s="5"/>
      <c r="T12" s="4"/>
      <c r="U12" s="7">
        <v>14</v>
      </c>
      <c r="V12" s="4"/>
      <c r="W12" s="4"/>
      <c r="X12" s="7">
        <f t="shared" si="1"/>
        <v>14</v>
      </c>
      <c r="Y12" s="4">
        <f t="shared" si="0"/>
        <v>14</v>
      </c>
      <c r="Z12" s="4"/>
      <c r="AA12" s="9">
        <f t="shared" si="2"/>
        <v>0</v>
      </c>
      <c r="AB12" s="63"/>
    </row>
    <row r="13" spans="1:28" s="1" customFormat="1" ht="14.25" customHeight="1">
      <c r="A13" s="4">
        <v>12</v>
      </c>
      <c r="B13" s="4" t="s">
        <v>21</v>
      </c>
      <c r="C13" s="4">
        <v>48</v>
      </c>
      <c r="D13" s="4">
        <v>1</v>
      </c>
      <c r="E13" s="4">
        <v>25</v>
      </c>
      <c r="F13" s="5"/>
      <c r="G13" s="5"/>
      <c r="H13" s="4"/>
      <c r="I13" s="5"/>
      <c r="J13" s="68"/>
      <c r="K13" s="64"/>
      <c r="L13" s="4"/>
      <c r="M13" s="5"/>
      <c r="N13" s="5"/>
      <c r="O13" s="5"/>
      <c r="P13" s="5"/>
      <c r="Q13" s="4"/>
      <c r="R13" s="5"/>
      <c r="S13" s="5"/>
      <c r="T13" s="4">
        <v>4</v>
      </c>
      <c r="U13" s="7">
        <v>29</v>
      </c>
      <c r="V13" s="4">
        <v>48</v>
      </c>
      <c r="W13" s="4"/>
      <c r="X13" s="7">
        <f t="shared" si="1"/>
        <v>73</v>
      </c>
      <c r="Y13" s="4">
        <f t="shared" si="0"/>
        <v>73</v>
      </c>
      <c r="Z13" s="4"/>
      <c r="AA13" s="9">
        <f t="shared" si="2"/>
        <v>0</v>
      </c>
      <c r="AB13" s="63"/>
    </row>
    <row r="14" spans="1:28" s="1" customFormat="1" ht="14.25" customHeight="1">
      <c r="A14" s="4">
        <v>13</v>
      </c>
      <c r="B14" s="4" t="s">
        <v>22</v>
      </c>
      <c r="C14" s="4">
        <v>0</v>
      </c>
      <c r="D14" s="4"/>
      <c r="E14" s="4"/>
      <c r="F14" s="5"/>
      <c r="G14" s="5">
        <v>2</v>
      </c>
      <c r="H14" s="4"/>
      <c r="I14" s="5">
        <v>7</v>
      </c>
      <c r="J14" s="68"/>
      <c r="K14" s="64">
        <v>5</v>
      </c>
      <c r="L14" s="4"/>
      <c r="M14" s="5">
        <v>3</v>
      </c>
      <c r="N14" s="5">
        <v>6</v>
      </c>
      <c r="O14" s="5">
        <v>4</v>
      </c>
      <c r="P14" s="5"/>
      <c r="Q14" s="4"/>
      <c r="R14" s="5">
        <v>9</v>
      </c>
      <c r="S14" s="5"/>
      <c r="T14" s="4"/>
      <c r="U14" s="7">
        <v>38</v>
      </c>
      <c r="V14" s="4"/>
      <c r="W14" s="4">
        <v>2</v>
      </c>
      <c r="X14" s="7">
        <f t="shared" si="1"/>
        <v>0</v>
      </c>
      <c r="Y14" s="4">
        <f t="shared" si="0"/>
        <v>0</v>
      </c>
      <c r="Z14" s="4"/>
      <c r="AA14" s="9">
        <f t="shared" si="2"/>
        <v>0</v>
      </c>
      <c r="AB14" s="63"/>
    </row>
    <row r="15" spans="1:28" s="1" customFormat="1" ht="14.25" customHeight="1">
      <c r="A15" s="4">
        <v>14</v>
      </c>
      <c r="B15" s="4" t="s">
        <v>23</v>
      </c>
      <c r="C15" s="4">
        <v>0</v>
      </c>
      <c r="D15" s="4"/>
      <c r="E15" s="4"/>
      <c r="F15" s="5">
        <v>8</v>
      </c>
      <c r="G15" s="5">
        <v>2</v>
      </c>
      <c r="H15" s="4"/>
      <c r="I15" s="5">
        <v>12</v>
      </c>
      <c r="J15" s="68"/>
      <c r="K15" s="64">
        <v>5</v>
      </c>
      <c r="L15" s="4"/>
      <c r="M15" s="5">
        <v>7</v>
      </c>
      <c r="N15" s="5"/>
      <c r="O15" s="5"/>
      <c r="P15" s="5">
        <v>6</v>
      </c>
      <c r="Q15" s="4"/>
      <c r="R15" s="5">
        <v>8</v>
      </c>
      <c r="S15" s="5"/>
      <c r="T15" s="4"/>
      <c r="U15" s="7">
        <v>48</v>
      </c>
      <c r="V15" s="4"/>
      <c r="W15" s="4"/>
      <c r="X15" s="7">
        <f t="shared" si="1"/>
        <v>0</v>
      </c>
      <c r="Y15" s="4">
        <f t="shared" si="0"/>
        <v>0</v>
      </c>
      <c r="Z15" s="4"/>
      <c r="AA15" s="9">
        <f t="shared" si="2"/>
        <v>0</v>
      </c>
      <c r="AB15" s="14"/>
    </row>
    <row r="16" spans="1:28" s="1" customFormat="1" ht="14.25" customHeight="1">
      <c r="A16" s="4">
        <v>15</v>
      </c>
      <c r="B16" s="4" t="s">
        <v>24</v>
      </c>
      <c r="C16" s="4">
        <v>17</v>
      </c>
      <c r="D16" s="4">
        <v>1</v>
      </c>
      <c r="E16" s="4"/>
      <c r="F16" s="5">
        <v>16</v>
      </c>
      <c r="G16" s="5">
        <v>2</v>
      </c>
      <c r="H16" s="4"/>
      <c r="I16" s="5"/>
      <c r="J16" s="68">
        <v>4</v>
      </c>
      <c r="K16" s="60"/>
      <c r="L16" s="4"/>
      <c r="M16" s="4"/>
      <c r="N16" s="5">
        <v>12</v>
      </c>
      <c r="O16" s="5">
        <v>8</v>
      </c>
      <c r="P16" s="5">
        <v>7</v>
      </c>
      <c r="Q16" s="4"/>
      <c r="R16" s="5">
        <v>17</v>
      </c>
      <c r="S16" s="5">
        <v>4</v>
      </c>
      <c r="T16" s="4"/>
      <c r="U16" s="7">
        <v>97</v>
      </c>
      <c r="V16" s="4"/>
      <c r="W16" s="4">
        <v>10</v>
      </c>
      <c r="X16" s="7">
        <f t="shared" si="1"/>
        <v>17</v>
      </c>
      <c r="Y16" s="4">
        <f t="shared" si="0"/>
        <v>17</v>
      </c>
      <c r="Z16" s="4"/>
      <c r="AA16" s="9">
        <f t="shared" si="2"/>
        <v>0</v>
      </c>
      <c r="AB16" s="63"/>
    </row>
    <row r="17" spans="1:28" s="1" customFormat="1" ht="14.25" customHeight="1">
      <c r="A17" s="4">
        <v>16</v>
      </c>
      <c r="B17" s="4" t="s">
        <v>25</v>
      </c>
      <c r="C17" s="4">
        <v>50</v>
      </c>
      <c r="D17" s="4">
        <v>1</v>
      </c>
      <c r="E17" s="4">
        <v>57</v>
      </c>
      <c r="F17" s="4"/>
      <c r="G17" s="5">
        <v>2</v>
      </c>
      <c r="H17" s="4"/>
      <c r="I17" s="5"/>
      <c r="J17" s="61"/>
      <c r="K17" s="60"/>
      <c r="L17" s="4"/>
      <c r="M17" s="4"/>
      <c r="N17" s="4"/>
      <c r="O17" s="5"/>
      <c r="P17" s="5">
        <v>3</v>
      </c>
      <c r="Q17" s="4"/>
      <c r="R17" s="4"/>
      <c r="S17" s="5"/>
      <c r="T17" s="4"/>
      <c r="U17" s="7">
        <v>112</v>
      </c>
      <c r="V17" s="4"/>
      <c r="W17" s="4"/>
      <c r="X17" s="7">
        <f t="shared" si="1"/>
        <v>107</v>
      </c>
      <c r="Y17" s="4">
        <f t="shared" si="0"/>
        <v>107</v>
      </c>
      <c r="Z17" s="4"/>
      <c r="AA17" s="9">
        <f t="shared" si="2"/>
        <v>0</v>
      </c>
      <c r="AB17" s="63"/>
    </row>
    <row r="18" spans="1:28" s="1" customFormat="1" ht="14.25" customHeight="1">
      <c r="A18" s="4">
        <v>17</v>
      </c>
      <c r="B18" s="4" t="s">
        <v>26</v>
      </c>
      <c r="C18" s="4">
        <v>46</v>
      </c>
      <c r="D18" s="4">
        <v>1</v>
      </c>
      <c r="E18" s="4"/>
      <c r="F18" s="4"/>
      <c r="G18" s="4"/>
      <c r="H18" s="4"/>
      <c r="I18" s="5">
        <v>10</v>
      </c>
      <c r="J18" s="61"/>
      <c r="K18" s="60"/>
      <c r="L18" s="4"/>
      <c r="M18" s="4"/>
      <c r="N18" s="4"/>
      <c r="O18" s="5"/>
      <c r="P18" s="4"/>
      <c r="Q18" s="4"/>
      <c r="R18" s="4"/>
      <c r="S18" s="5">
        <v>1</v>
      </c>
      <c r="T18" s="4"/>
      <c r="U18" s="7">
        <v>62</v>
      </c>
      <c r="V18" s="4"/>
      <c r="W18" s="4">
        <v>5</v>
      </c>
      <c r="X18" s="7">
        <f t="shared" si="1"/>
        <v>46</v>
      </c>
      <c r="Y18" s="4">
        <f t="shared" si="0"/>
        <v>46</v>
      </c>
      <c r="Z18" s="4"/>
      <c r="AA18" s="9">
        <f t="shared" si="2"/>
        <v>0</v>
      </c>
      <c r="AB18" s="63"/>
    </row>
    <row r="19" spans="1:28" s="1" customFormat="1" ht="14.25" customHeight="1">
      <c r="A19" s="4">
        <v>18</v>
      </c>
      <c r="B19" s="4" t="s">
        <v>27</v>
      </c>
      <c r="C19" s="4">
        <v>33</v>
      </c>
      <c r="D19" s="4">
        <v>3</v>
      </c>
      <c r="E19" s="4">
        <v>10</v>
      </c>
      <c r="F19" s="4"/>
      <c r="G19" s="4"/>
      <c r="H19" s="4"/>
      <c r="I19" s="5">
        <v>30</v>
      </c>
      <c r="J19" s="4"/>
      <c r="K19" s="60"/>
      <c r="L19" s="4"/>
      <c r="M19" s="4"/>
      <c r="N19" s="4"/>
      <c r="O19" s="5"/>
      <c r="P19" s="4"/>
      <c r="Q19" s="4"/>
      <c r="R19" s="4"/>
      <c r="S19" s="5">
        <v>10</v>
      </c>
      <c r="T19" s="4"/>
      <c r="U19" s="7">
        <v>1</v>
      </c>
      <c r="V19" s="4">
        <v>150</v>
      </c>
      <c r="W19" s="4"/>
      <c r="X19" s="7">
        <f t="shared" si="1"/>
        <v>111</v>
      </c>
      <c r="Y19" s="4">
        <f t="shared" si="0"/>
        <v>109</v>
      </c>
      <c r="Z19" s="4">
        <v>2</v>
      </c>
      <c r="AA19" s="9">
        <f t="shared" si="2"/>
        <v>0</v>
      </c>
      <c r="AB19" s="63"/>
    </row>
    <row r="20" spans="1:28" s="1" customFormat="1" ht="14.25" customHeight="1">
      <c r="A20" s="4">
        <v>19</v>
      </c>
      <c r="B20" s="4" t="s">
        <v>28</v>
      </c>
      <c r="C20" s="4">
        <v>40</v>
      </c>
      <c r="D20" s="4">
        <v>1</v>
      </c>
      <c r="E20" s="4">
        <v>33</v>
      </c>
      <c r="F20" s="4"/>
      <c r="G20" s="4"/>
      <c r="H20" s="4"/>
      <c r="I20" s="4"/>
      <c r="J20" s="4"/>
      <c r="K20" s="4"/>
      <c r="L20" s="4"/>
      <c r="M20" s="4"/>
      <c r="N20" s="4"/>
      <c r="O20" s="5">
        <v>3</v>
      </c>
      <c r="P20" s="4"/>
      <c r="Q20" s="4"/>
      <c r="R20" s="4"/>
      <c r="S20" s="4"/>
      <c r="T20" s="4"/>
      <c r="U20" s="7">
        <v>76</v>
      </c>
      <c r="V20" s="4"/>
      <c r="W20" s="4"/>
      <c r="X20" s="7">
        <f t="shared" si="1"/>
        <v>73</v>
      </c>
      <c r="Y20" s="4">
        <f t="shared" si="0"/>
        <v>73</v>
      </c>
      <c r="Z20" s="4"/>
      <c r="AA20" s="9">
        <f t="shared" si="2"/>
        <v>0</v>
      </c>
      <c r="AB20" s="63"/>
    </row>
    <row r="21" spans="1:28" s="1" customFormat="1" ht="14.25" customHeight="1">
      <c r="A21" s="4">
        <v>20</v>
      </c>
      <c r="B21" s="4" t="s">
        <v>29</v>
      </c>
      <c r="C21" s="4">
        <v>40</v>
      </c>
      <c r="D21" s="4">
        <v>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>
        <v>9</v>
      </c>
      <c r="U21" s="7">
        <v>49</v>
      </c>
      <c r="V21" s="4"/>
      <c r="W21" s="4"/>
      <c r="X21" s="7">
        <f t="shared" si="1"/>
        <v>40</v>
      </c>
      <c r="Y21" s="4">
        <f t="shared" si="0"/>
        <v>40</v>
      </c>
      <c r="Z21" s="4"/>
      <c r="AA21" s="9">
        <f t="shared" si="2"/>
        <v>0</v>
      </c>
      <c r="AB21" s="63"/>
    </row>
    <row r="22" spans="1:28">
      <c r="V22" s="74">
        <f>SUM(V2:V21)</f>
        <v>788</v>
      </c>
    </row>
  </sheetData>
  <conditionalFormatting sqref="K12:K13">
    <cfRule type="uniqueValues" dxfId="12" priority="1"/>
  </conditionalFormatting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workbookViewId="0">
      <selection activeCell="N22" sqref="N22"/>
    </sheetView>
  </sheetViews>
  <sheetFormatPr defaultRowHeight="15"/>
  <cols>
    <col min="1" max="1" width="3.5703125" customWidth="1"/>
    <col min="2" max="2" width="9.140625" customWidth="1"/>
    <col min="3" max="5" width="6.140625" customWidth="1"/>
    <col min="6" max="17" width="5.7109375" customWidth="1"/>
    <col min="21" max="21" width="9.5703125" customWidth="1"/>
    <col min="24" max="24" width="11.140625" customWidth="1"/>
  </cols>
  <sheetData>
    <row r="1" spans="1:24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40</v>
      </c>
      <c r="K1" s="8" t="s">
        <v>40</v>
      </c>
      <c r="L1" s="8" t="s">
        <v>37</v>
      </c>
      <c r="M1" s="8" t="s">
        <v>37</v>
      </c>
      <c r="N1" s="8" t="s">
        <v>53</v>
      </c>
      <c r="O1" s="8" t="s">
        <v>53</v>
      </c>
      <c r="P1" s="8" t="s">
        <v>52</v>
      </c>
      <c r="Q1" s="8" t="s">
        <v>52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s="1" customFormat="1" ht="14.25" customHeight="1">
      <c r="A2" s="4">
        <v>1</v>
      </c>
      <c r="B2" s="77" t="s">
        <v>10</v>
      </c>
      <c r="C2" s="4">
        <v>0</v>
      </c>
      <c r="D2" s="4"/>
      <c r="E2" s="4"/>
      <c r="F2" s="4">
        <v>104</v>
      </c>
      <c r="G2" s="4">
        <v>123</v>
      </c>
      <c r="H2" s="4">
        <v>88</v>
      </c>
      <c r="I2" s="4">
        <v>79</v>
      </c>
      <c r="J2" s="60">
        <v>41</v>
      </c>
      <c r="K2" s="60">
        <v>55</v>
      </c>
      <c r="L2" s="4">
        <v>74</v>
      </c>
      <c r="M2" s="4">
        <v>78</v>
      </c>
      <c r="N2" s="4">
        <v>74</v>
      </c>
      <c r="O2" s="4">
        <v>63</v>
      </c>
      <c r="P2" s="4">
        <v>91</v>
      </c>
      <c r="Q2" s="4">
        <v>74</v>
      </c>
      <c r="R2" s="7">
        <v>975</v>
      </c>
      <c r="S2" s="4"/>
      <c r="T2" s="4">
        <v>20</v>
      </c>
      <c r="U2" s="7">
        <f>R2+S2-F2-G2-H2-I2-J2-K2-L2-M2-N2-O2-P2-Q2-T2</f>
        <v>11</v>
      </c>
      <c r="V2" s="7">
        <f t="shared" ref="V2:V21" si="0">C2*D2+E2</f>
        <v>0</v>
      </c>
      <c r="W2" s="4">
        <v>11</v>
      </c>
      <c r="X2" s="9">
        <f>V2+W2-U2</f>
        <v>0</v>
      </c>
    </row>
    <row r="3" spans="1:24" s="1" customFormat="1" ht="14.25" customHeight="1">
      <c r="A3" s="4">
        <v>2</v>
      </c>
      <c r="B3" s="77" t="s">
        <v>11</v>
      </c>
      <c r="C3" s="4">
        <v>70</v>
      </c>
      <c r="D3" s="4">
        <v>10</v>
      </c>
      <c r="E3" s="4">
        <v>54</v>
      </c>
      <c r="F3" s="4">
        <v>85</v>
      </c>
      <c r="G3" s="4">
        <v>60</v>
      </c>
      <c r="H3" s="4">
        <v>50</v>
      </c>
      <c r="I3" s="4">
        <v>79</v>
      </c>
      <c r="J3" s="60">
        <v>33</v>
      </c>
      <c r="K3" s="60">
        <v>40</v>
      </c>
      <c r="L3" s="4">
        <v>61</v>
      </c>
      <c r="M3" s="4">
        <v>59</v>
      </c>
      <c r="N3" s="4">
        <v>128</v>
      </c>
      <c r="O3" s="4">
        <v>40</v>
      </c>
      <c r="P3" s="4">
        <v>79</v>
      </c>
      <c r="Q3" s="4">
        <v>53</v>
      </c>
      <c r="R3" s="7">
        <v>1533</v>
      </c>
      <c r="S3" s="4"/>
      <c r="T3" s="4">
        <v>10</v>
      </c>
      <c r="U3" s="7">
        <f t="shared" ref="U3:U21" si="1">R3+S3-F3-G3-H3-I3-J3-K3-L3-M3-N3-O3-P3-Q3-T3</f>
        <v>756</v>
      </c>
      <c r="V3" s="7">
        <f t="shared" si="0"/>
        <v>754</v>
      </c>
      <c r="W3" s="4">
        <v>2</v>
      </c>
      <c r="X3" s="9">
        <f t="shared" ref="X3:X21" si="2">V3+W3-U3</f>
        <v>0</v>
      </c>
    </row>
    <row r="4" spans="1:24" s="1" customFormat="1" ht="14.25" customHeight="1">
      <c r="A4" s="4">
        <v>3</v>
      </c>
      <c r="B4" s="77" t="s">
        <v>12</v>
      </c>
      <c r="C4" s="4">
        <v>45</v>
      </c>
      <c r="D4" s="4">
        <v>4</v>
      </c>
      <c r="E4" s="4">
        <v>22</v>
      </c>
      <c r="F4" s="4"/>
      <c r="G4" s="4"/>
      <c r="H4" s="4"/>
      <c r="I4" s="4"/>
      <c r="J4" s="60"/>
      <c r="K4" s="60"/>
      <c r="L4" s="4">
        <v>2</v>
      </c>
      <c r="M4" s="4"/>
      <c r="N4" s="4"/>
      <c r="O4" s="4">
        <v>3</v>
      </c>
      <c r="P4" s="4"/>
      <c r="Q4" s="4">
        <v>12</v>
      </c>
      <c r="R4" s="7">
        <v>149</v>
      </c>
      <c r="S4" s="4">
        <v>90</v>
      </c>
      <c r="T4" s="4">
        <v>20</v>
      </c>
      <c r="U4" s="7">
        <f t="shared" si="1"/>
        <v>202</v>
      </c>
      <c r="V4" s="7">
        <f t="shared" si="0"/>
        <v>202</v>
      </c>
      <c r="W4" s="4"/>
      <c r="X4" s="9">
        <f t="shared" si="2"/>
        <v>0</v>
      </c>
    </row>
    <row r="5" spans="1:24" s="1" customFormat="1" ht="14.25" customHeight="1">
      <c r="A5" s="4">
        <v>4</v>
      </c>
      <c r="B5" s="77" t="s">
        <v>13</v>
      </c>
      <c r="C5" s="4">
        <v>90</v>
      </c>
      <c r="D5" s="4">
        <v>2</v>
      </c>
      <c r="E5" s="4">
        <v>3</v>
      </c>
      <c r="F5" s="4">
        <v>15</v>
      </c>
      <c r="G5" s="4">
        <v>3</v>
      </c>
      <c r="H5" s="4">
        <v>20</v>
      </c>
      <c r="I5" s="4">
        <v>16</v>
      </c>
      <c r="J5" s="60">
        <v>12</v>
      </c>
      <c r="K5" s="60">
        <v>11</v>
      </c>
      <c r="L5" s="4">
        <v>19</v>
      </c>
      <c r="M5" s="4">
        <v>12</v>
      </c>
      <c r="N5" s="4">
        <v>30</v>
      </c>
      <c r="O5" s="4">
        <v>10</v>
      </c>
      <c r="P5" s="4">
        <v>16</v>
      </c>
      <c r="Q5" s="4">
        <v>12</v>
      </c>
      <c r="R5" s="7">
        <v>56</v>
      </c>
      <c r="S5" s="4">
        <v>303</v>
      </c>
      <c r="T5" s="4"/>
      <c r="U5" s="7">
        <f t="shared" si="1"/>
        <v>183</v>
      </c>
      <c r="V5" s="7">
        <f t="shared" si="0"/>
        <v>183</v>
      </c>
      <c r="W5" s="4"/>
      <c r="X5" s="9">
        <f t="shared" si="2"/>
        <v>0</v>
      </c>
    </row>
    <row r="6" spans="1:24" s="1" customFormat="1" ht="14.25" customHeight="1">
      <c r="A6" s="4">
        <v>5</v>
      </c>
      <c r="B6" s="77" t="s">
        <v>14</v>
      </c>
      <c r="C6" s="4">
        <v>80</v>
      </c>
      <c r="D6" s="4">
        <v>1</v>
      </c>
      <c r="E6" s="4">
        <v>25</v>
      </c>
      <c r="F6" s="4"/>
      <c r="G6" s="4"/>
      <c r="H6" s="4"/>
      <c r="I6" s="4">
        <v>2</v>
      </c>
      <c r="J6" s="60"/>
      <c r="K6" s="60"/>
      <c r="L6" s="4">
        <v>1</v>
      </c>
      <c r="M6" s="4"/>
      <c r="N6" s="4"/>
      <c r="O6" s="4"/>
      <c r="P6" s="4"/>
      <c r="Q6" s="4"/>
      <c r="R6" s="7">
        <v>33</v>
      </c>
      <c r="S6" s="4">
        <v>80</v>
      </c>
      <c r="T6" s="4">
        <v>5</v>
      </c>
      <c r="U6" s="7">
        <f t="shared" si="1"/>
        <v>105</v>
      </c>
      <c r="V6" s="7">
        <f t="shared" si="0"/>
        <v>105</v>
      </c>
      <c r="W6" s="4"/>
      <c r="X6" s="9">
        <f t="shared" si="2"/>
        <v>0</v>
      </c>
    </row>
    <row r="7" spans="1:24" s="1" customFormat="1" ht="14.25" customHeight="1">
      <c r="A7" s="4">
        <v>6</v>
      </c>
      <c r="B7" s="77" t="s">
        <v>15</v>
      </c>
      <c r="C7" s="4">
        <v>25</v>
      </c>
      <c r="D7" s="4">
        <v>1</v>
      </c>
      <c r="E7" s="4"/>
      <c r="F7" s="4"/>
      <c r="G7" s="4"/>
      <c r="H7" s="4"/>
      <c r="I7" s="4"/>
      <c r="J7" s="60"/>
      <c r="K7" s="60"/>
      <c r="L7" s="4"/>
      <c r="M7" s="4"/>
      <c r="N7" s="4"/>
      <c r="O7" s="4"/>
      <c r="P7" s="4"/>
      <c r="Q7" s="4"/>
      <c r="R7" s="7">
        <v>25</v>
      </c>
      <c r="S7" s="4"/>
      <c r="T7" s="4"/>
      <c r="U7" s="7">
        <f t="shared" si="1"/>
        <v>25</v>
      </c>
      <c r="V7" s="7">
        <f t="shared" si="0"/>
        <v>25</v>
      </c>
      <c r="W7" s="4"/>
      <c r="X7" s="9">
        <f t="shared" si="2"/>
        <v>0</v>
      </c>
    </row>
    <row r="8" spans="1:24" s="1" customFormat="1" ht="14.25" customHeight="1">
      <c r="A8" s="4">
        <v>7</v>
      </c>
      <c r="B8" s="77" t="s">
        <v>16</v>
      </c>
      <c r="C8" s="4">
        <v>120</v>
      </c>
      <c r="D8" s="4">
        <v>4</v>
      </c>
      <c r="E8" s="4">
        <v>15</v>
      </c>
      <c r="F8" s="4">
        <v>27</v>
      </c>
      <c r="G8" s="4">
        <v>5</v>
      </c>
      <c r="H8" s="4">
        <v>24</v>
      </c>
      <c r="I8" s="4">
        <v>12</v>
      </c>
      <c r="J8" s="60">
        <v>8</v>
      </c>
      <c r="K8" s="60">
        <v>16</v>
      </c>
      <c r="L8" s="4">
        <v>19</v>
      </c>
      <c r="M8" s="4">
        <v>30</v>
      </c>
      <c r="N8" s="4">
        <v>77</v>
      </c>
      <c r="O8" s="4">
        <v>4</v>
      </c>
      <c r="P8" s="4">
        <v>16</v>
      </c>
      <c r="Q8" s="4">
        <v>17</v>
      </c>
      <c r="R8" s="7">
        <v>750</v>
      </c>
      <c r="S8" s="4"/>
      <c r="T8" s="4"/>
      <c r="U8" s="7">
        <f t="shared" si="1"/>
        <v>495</v>
      </c>
      <c r="V8" s="7">
        <f t="shared" si="0"/>
        <v>495</v>
      </c>
      <c r="W8" s="4"/>
      <c r="X8" s="9">
        <f t="shared" si="2"/>
        <v>0</v>
      </c>
    </row>
    <row r="9" spans="1:24" s="1" customFormat="1" ht="14.25" customHeight="1">
      <c r="A9" s="4">
        <v>8</v>
      </c>
      <c r="B9" s="77" t="s">
        <v>17</v>
      </c>
      <c r="C9" s="4">
        <v>40</v>
      </c>
      <c r="D9" s="4">
        <v>1</v>
      </c>
      <c r="E9" s="4">
        <v>27</v>
      </c>
      <c r="F9" s="4"/>
      <c r="G9" s="4">
        <v>2</v>
      </c>
      <c r="H9" s="4"/>
      <c r="I9" s="4"/>
      <c r="J9" s="60"/>
      <c r="K9" s="60"/>
      <c r="L9" s="4">
        <v>4</v>
      </c>
      <c r="M9" s="4"/>
      <c r="N9" s="4"/>
      <c r="O9" s="4"/>
      <c r="P9" s="4"/>
      <c r="Q9" s="4">
        <v>3</v>
      </c>
      <c r="R9" s="7">
        <v>81</v>
      </c>
      <c r="S9" s="4"/>
      <c r="T9" s="4">
        <v>5</v>
      </c>
      <c r="U9" s="7">
        <f t="shared" si="1"/>
        <v>67</v>
      </c>
      <c r="V9" s="7">
        <f t="shared" si="0"/>
        <v>67</v>
      </c>
      <c r="W9" s="4"/>
      <c r="X9" s="9">
        <f t="shared" si="2"/>
        <v>0</v>
      </c>
    </row>
    <row r="10" spans="1:24" s="1" customFormat="1" ht="14.25" customHeight="1">
      <c r="A10" s="4">
        <v>9</v>
      </c>
      <c r="B10" s="77" t="s">
        <v>18</v>
      </c>
      <c r="C10" s="4">
        <v>65</v>
      </c>
      <c r="D10" s="4">
        <v>2</v>
      </c>
      <c r="E10" s="4">
        <v>55</v>
      </c>
      <c r="F10" s="4">
        <v>5</v>
      </c>
      <c r="G10" s="4">
        <v>7</v>
      </c>
      <c r="H10" s="4">
        <v>16</v>
      </c>
      <c r="I10" s="4">
        <v>14</v>
      </c>
      <c r="J10" s="60">
        <v>4</v>
      </c>
      <c r="K10" s="60">
        <v>15</v>
      </c>
      <c r="L10" s="4">
        <v>16</v>
      </c>
      <c r="M10" s="4">
        <v>4</v>
      </c>
      <c r="N10" s="4">
        <v>13</v>
      </c>
      <c r="O10" s="4">
        <v>8</v>
      </c>
      <c r="P10" s="4">
        <v>9</v>
      </c>
      <c r="Q10" s="4">
        <v>17</v>
      </c>
      <c r="R10" s="7">
        <v>183</v>
      </c>
      <c r="S10" s="4">
        <v>130</v>
      </c>
      <c r="T10" s="4"/>
      <c r="U10" s="7">
        <f t="shared" si="1"/>
        <v>185</v>
      </c>
      <c r="V10" s="7">
        <f t="shared" si="0"/>
        <v>185</v>
      </c>
      <c r="W10" s="4"/>
      <c r="X10" s="9">
        <f t="shared" si="2"/>
        <v>0</v>
      </c>
    </row>
    <row r="11" spans="1:24" s="1" customFormat="1" ht="14.25" customHeight="1">
      <c r="A11" s="4">
        <v>10</v>
      </c>
      <c r="B11" s="77" t="s">
        <v>19</v>
      </c>
      <c r="C11" s="4">
        <v>100</v>
      </c>
      <c r="D11" s="4">
        <v>5</v>
      </c>
      <c r="E11" s="4">
        <v>19</v>
      </c>
      <c r="F11" s="4">
        <v>24</v>
      </c>
      <c r="G11" s="4">
        <v>23</v>
      </c>
      <c r="H11" s="4">
        <v>4</v>
      </c>
      <c r="I11" s="4">
        <v>13</v>
      </c>
      <c r="J11" s="60">
        <v>17</v>
      </c>
      <c r="K11" s="60">
        <v>7</v>
      </c>
      <c r="L11" s="4">
        <v>5</v>
      </c>
      <c r="M11" s="4">
        <v>14</v>
      </c>
      <c r="N11" s="4">
        <v>21</v>
      </c>
      <c r="O11" s="4"/>
      <c r="P11" s="4">
        <v>13</v>
      </c>
      <c r="Q11" s="4">
        <v>22</v>
      </c>
      <c r="R11" s="7">
        <v>682</v>
      </c>
      <c r="S11" s="4"/>
      <c r="T11" s="4"/>
      <c r="U11" s="7">
        <f t="shared" si="1"/>
        <v>519</v>
      </c>
      <c r="V11" s="7">
        <f t="shared" si="0"/>
        <v>519</v>
      </c>
      <c r="W11" s="4"/>
      <c r="X11" s="9">
        <f t="shared" si="2"/>
        <v>0</v>
      </c>
    </row>
    <row r="12" spans="1:24" s="1" customFormat="1" ht="14.25" customHeight="1">
      <c r="A12" s="4">
        <v>11</v>
      </c>
      <c r="B12" s="77" t="s">
        <v>20</v>
      </c>
      <c r="C12" s="4">
        <v>14</v>
      </c>
      <c r="D12" s="4">
        <v>1</v>
      </c>
      <c r="E12" s="4"/>
      <c r="F12" s="4"/>
      <c r="G12" s="4"/>
      <c r="H12" s="4"/>
      <c r="I12" s="4"/>
      <c r="J12" s="60"/>
      <c r="K12" s="60"/>
      <c r="L12" s="4"/>
      <c r="M12" s="4"/>
      <c r="N12" s="4"/>
      <c r="O12" s="4"/>
      <c r="P12" s="4"/>
      <c r="Q12" s="4"/>
      <c r="R12" s="7">
        <v>14</v>
      </c>
      <c r="S12" s="4"/>
      <c r="T12" s="4"/>
      <c r="U12" s="7">
        <f t="shared" si="1"/>
        <v>14</v>
      </c>
      <c r="V12" s="7">
        <f t="shared" si="0"/>
        <v>14</v>
      </c>
      <c r="W12" s="4"/>
      <c r="X12" s="9">
        <f t="shared" si="2"/>
        <v>0</v>
      </c>
    </row>
    <row r="13" spans="1:24" s="1" customFormat="1" ht="14.25" customHeight="1">
      <c r="A13" s="4">
        <v>12</v>
      </c>
      <c r="B13" s="77" t="s">
        <v>21</v>
      </c>
      <c r="C13" s="4">
        <v>48</v>
      </c>
      <c r="D13" s="4">
        <v>3</v>
      </c>
      <c r="E13" s="4">
        <v>23</v>
      </c>
      <c r="F13" s="4"/>
      <c r="G13" s="4">
        <v>2</v>
      </c>
      <c r="H13" s="4"/>
      <c r="I13" s="4"/>
      <c r="J13" s="60"/>
      <c r="K13" s="60"/>
      <c r="L13" s="4"/>
      <c r="M13" s="4"/>
      <c r="N13" s="4"/>
      <c r="O13" s="4"/>
      <c r="P13" s="4"/>
      <c r="Q13" s="4"/>
      <c r="R13" s="7">
        <v>73</v>
      </c>
      <c r="S13" s="4">
        <v>96</v>
      </c>
      <c r="T13" s="4"/>
      <c r="U13" s="7">
        <f t="shared" si="1"/>
        <v>167</v>
      </c>
      <c r="V13" s="7">
        <f t="shared" si="0"/>
        <v>167</v>
      </c>
      <c r="W13" s="4"/>
      <c r="X13" s="9">
        <f t="shared" si="2"/>
        <v>0</v>
      </c>
    </row>
    <row r="14" spans="1:24" s="1" customFormat="1" ht="14.25" customHeight="1">
      <c r="A14" s="4">
        <v>13</v>
      </c>
      <c r="B14" s="77" t="s">
        <v>22</v>
      </c>
      <c r="C14" s="4">
        <v>85</v>
      </c>
      <c r="D14" s="4">
        <v>1</v>
      </c>
      <c r="E14" s="4">
        <v>15</v>
      </c>
      <c r="F14" s="4"/>
      <c r="G14" s="4"/>
      <c r="H14" s="4">
        <v>8</v>
      </c>
      <c r="I14" s="4">
        <v>15</v>
      </c>
      <c r="J14" s="60">
        <v>8</v>
      </c>
      <c r="K14" s="79">
        <v>2</v>
      </c>
      <c r="L14" s="4">
        <v>13</v>
      </c>
      <c r="M14" s="4">
        <v>4</v>
      </c>
      <c r="N14" s="4">
        <v>4</v>
      </c>
      <c r="O14" s="4">
        <v>4</v>
      </c>
      <c r="P14" s="4">
        <v>4</v>
      </c>
      <c r="Q14" s="4">
        <v>8</v>
      </c>
      <c r="R14" s="7">
        <v>0</v>
      </c>
      <c r="S14" s="4">
        <v>170</v>
      </c>
      <c r="T14" s="4"/>
      <c r="U14" s="7">
        <f t="shared" si="1"/>
        <v>100</v>
      </c>
      <c r="V14" s="7">
        <f t="shared" si="0"/>
        <v>100</v>
      </c>
      <c r="W14" s="4"/>
      <c r="X14" s="9">
        <f t="shared" si="2"/>
        <v>0</v>
      </c>
    </row>
    <row r="15" spans="1:24" s="1" customFormat="1" ht="14.25" customHeight="1">
      <c r="A15" s="4">
        <v>14</v>
      </c>
      <c r="B15" s="77" t="s">
        <v>23</v>
      </c>
      <c r="C15" s="4">
        <v>50</v>
      </c>
      <c r="D15" s="4">
        <v>3</v>
      </c>
      <c r="E15" s="4">
        <v>32</v>
      </c>
      <c r="F15" s="4">
        <v>16</v>
      </c>
      <c r="G15" s="4"/>
      <c r="H15" s="4">
        <v>4</v>
      </c>
      <c r="I15" s="4">
        <v>13</v>
      </c>
      <c r="J15" s="60">
        <v>17</v>
      </c>
      <c r="K15" s="60">
        <v>7</v>
      </c>
      <c r="L15" s="4">
        <v>8</v>
      </c>
      <c r="M15" s="4">
        <v>17</v>
      </c>
      <c r="N15" s="4">
        <v>9</v>
      </c>
      <c r="O15" s="4">
        <v>43</v>
      </c>
      <c r="P15" s="4">
        <v>12</v>
      </c>
      <c r="Q15" s="4">
        <v>12</v>
      </c>
      <c r="R15" s="7">
        <v>0</v>
      </c>
      <c r="S15" s="4">
        <v>340</v>
      </c>
      <c r="T15" s="4"/>
      <c r="U15" s="7">
        <f t="shared" si="1"/>
        <v>182</v>
      </c>
      <c r="V15" s="7">
        <f t="shared" si="0"/>
        <v>182</v>
      </c>
      <c r="W15" s="4"/>
      <c r="X15" s="9">
        <f t="shared" si="2"/>
        <v>0</v>
      </c>
    </row>
    <row r="16" spans="1:24" s="1" customFormat="1" ht="14.25" customHeight="1">
      <c r="A16" s="4">
        <v>15</v>
      </c>
      <c r="B16" s="77" t="s">
        <v>24</v>
      </c>
      <c r="C16" s="4">
        <v>50</v>
      </c>
      <c r="D16" s="4">
        <v>1</v>
      </c>
      <c r="E16" s="4">
        <v>14</v>
      </c>
      <c r="F16" s="4"/>
      <c r="G16" s="4"/>
      <c r="H16" s="4">
        <v>12</v>
      </c>
      <c r="I16" s="4">
        <v>12</v>
      </c>
      <c r="J16" s="60">
        <v>8</v>
      </c>
      <c r="K16" s="60">
        <v>14</v>
      </c>
      <c r="L16" s="4">
        <v>15</v>
      </c>
      <c r="M16" s="4"/>
      <c r="N16" s="4">
        <v>4</v>
      </c>
      <c r="O16" s="4">
        <v>10</v>
      </c>
      <c r="P16" s="4">
        <v>24</v>
      </c>
      <c r="Q16" s="4">
        <v>21</v>
      </c>
      <c r="R16" s="7">
        <v>17</v>
      </c>
      <c r="S16" s="4">
        <v>170</v>
      </c>
      <c r="T16" s="4"/>
      <c r="U16" s="7">
        <f t="shared" si="1"/>
        <v>67</v>
      </c>
      <c r="V16" s="7">
        <f t="shared" si="0"/>
        <v>64</v>
      </c>
      <c r="W16" s="4">
        <v>3</v>
      </c>
      <c r="X16" s="9">
        <f t="shared" si="2"/>
        <v>0</v>
      </c>
    </row>
    <row r="17" spans="1:24" s="1" customFormat="1" ht="14.25" customHeight="1">
      <c r="A17" s="4">
        <v>16</v>
      </c>
      <c r="B17" s="77" t="s">
        <v>25</v>
      </c>
      <c r="C17" s="4">
        <v>50</v>
      </c>
      <c r="D17" s="4">
        <v>1</v>
      </c>
      <c r="E17" s="4">
        <v>57</v>
      </c>
      <c r="F17" s="4"/>
      <c r="G17" s="4"/>
      <c r="H17" s="4"/>
      <c r="I17" s="4"/>
      <c r="J17" s="60"/>
      <c r="K17" s="60"/>
      <c r="L17" s="4"/>
      <c r="M17" s="4"/>
      <c r="N17" s="4"/>
      <c r="O17" s="4"/>
      <c r="P17" s="4"/>
      <c r="Q17" s="4"/>
      <c r="R17" s="7">
        <v>107</v>
      </c>
      <c r="S17" s="4"/>
      <c r="T17" s="4"/>
      <c r="U17" s="7">
        <f t="shared" si="1"/>
        <v>107</v>
      </c>
      <c r="V17" s="7">
        <f t="shared" si="0"/>
        <v>107</v>
      </c>
      <c r="W17" s="4"/>
      <c r="X17" s="9">
        <f t="shared" si="2"/>
        <v>0</v>
      </c>
    </row>
    <row r="18" spans="1:24" s="1" customFormat="1" ht="14.25" customHeight="1">
      <c r="A18" s="4">
        <v>17</v>
      </c>
      <c r="B18" s="77" t="s">
        <v>26</v>
      </c>
      <c r="C18" s="4">
        <v>50</v>
      </c>
      <c r="D18" s="4">
        <v>1</v>
      </c>
      <c r="E18" s="4">
        <v>43</v>
      </c>
      <c r="F18" s="4"/>
      <c r="G18" s="4"/>
      <c r="H18" s="4"/>
      <c r="I18" s="4"/>
      <c r="J18" s="60"/>
      <c r="K18" s="60">
        <v>3</v>
      </c>
      <c r="L18" s="4"/>
      <c r="M18" s="4"/>
      <c r="N18" s="4"/>
      <c r="O18" s="4"/>
      <c r="P18" s="4"/>
      <c r="Q18" s="4"/>
      <c r="R18" s="7">
        <v>46</v>
      </c>
      <c r="S18" s="4">
        <v>50</v>
      </c>
      <c r="T18" s="4"/>
      <c r="U18" s="7">
        <f t="shared" si="1"/>
        <v>93</v>
      </c>
      <c r="V18" s="7">
        <f t="shared" si="0"/>
        <v>93</v>
      </c>
      <c r="W18" s="4"/>
      <c r="X18" s="9">
        <f t="shared" si="2"/>
        <v>0</v>
      </c>
    </row>
    <row r="19" spans="1:24" s="1" customFormat="1" ht="14.25" customHeight="1">
      <c r="A19" s="4">
        <v>18</v>
      </c>
      <c r="B19" s="77" t="s">
        <v>27</v>
      </c>
      <c r="C19" s="4">
        <v>33</v>
      </c>
      <c r="D19" s="4">
        <v>3</v>
      </c>
      <c r="E19" s="4">
        <v>6</v>
      </c>
      <c r="F19" s="4"/>
      <c r="G19" s="4">
        <v>1</v>
      </c>
      <c r="H19" s="4"/>
      <c r="I19" s="4"/>
      <c r="J19" s="60"/>
      <c r="K19" s="60">
        <v>3</v>
      </c>
      <c r="L19" s="4"/>
      <c r="M19" s="4"/>
      <c r="N19" s="4"/>
      <c r="O19" s="4"/>
      <c r="P19" s="4"/>
      <c r="Q19" s="4"/>
      <c r="R19" s="7">
        <v>109</v>
      </c>
      <c r="S19" s="4"/>
      <c r="T19" s="4"/>
      <c r="U19" s="7">
        <f t="shared" si="1"/>
        <v>105</v>
      </c>
      <c r="V19" s="7">
        <f t="shared" si="0"/>
        <v>105</v>
      </c>
      <c r="W19" s="4"/>
      <c r="X19" s="9">
        <f t="shared" si="2"/>
        <v>0</v>
      </c>
    </row>
    <row r="20" spans="1:24" s="1" customFormat="1" ht="14.25" customHeight="1">
      <c r="A20" s="4">
        <v>19</v>
      </c>
      <c r="B20" s="77" t="s">
        <v>28</v>
      </c>
      <c r="C20" s="4">
        <v>40</v>
      </c>
      <c r="D20" s="4">
        <v>1</v>
      </c>
      <c r="E20" s="4">
        <v>27</v>
      </c>
      <c r="F20" s="4"/>
      <c r="G20" s="4">
        <v>3</v>
      </c>
      <c r="H20" s="4"/>
      <c r="I20" s="4"/>
      <c r="J20" s="4"/>
      <c r="K20" s="4"/>
      <c r="L20" s="4"/>
      <c r="M20" s="4"/>
      <c r="N20" s="4">
        <v>3</v>
      </c>
      <c r="O20" s="4"/>
      <c r="P20" s="4"/>
      <c r="Q20" s="4"/>
      <c r="R20" s="7">
        <v>73</v>
      </c>
      <c r="S20" s="4"/>
      <c r="T20" s="4"/>
      <c r="U20" s="7">
        <f t="shared" si="1"/>
        <v>67</v>
      </c>
      <c r="V20" s="7">
        <f t="shared" si="0"/>
        <v>67</v>
      </c>
      <c r="W20" s="4"/>
      <c r="X20" s="9">
        <f t="shared" si="2"/>
        <v>0</v>
      </c>
    </row>
    <row r="21" spans="1:24" s="1" customFormat="1" ht="14.25" customHeight="1">
      <c r="A21" s="4">
        <v>20</v>
      </c>
      <c r="B21" s="77" t="s">
        <v>29</v>
      </c>
      <c r="C21" s="4">
        <v>30</v>
      </c>
      <c r="D21" s="4">
        <v>1</v>
      </c>
      <c r="E21" s="4"/>
      <c r="F21" s="4">
        <v>4</v>
      </c>
      <c r="G21" s="4"/>
      <c r="H21" s="4"/>
      <c r="I21" s="4">
        <v>2</v>
      </c>
      <c r="J21" s="4"/>
      <c r="K21" s="4"/>
      <c r="L21" s="4"/>
      <c r="M21" s="4"/>
      <c r="N21" s="4"/>
      <c r="O21" s="4"/>
      <c r="P21" s="4"/>
      <c r="Q21" s="4">
        <v>4</v>
      </c>
      <c r="R21" s="7">
        <v>40</v>
      </c>
      <c r="S21" s="4"/>
      <c r="T21" s="4"/>
      <c r="U21" s="7">
        <f t="shared" si="1"/>
        <v>30</v>
      </c>
      <c r="V21" s="7">
        <f t="shared" si="0"/>
        <v>30</v>
      </c>
      <c r="W21" s="4"/>
      <c r="X21" s="9">
        <f t="shared" si="2"/>
        <v>0</v>
      </c>
    </row>
    <row r="22" spans="1:24">
      <c r="S22" s="74">
        <f>SUM(S2:S21)</f>
        <v>1429</v>
      </c>
    </row>
  </sheetData>
  <conditionalFormatting sqref="J12:K13">
    <cfRule type="uniqueValues" dxfId="11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C4" sqref="C4"/>
    </sheetView>
  </sheetViews>
  <sheetFormatPr defaultColWidth="9" defaultRowHeight="15"/>
  <cols>
    <col min="2" max="7" width="15" customWidth="1"/>
    <col min="8" max="8" width="18.85546875" customWidth="1"/>
    <col min="9" max="10" width="15" customWidth="1"/>
  </cols>
  <sheetData>
    <row r="1" spans="1:10" ht="18.7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2" t="s">
        <v>7</v>
      </c>
      <c r="I1" s="52" t="s">
        <v>8</v>
      </c>
      <c r="J1" s="52" t="s">
        <v>9</v>
      </c>
    </row>
    <row r="2" spans="1:10" ht="18.75">
      <c r="A2" s="45">
        <v>1</v>
      </c>
      <c r="B2" s="45" t="s">
        <v>10</v>
      </c>
      <c r="C2" s="45">
        <v>33</v>
      </c>
      <c r="D2" s="45">
        <v>50</v>
      </c>
      <c r="E2" s="45">
        <v>60</v>
      </c>
      <c r="F2" s="45"/>
      <c r="G2" s="50">
        <f t="shared" ref="G2:G21" si="0">C2*D2+E2+F2</f>
        <v>1710</v>
      </c>
      <c r="H2" s="45"/>
      <c r="I2" s="45"/>
      <c r="J2" s="53">
        <f t="shared" ref="J2:J21" si="1">G2+H2-I2</f>
        <v>1710</v>
      </c>
    </row>
    <row r="3" spans="1:10" ht="18.75">
      <c r="A3" s="45">
        <v>2</v>
      </c>
      <c r="B3" s="45" t="s">
        <v>11</v>
      </c>
      <c r="C3" s="45">
        <v>70</v>
      </c>
      <c r="D3" s="45">
        <v>27</v>
      </c>
      <c r="E3" s="45">
        <v>69</v>
      </c>
      <c r="F3" s="45"/>
      <c r="G3" s="50">
        <f t="shared" si="0"/>
        <v>1959</v>
      </c>
      <c r="H3" s="45"/>
      <c r="I3" s="45"/>
      <c r="J3" s="54">
        <f t="shared" si="1"/>
        <v>1959</v>
      </c>
    </row>
    <row r="4" spans="1:10" ht="18.75">
      <c r="A4" s="45">
        <v>3</v>
      </c>
      <c r="B4" s="45" t="s">
        <v>12</v>
      </c>
      <c r="C4" s="45">
        <v>45</v>
      </c>
      <c r="D4" s="45">
        <v>5</v>
      </c>
      <c r="E4" s="45">
        <v>13</v>
      </c>
      <c r="F4" s="45"/>
      <c r="G4" s="50">
        <f t="shared" si="0"/>
        <v>238</v>
      </c>
      <c r="H4" s="45"/>
      <c r="I4" s="45"/>
      <c r="J4" s="53">
        <f t="shared" si="1"/>
        <v>238</v>
      </c>
    </row>
    <row r="5" spans="1:10" ht="18.75">
      <c r="A5" s="45">
        <v>4</v>
      </c>
      <c r="B5" s="45" t="s">
        <v>13</v>
      </c>
      <c r="C5" s="45">
        <v>63</v>
      </c>
      <c r="D5" s="45">
        <v>1</v>
      </c>
      <c r="E5" s="45">
        <v>123</v>
      </c>
      <c r="F5" s="45"/>
      <c r="G5" s="50">
        <f t="shared" si="0"/>
        <v>186</v>
      </c>
      <c r="H5" s="45"/>
      <c r="I5" s="45"/>
      <c r="J5" s="53">
        <f t="shared" si="1"/>
        <v>186</v>
      </c>
    </row>
    <row r="6" spans="1:10" ht="18.75">
      <c r="A6" s="45">
        <v>5</v>
      </c>
      <c r="B6" s="45" t="s">
        <v>14</v>
      </c>
      <c r="C6" s="45">
        <v>75</v>
      </c>
      <c r="D6" s="45">
        <v>2</v>
      </c>
      <c r="E6" s="45"/>
      <c r="F6" s="45"/>
      <c r="G6" s="50">
        <f t="shared" si="0"/>
        <v>150</v>
      </c>
      <c r="H6" s="45"/>
      <c r="I6" s="45"/>
      <c r="J6" s="53">
        <f t="shared" si="1"/>
        <v>150</v>
      </c>
    </row>
    <row r="7" spans="1:10" ht="18.75">
      <c r="A7" s="45">
        <v>6</v>
      </c>
      <c r="B7" s="45" t="s">
        <v>15</v>
      </c>
      <c r="C7" s="45">
        <v>24</v>
      </c>
      <c r="D7" s="45">
        <v>1</v>
      </c>
      <c r="E7" s="45"/>
      <c r="F7" s="45"/>
      <c r="G7" s="50">
        <f t="shared" si="0"/>
        <v>24</v>
      </c>
      <c r="H7" s="45"/>
      <c r="I7" s="45"/>
      <c r="J7" s="53">
        <f t="shared" si="1"/>
        <v>24</v>
      </c>
    </row>
    <row r="8" spans="1:10" ht="18.75">
      <c r="A8" s="45">
        <v>7</v>
      </c>
      <c r="B8" s="45" t="s">
        <v>16</v>
      </c>
      <c r="C8" s="45">
        <v>100</v>
      </c>
      <c r="D8" s="45">
        <v>7</v>
      </c>
      <c r="E8" s="45">
        <v>54</v>
      </c>
      <c r="F8" s="45"/>
      <c r="G8" s="50">
        <f t="shared" si="0"/>
        <v>754</v>
      </c>
      <c r="H8" s="45"/>
      <c r="I8" s="45"/>
      <c r="J8" s="53">
        <f t="shared" si="1"/>
        <v>754</v>
      </c>
    </row>
    <row r="9" spans="1:10" ht="18.75">
      <c r="A9" s="45">
        <v>8</v>
      </c>
      <c r="B9" s="45" t="s">
        <v>17</v>
      </c>
      <c r="C9" s="45">
        <v>60</v>
      </c>
      <c r="D9" s="45">
        <v>1</v>
      </c>
      <c r="E9" s="45">
        <v>15</v>
      </c>
      <c r="F9" s="45"/>
      <c r="G9" s="50">
        <f t="shared" si="0"/>
        <v>75</v>
      </c>
      <c r="H9" s="45"/>
      <c r="I9" s="45"/>
      <c r="J9" s="53">
        <f t="shared" si="1"/>
        <v>75</v>
      </c>
    </row>
    <row r="10" spans="1:10" ht="18.75">
      <c r="A10" s="45">
        <v>9</v>
      </c>
      <c r="B10" s="45" t="s">
        <v>18</v>
      </c>
      <c r="C10" s="45">
        <v>65</v>
      </c>
      <c r="D10" s="45">
        <v>2</v>
      </c>
      <c r="E10" s="45">
        <v>16</v>
      </c>
      <c r="F10" s="45"/>
      <c r="G10" s="50">
        <f t="shared" si="0"/>
        <v>146</v>
      </c>
      <c r="H10" s="45"/>
      <c r="I10" s="45"/>
      <c r="J10" s="53">
        <f t="shared" si="1"/>
        <v>146</v>
      </c>
    </row>
    <row r="11" spans="1:10" ht="18.75">
      <c r="A11" s="45">
        <v>10</v>
      </c>
      <c r="B11" s="45" t="s">
        <v>19</v>
      </c>
      <c r="C11" s="45">
        <v>100</v>
      </c>
      <c r="D11" s="45">
        <v>7</v>
      </c>
      <c r="E11" s="45">
        <v>57</v>
      </c>
      <c r="F11" s="45"/>
      <c r="G11" s="50">
        <f t="shared" si="0"/>
        <v>757</v>
      </c>
      <c r="H11" s="45"/>
      <c r="I11" s="45"/>
      <c r="J11" s="53">
        <f t="shared" si="1"/>
        <v>757</v>
      </c>
    </row>
    <row r="12" spans="1:10" ht="18.75">
      <c r="A12" s="45">
        <v>11</v>
      </c>
      <c r="B12" s="45" t="s">
        <v>20</v>
      </c>
      <c r="C12" s="45">
        <v>27</v>
      </c>
      <c r="D12" s="45">
        <v>1</v>
      </c>
      <c r="E12" s="45"/>
      <c r="F12" s="45"/>
      <c r="G12" s="50">
        <f t="shared" si="0"/>
        <v>27</v>
      </c>
      <c r="H12" s="45"/>
      <c r="I12" s="45"/>
      <c r="J12" s="53">
        <f t="shared" si="1"/>
        <v>27</v>
      </c>
    </row>
    <row r="13" spans="1:10" ht="18.75">
      <c r="A13" s="45">
        <v>12</v>
      </c>
      <c r="B13" s="45" t="s">
        <v>21</v>
      </c>
      <c r="C13" s="45">
        <v>48</v>
      </c>
      <c r="D13" s="45">
        <v>1</v>
      </c>
      <c r="E13" s="45">
        <v>24</v>
      </c>
      <c r="F13" s="45"/>
      <c r="G13" s="50">
        <f t="shared" si="0"/>
        <v>72</v>
      </c>
      <c r="H13" s="45"/>
      <c r="I13" s="45"/>
      <c r="J13" s="53">
        <f t="shared" si="1"/>
        <v>72</v>
      </c>
    </row>
    <row r="14" spans="1:10" ht="18.75">
      <c r="A14" s="45">
        <v>13</v>
      </c>
      <c r="B14" s="45" t="s">
        <v>22</v>
      </c>
      <c r="C14" s="45">
        <v>15</v>
      </c>
      <c r="D14" s="45">
        <v>1</v>
      </c>
      <c r="E14" s="45"/>
      <c r="F14" s="45"/>
      <c r="G14" s="50">
        <f t="shared" si="0"/>
        <v>15</v>
      </c>
      <c r="H14" s="45"/>
      <c r="I14" s="45"/>
      <c r="J14" s="53">
        <f t="shared" si="1"/>
        <v>15</v>
      </c>
    </row>
    <row r="15" spans="1:10" ht="18.75">
      <c r="A15" s="45">
        <v>14</v>
      </c>
      <c r="B15" s="45" t="s">
        <v>23</v>
      </c>
      <c r="C15" s="45">
        <v>50</v>
      </c>
      <c r="D15" s="45">
        <v>4</v>
      </c>
      <c r="E15" s="45">
        <v>21</v>
      </c>
      <c r="F15" s="45"/>
      <c r="G15" s="50">
        <f t="shared" si="0"/>
        <v>221</v>
      </c>
      <c r="H15" s="45"/>
      <c r="I15" s="45"/>
      <c r="J15" s="53">
        <f t="shared" si="1"/>
        <v>221</v>
      </c>
    </row>
    <row r="16" spans="1:10" ht="18.75">
      <c r="A16" s="45">
        <v>15</v>
      </c>
      <c r="B16" s="45" t="s">
        <v>24</v>
      </c>
      <c r="C16" s="45">
        <v>50</v>
      </c>
      <c r="D16" s="45">
        <v>8</v>
      </c>
      <c r="E16" s="45">
        <v>32</v>
      </c>
      <c r="F16" s="45"/>
      <c r="G16" s="50">
        <f t="shared" si="0"/>
        <v>432</v>
      </c>
      <c r="H16" s="45"/>
      <c r="I16" s="45"/>
      <c r="J16" s="53">
        <f t="shared" si="1"/>
        <v>432</v>
      </c>
    </row>
    <row r="17" spans="1:10" ht="18.75">
      <c r="A17" s="45">
        <v>16</v>
      </c>
      <c r="B17" s="45" t="s">
        <v>25</v>
      </c>
      <c r="C17" s="45">
        <v>50</v>
      </c>
      <c r="D17" s="45">
        <v>2</v>
      </c>
      <c r="E17" s="45"/>
      <c r="F17" s="45"/>
      <c r="G17" s="50">
        <f t="shared" si="0"/>
        <v>100</v>
      </c>
      <c r="H17" s="45"/>
      <c r="I17" s="45"/>
      <c r="J17" s="53">
        <f t="shared" si="1"/>
        <v>100</v>
      </c>
    </row>
    <row r="18" spans="1:10" ht="18.75">
      <c r="A18" s="45">
        <v>17</v>
      </c>
      <c r="B18" s="45" t="s">
        <v>26</v>
      </c>
      <c r="C18" s="45">
        <v>50</v>
      </c>
      <c r="D18" s="45">
        <v>2</v>
      </c>
      <c r="E18" s="45">
        <v>13</v>
      </c>
      <c r="F18" s="45"/>
      <c r="G18" s="50">
        <f t="shared" si="0"/>
        <v>113</v>
      </c>
      <c r="H18" s="45"/>
      <c r="I18" s="45"/>
      <c r="J18" s="53">
        <f t="shared" si="1"/>
        <v>113</v>
      </c>
    </row>
    <row r="19" spans="1:10" ht="18.75">
      <c r="A19" s="45">
        <v>18</v>
      </c>
      <c r="B19" s="45" t="s">
        <v>27</v>
      </c>
      <c r="C19" s="45">
        <v>33</v>
      </c>
      <c r="D19" s="45">
        <v>4</v>
      </c>
      <c r="E19" s="45">
        <v>28</v>
      </c>
      <c r="F19" s="45"/>
      <c r="G19" s="50">
        <f t="shared" si="0"/>
        <v>160</v>
      </c>
      <c r="H19" s="45"/>
      <c r="I19" s="45"/>
      <c r="J19" s="53">
        <f t="shared" si="1"/>
        <v>160</v>
      </c>
    </row>
    <row r="20" spans="1:10" ht="18.75">
      <c r="A20" s="45">
        <v>19</v>
      </c>
      <c r="B20" s="45" t="s">
        <v>28</v>
      </c>
      <c r="C20" s="45">
        <v>40</v>
      </c>
      <c r="D20" s="45">
        <v>2</v>
      </c>
      <c r="E20" s="45">
        <v>37</v>
      </c>
      <c r="F20" s="45"/>
      <c r="G20" s="50">
        <f t="shared" si="0"/>
        <v>117</v>
      </c>
      <c r="H20" s="45"/>
      <c r="I20" s="45"/>
      <c r="J20" s="53">
        <f t="shared" si="1"/>
        <v>117</v>
      </c>
    </row>
    <row r="21" spans="1:10" ht="18.75">
      <c r="A21" s="45">
        <v>20</v>
      </c>
      <c r="B21" s="45" t="s">
        <v>29</v>
      </c>
      <c r="C21" s="45">
        <v>40</v>
      </c>
      <c r="D21" s="45">
        <v>2</v>
      </c>
      <c r="E21" s="45">
        <v>24</v>
      </c>
      <c r="F21" s="45"/>
      <c r="G21" s="50">
        <f t="shared" si="0"/>
        <v>104</v>
      </c>
      <c r="H21" s="45"/>
      <c r="I21" s="45"/>
      <c r="J21" s="53">
        <f t="shared" si="1"/>
        <v>104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T2" sqref="T2:T21"/>
    </sheetView>
  </sheetViews>
  <sheetFormatPr defaultRowHeight="15"/>
  <cols>
    <col min="1" max="1" width="3.85546875" customWidth="1"/>
    <col min="2" max="2" width="8.85546875" customWidth="1"/>
    <col min="3" max="15" width="5.5703125" customWidth="1"/>
    <col min="16" max="16" width="9.85546875" customWidth="1"/>
    <col min="19" max="19" width="10.140625" customWidth="1"/>
    <col min="22" max="22" width="11.7109375" customWidth="1"/>
  </cols>
  <sheetData>
    <row r="1" spans="1:22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39</v>
      </c>
      <c r="I1" s="8" t="s">
        <v>40</v>
      </c>
      <c r="J1" s="8" t="s">
        <v>40</v>
      </c>
      <c r="K1" s="8" t="s">
        <v>37</v>
      </c>
      <c r="L1" s="8" t="s">
        <v>37</v>
      </c>
      <c r="M1" s="8" t="s">
        <v>53</v>
      </c>
      <c r="N1" s="8" t="s">
        <v>53</v>
      </c>
      <c r="O1" s="8" t="s">
        <v>52</v>
      </c>
      <c r="P1" s="78" t="s">
        <v>30</v>
      </c>
      <c r="Q1" s="8" t="s">
        <v>34</v>
      </c>
      <c r="R1" s="8" t="s">
        <v>35</v>
      </c>
      <c r="S1" s="8" t="s">
        <v>68</v>
      </c>
      <c r="T1" s="3" t="s">
        <v>64</v>
      </c>
      <c r="U1" s="3" t="s">
        <v>46</v>
      </c>
      <c r="V1" s="3" t="s">
        <v>47</v>
      </c>
    </row>
    <row r="2" spans="1:22" ht="15" customHeight="1">
      <c r="A2" s="4">
        <v>1</v>
      </c>
      <c r="B2" s="77" t="s">
        <v>10</v>
      </c>
      <c r="C2" s="4">
        <v>33</v>
      </c>
      <c r="D2" s="4">
        <v>42</v>
      </c>
      <c r="E2" s="4">
        <v>25</v>
      </c>
      <c r="F2" s="4">
        <v>59</v>
      </c>
      <c r="G2" s="4">
        <v>77</v>
      </c>
      <c r="H2" s="4">
        <v>132</v>
      </c>
      <c r="I2" s="4">
        <v>65</v>
      </c>
      <c r="J2" s="60">
        <v>104</v>
      </c>
      <c r="K2" s="60">
        <v>74</v>
      </c>
      <c r="L2" s="4"/>
      <c r="M2" s="4">
        <v>25</v>
      </c>
      <c r="N2" s="4">
        <v>31</v>
      </c>
      <c r="O2" s="4">
        <v>48</v>
      </c>
      <c r="P2" s="7">
        <v>0</v>
      </c>
      <c r="Q2" s="4">
        <v>2068</v>
      </c>
      <c r="R2" s="4">
        <v>39</v>
      </c>
      <c r="S2" s="7">
        <f>P2+Q2-F2-G2-H2-I2-J2-K2-L2-M2-N2-O2-R2</f>
        <v>1414</v>
      </c>
      <c r="T2" s="7">
        <f t="shared" ref="T2:T21" si="0">C2*D2+E2</f>
        <v>1411</v>
      </c>
      <c r="U2" s="4">
        <v>3</v>
      </c>
      <c r="V2" s="9">
        <f>T2+U2-S2</f>
        <v>0</v>
      </c>
    </row>
    <row r="3" spans="1:22" ht="15" customHeight="1">
      <c r="A3" s="4">
        <v>2</v>
      </c>
      <c r="B3" s="77" t="s">
        <v>11</v>
      </c>
      <c r="C3" s="4">
        <v>70</v>
      </c>
      <c r="D3" s="4">
        <v>23</v>
      </c>
      <c r="E3" s="4">
        <v>24</v>
      </c>
      <c r="F3" s="4">
        <v>65</v>
      </c>
      <c r="G3" s="4">
        <v>75</v>
      </c>
      <c r="H3" s="4">
        <v>85</v>
      </c>
      <c r="I3" s="4">
        <v>41</v>
      </c>
      <c r="J3" s="60">
        <v>60</v>
      </c>
      <c r="K3" s="60">
        <v>45</v>
      </c>
      <c r="L3" s="4">
        <v>20</v>
      </c>
      <c r="M3" s="4">
        <v>15</v>
      </c>
      <c r="N3" s="4">
        <v>45</v>
      </c>
      <c r="O3" s="4">
        <v>24</v>
      </c>
      <c r="P3" s="7">
        <v>754</v>
      </c>
      <c r="Q3" s="4">
        <v>1400</v>
      </c>
      <c r="R3" s="4">
        <v>43</v>
      </c>
      <c r="S3" s="7">
        <f t="shared" ref="S3:S21" si="1">P3+Q3-F3-G3-H3-I3-J3-K3-L3-M3-N3-O3-R3</f>
        <v>1636</v>
      </c>
      <c r="T3" s="7">
        <f t="shared" si="0"/>
        <v>1634</v>
      </c>
      <c r="U3" s="4">
        <v>2</v>
      </c>
      <c r="V3" s="9">
        <f t="shared" ref="V3:V21" si="2">T3+U3-S3</f>
        <v>0</v>
      </c>
    </row>
    <row r="4" spans="1:22" ht="15" customHeight="1">
      <c r="A4" s="4">
        <v>3</v>
      </c>
      <c r="B4" s="77" t="s">
        <v>12</v>
      </c>
      <c r="C4" s="4">
        <v>45</v>
      </c>
      <c r="D4" s="4">
        <v>5</v>
      </c>
      <c r="E4" s="4">
        <v>21</v>
      </c>
      <c r="F4" s="4">
        <v>2</v>
      </c>
      <c r="G4" s="4"/>
      <c r="H4" s="4"/>
      <c r="I4" s="4">
        <v>3</v>
      </c>
      <c r="J4" s="60">
        <v>3</v>
      </c>
      <c r="K4" s="60"/>
      <c r="L4" s="4"/>
      <c r="M4" s="4">
        <v>3</v>
      </c>
      <c r="N4" s="4">
        <v>5</v>
      </c>
      <c r="O4" s="4">
        <v>5</v>
      </c>
      <c r="P4" s="7">
        <v>202</v>
      </c>
      <c r="Q4" s="4">
        <v>90</v>
      </c>
      <c r="R4" s="4">
        <v>25</v>
      </c>
      <c r="S4" s="7">
        <f t="shared" si="1"/>
        <v>246</v>
      </c>
      <c r="T4" s="7">
        <f t="shared" si="0"/>
        <v>246</v>
      </c>
      <c r="U4" s="4"/>
      <c r="V4" s="9">
        <f t="shared" si="2"/>
        <v>0</v>
      </c>
    </row>
    <row r="5" spans="1:22" ht="15" customHeight="1">
      <c r="A5" s="4">
        <v>4</v>
      </c>
      <c r="B5" s="77" t="s">
        <v>13</v>
      </c>
      <c r="C5" s="4">
        <v>90</v>
      </c>
      <c r="D5" s="4">
        <v>1</v>
      </c>
      <c r="E5" s="4">
        <v>5</v>
      </c>
      <c r="F5" s="4">
        <v>18</v>
      </c>
      <c r="G5" s="4">
        <v>12</v>
      </c>
      <c r="H5" s="4">
        <v>4</v>
      </c>
      <c r="I5" s="4">
        <v>13</v>
      </c>
      <c r="J5" s="60">
        <v>8</v>
      </c>
      <c r="K5" s="60">
        <v>10</v>
      </c>
      <c r="L5" s="4"/>
      <c r="M5" s="4">
        <v>16</v>
      </c>
      <c r="N5" s="4"/>
      <c r="O5" s="4">
        <v>4</v>
      </c>
      <c r="P5" s="7">
        <v>183</v>
      </c>
      <c r="Q5" s="4"/>
      <c r="R5" s="4">
        <v>3</v>
      </c>
      <c r="S5" s="7">
        <f t="shared" si="1"/>
        <v>95</v>
      </c>
      <c r="T5" s="7">
        <f t="shared" si="0"/>
        <v>95</v>
      </c>
      <c r="U5" s="4"/>
      <c r="V5" s="9">
        <f t="shared" si="2"/>
        <v>0</v>
      </c>
    </row>
    <row r="6" spans="1:22" ht="15" customHeight="1">
      <c r="A6" s="4">
        <v>5</v>
      </c>
      <c r="B6" s="77" t="s">
        <v>14</v>
      </c>
      <c r="C6" s="4">
        <v>80</v>
      </c>
      <c r="D6" s="4">
        <v>1</v>
      </c>
      <c r="E6" s="4">
        <v>11</v>
      </c>
      <c r="F6" s="4"/>
      <c r="G6" s="4">
        <v>10</v>
      </c>
      <c r="H6" s="4"/>
      <c r="I6" s="4"/>
      <c r="J6" s="60"/>
      <c r="K6" s="60"/>
      <c r="L6" s="4"/>
      <c r="M6" s="4">
        <v>1</v>
      </c>
      <c r="N6" s="4">
        <v>3</v>
      </c>
      <c r="O6" s="4"/>
      <c r="P6" s="7">
        <v>105</v>
      </c>
      <c r="Q6" s="4"/>
      <c r="R6" s="4"/>
      <c r="S6" s="7">
        <f t="shared" si="1"/>
        <v>91</v>
      </c>
      <c r="T6" s="7">
        <f t="shared" si="0"/>
        <v>91</v>
      </c>
      <c r="U6" s="4"/>
      <c r="V6" s="9">
        <f t="shared" si="2"/>
        <v>0</v>
      </c>
    </row>
    <row r="7" spans="1:22" ht="15" customHeight="1">
      <c r="A7" s="4">
        <v>6</v>
      </c>
      <c r="B7" s="77" t="s">
        <v>15</v>
      </c>
      <c r="C7" s="4">
        <v>23</v>
      </c>
      <c r="D7" s="4">
        <v>1</v>
      </c>
      <c r="E7" s="4"/>
      <c r="F7" s="4"/>
      <c r="G7" s="4"/>
      <c r="H7" s="4"/>
      <c r="I7" s="4"/>
      <c r="J7" s="60">
        <v>2</v>
      </c>
      <c r="K7" s="60"/>
      <c r="L7" s="4"/>
      <c r="M7" s="4"/>
      <c r="N7" s="4"/>
      <c r="O7" s="4"/>
      <c r="P7" s="7">
        <v>25</v>
      </c>
      <c r="Q7" s="4"/>
      <c r="R7" s="4"/>
      <c r="S7" s="7">
        <f t="shared" si="1"/>
        <v>23</v>
      </c>
      <c r="T7" s="7">
        <f t="shared" si="0"/>
        <v>23</v>
      </c>
      <c r="U7" s="4"/>
      <c r="V7" s="9">
        <f t="shared" si="2"/>
        <v>0</v>
      </c>
    </row>
    <row r="8" spans="1:22" ht="15" customHeight="1">
      <c r="A8" s="4">
        <v>7</v>
      </c>
      <c r="B8" s="77" t="s">
        <v>16</v>
      </c>
      <c r="C8" s="4">
        <v>120</v>
      </c>
      <c r="D8" s="4">
        <v>6</v>
      </c>
      <c r="E8" s="4">
        <v>112</v>
      </c>
      <c r="F8" s="4">
        <v>42</v>
      </c>
      <c r="G8" s="4">
        <v>21</v>
      </c>
      <c r="H8" s="4">
        <v>8</v>
      </c>
      <c r="I8" s="4">
        <v>12</v>
      </c>
      <c r="J8" s="60">
        <v>12</v>
      </c>
      <c r="K8" s="60">
        <v>4</v>
      </c>
      <c r="L8" s="4"/>
      <c r="M8" s="4">
        <v>15</v>
      </c>
      <c r="N8" s="4">
        <v>11</v>
      </c>
      <c r="O8" s="4">
        <v>10</v>
      </c>
      <c r="P8" s="7">
        <v>495</v>
      </c>
      <c r="Q8" s="4">
        <v>480</v>
      </c>
      <c r="R8" s="4">
        <v>8</v>
      </c>
      <c r="S8" s="7">
        <f t="shared" si="1"/>
        <v>832</v>
      </c>
      <c r="T8" s="7">
        <f t="shared" si="0"/>
        <v>832</v>
      </c>
      <c r="U8" s="4"/>
      <c r="V8" s="9">
        <f t="shared" si="2"/>
        <v>0</v>
      </c>
    </row>
    <row r="9" spans="1:22" ht="15" customHeight="1">
      <c r="A9" s="4">
        <v>8</v>
      </c>
      <c r="B9" s="77" t="s">
        <v>17</v>
      </c>
      <c r="C9" s="4">
        <v>40</v>
      </c>
      <c r="D9" s="4">
        <v>1</v>
      </c>
      <c r="E9" s="4">
        <v>67</v>
      </c>
      <c r="F9" s="4"/>
      <c r="G9" s="4"/>
      <c r="H9" s="4"/>
      <c r="I9" s="4"/>
      <c r="J9" s="60"/>
      <c r="K9" s="60"/>
      <c r="L9" s="4"/>
      <c r="M9" s="4"/>
      <c r="N9" s="4"/>
      <c r="O9" s="4"/>
      <c r="P9" s="7">
        <v>67</v>
      </c>
      <c r="Q9" s="4">
        <v>40</v>
      </c>
      <c r="R9" s="4"/>
      <c r="S9" s="7">
        <f t="shared" si="1"/>
        <v>107</v>
      </c>
      <c r="T9" s="7">
        <f t="shared" si="0"/>
        <v>107</v>
      </c>
      <c r="U9" s="4"/>
      <c r="V9" s="9">
        <f t="shared" si="2"/>
        <v>0</v>
      </c>
    </row>
    <row r="10" spans="1:22" ht="15" customHeight="1">
      <c r="A10" s="4">
        <v>9</v>
      </c>
      <c r="B10" s="77" t="s">
        <v>18</v>
      </c>
      <c r="C10" s="4">
        <v>65</v>
      </c>
      <c r="D10" s="4">
        <v>2</v>
      </c>
      <c r="E10" s="4">
        <v>9</v>
      </c>
      <c r="F10" s="4"/>
      <c r="G10" s="4"/>
      <c r="H10" s="4">
        <v>4</v>
      </c>
      <c r="I10" s="4"/>
      <c r="J10" s="60">
        <v>7</v>
      </c>
      <c r="K10" s="60">
        <v>7</v>
      </c>
      <c r="L10" s="4"/>
      <c r="M10" s="4">
        <v>9</v>
      </c>
      <c r="N10" s="4">
        <v>10</v>
      </c>
      <c r="O10" s="4">
        <v>4</v>
      </c>
      <c r="P10" s="7">
        <v>185</v>
      </c>
      <c r="Q10" s="4"/>
      <c r="R10" s="4">
        <v>5</v>
      </c>
      <c r="S10" s="7">
        <f t="shared" si="1"/>
        <v>139</v>
      </c>
      <c r="T10" s="7">
        <f t="shared" si="0"/>
        <v>139</v>
      </c>
      <c r="U10" s="4"/>
      <c r="V10" s="9">
        <f t="shared" si="2"/>
        <v>0</v>
      </c>
    </row>
    <row r="11" spans="1:22" ht="15" customHeight="1">
      <c r="A11" s="4">
        <v>10</v>
      </c>
      <c r="B11" s="77" t="s">
        <v>19</v>
      </c>
      <c r="C11" s="4">
        <v>100</v>
      </c>
      <c r="D11" s="4">
        <v>5</v>
      </c>
      <c r="E11" s="4">
        <v>56</v>
      </c>
      <c r="F11" s="4">
        <v>7</v>
      </c>
      <c r="G11" s="4">
        <v>30</v>
      </c>
      <c r="H11" s="4">
        <v>13</v>
      </c>
      <c r="I11" s="4">
        <v>16</v>
      </c>
      <c r="J11" s="60">
        <v>13</v>
      </c>
      <c r="K11" s="60">
        <v>8</v>
      </c>
      <c r="L11" s="4">
        <v>3</v>
      </c>
      <c r="M11" s="4">
        <v>15</v>
      </c>
      <c r="N11" s="4">
        <v>17</v>
      </c>
      <c r="O11" s="4">
        <v>12</v>
      </c>
      <c r="P11" s="7">
        <v>519</v>
      </c>
      <c r="Q11" s="4">
        <v>200</v>
      </c>
      <c r="R11" s="4">
        <v>28</v>
      </c>
      <c r="S11" s="7">
        <f t="shared" si="1"/>
        <v>557</v>
      </c>
      <c r="T11" s="7">
        <f t="shared" si="0"/>
        <v>556</v>
      </c>
      <c r="U11" s="4">
        <v>1</v>
      </c>
      <c r="V11" s="9">
        <f t="shared" si="2"/>
        <v>0</v>
      </c>
    </row>
    <row r="12" spans="1:22" ht="15" customHeight="1">
      <c r="A12" s="4">
        <v>11</v>
      </c>
      <c r="B12" s="77" t="s">
        <v>20</v>
      </c>
      <c r="C12" s="4">
        <v>10</v>
      </c>
      <c r="D12" s="4">
        <v>1</v>
      </c>
      <c r="E12" s="4"/>
      <c r="F12" s="4"/>
      <c r="G12" s="4"/>
      <c r="H12" s="4"/>
      <c r="I12" s="4"/>
      <c r="J12" s="60"/>
      <c r="K12" s="60"/>
      <c r="L12" s="4"/>
      <c r="M12" s="4"/>
      <c r="N12" s="4"/>
      <c r="O12" s="4"/>
      <c r="P12" s="7">
        <v>14</v>
      </c>
      <c r="Q12" s="4"/>
      <c r="R12" s="4"/>
      <c r="S12" s="7">
        <f t="shared" si="1"/>
        <v>14</v>
      </c>
      <c r="T12" s="7">
        <f t="shared" si="0"/>
        <v>10</v>
      </c>
      <c r="U12" s="4">
        <v>4</v>
      </c>
      <c r="V12" s="9">
        <f t="shared" si="2"/>
        <v>0</v>
      </c>
    </row>
    <row r="13" spans="1:22" ht="15" customHeight="1">
      <c r="A13" s="4">
        <v>12</v>
      </c>
      <c r="B13" s="77" t="s">
        <v>21</v>
      </c>
      <c r="C13" s="4">
        <v>48</v>
      </c>
      <c r="D13" s="4">
        <v>3</v>
      </c>
      <c r="E13" s="4"/>
      <c r="F13" s="4"/>
      <c r="G13" s="4"/>
      <c r="H13" s="4"/>
      <c r="I13" s="4"/>
      <c r="J13" s="60">
        <v>5</v>
      </c>
      <c r="K13" s="60"/>
      <c r="L13" s="4">
        <v>2</v>
      </c>
      <c r="M13" s="4">
        <v>3</v>
      </c>
      <c r="N13" s="4">
        <v>6</v>
      </c>
      <c r="O13" s="4"/>
      <c r="P13" s="7">
        <v>167</v>
      </c>
      <c r="Q13" s="4"/>
      <c r="R13" s="4">
        <v>7</v>
      </c>
      <c r="S13" s="7">
        <f t="shared" si="1"/>
        <v>144</v>
      </c>
      <c r="T13" s="7">
        <f t="shared" si="0"/>
        <v>144</v>
      </c>
      <c r="U13" s="4"/>
      <c r="V13" s="9">
        <f t="shared" si="2"/>
        <v>0</v>
      </c>
    </row>
    <row r="14" spans="1:22" ht="15" customHeight="1">
      <c r="A14" s="4">
        <v>13</v>
      </c>
      <c r="B14" s="77" t="s">
        <v>22</v>
      </c>
      <c r="C14" s="4">
        <v>46</v>
      </c>
      <c r="D14" s="4">
        <v>1</v>
      </c>
      <c r="E14" s="4"/>
      <c r="F14" s="4"/>
      <c r="G14" s="4">
        <v>4</v>
      </c>
      <c r="H14" s="4">
        <v>4</v>
      </c>
      <c r="I14" s="4">
        <v>5</v>
      </c>
      <c r="J14" s="60">
        <v>4</v>
      </c>
      <c r="K14" s="79">
        <v>4</v>
      </c>
      <c r="L14" s="4"/>
      <c r="M14" s="4">
        <v>9</v>
      </c>
      <c r="N14" s="4">
        <v>8</v>
      </c>
      <c r="O14" s="4">
        <v>8</v>
      </c>
      <c r="P14" s="7">
        <v>100</v>
      </c>
      <c r="Q14" s="4"/>
      <c r="R14" s="4">
        <v>8</v>
      </c>
      <c r="S14" s="7">
        <f t="shared" si="1"/>
        <v>46</v>
      </c>
      <c r="T14" s="7">
        <f t="shared" si="0"/>
        <v>46</v>
      </c>
      <c r="U14" s="4"/>
      <c r="V14" s="9">
        <f t="shared" si="2"/>
        <v>0</v>
      </c>
    </row>
    <row r="15" spans="1:22" s="1" customFormat="1" ht="15" customHeight="1">
      <c r="A15" s="4">
        <v>14</v>
      </c>
      <c r="B15" s="77" t="s">
        <v>23</v>
      </c>
      <c r="C15" s="4">
        <v>50</v>
      </c>
      <c r="D15" s="4">
        <v>1</v>
      </c>
      <c r="E15" s="4">
        <v>24</v>
      </c>
      <c r="F15" s="5">
        <v>14</v>
      </c>
      <c r="G15" s="5">
        <v>12</v>
      </c>
      <c r="H15" s="5">
        <v>5</v>
      </c>
      <c r="I15" s="5">
        <v>13</v>
      </c>
      <c r="J15" s="64">
        <v>13</v>
      </c>
      <c r="K15" s="64">
        <v>16</v>
      </c>
      <c r="L15" s="4"/>
      <c r="M15" s="5">
        <v>9</v>
      </c>
      <c r="N15" s="5">
        <v>13</v>
      </c>
      <c r="O15" s="5">
        <v>8</v>
      </c>
      <c r="P15" s="7">
        <v>182</v>
      </c>
      <c r="Q15" s="4"/>
      <c r="R15" s="4">
        <v>5</v>
      </c>
      <c r="S15" s="7">
        <f t="shared" si="1"/>
        <v>74</v>
      </c>
      <c r="T15" s="7">
        <f t="shared" si="0"/>
        <v>74</v>
      </c>
      <c r="U15" s="4"/>
      <c r="V15" s="9">
        <f t="shared" si="2"/>
        <v>0</v>
      </c>
    </row>
    <row r="16" spans="1:22" ht="15" customHeight="1">
      <c r="A16" s="4">
        <v>15</v>
      </c>
      <c r="B16" s="77" t="s">
        <v>24</v>
      </c>
      <c r="C16" s="4">
        <v>50</v>
      </c>
      <c r="D16" s="4">
        <v>2</v>
      </c>
      <c r="E16" s="4">
        <v>50</v>
      </c>
      <c r="F16" s="4">
        <v>8</v>
      </c>
      <c r="G16" s="4">
        <v>33</v>
      </c>
      <c r="H16" s="4">
        <v>4</v>
      </c>
      <c r="I16" s="4">
        <v>3</v>
      </c>
      <c r="J16" s="60">
        <v>8</v>
      </c>
      <c r="K16" s="60">
        <v>4</v>
      </c>
      <c r="L16" s="4"/>
      <c r="M16" s="4"/>
      <c r="N16" s="4">
        <v>4</v>
      </c>
      <c r="O16" s="4">
        <v>8</v>
      </c>
      <c r="P16" s="7">
        <v>64</v>
      </c>
      <c r="Q16" s="4">
        <v>170</v>
      </c>
      <c r="R16" s="4">
        <v>10</v>
      </c>
      <c r="S16" s="7">
        <f t="shared" si="1"/>
        <v>152</v>
      </c>
      <c r="T16" s="7">
        <f t="shared" si="0"/>
        <v>150</v>
      </c>
      <c r="U16" s="4">
        <v>2</v>
      </c>
      <c r="V16" s="9">
        <f t="shared" si="2"/>
        <v>0</v>
      </c>
    </row>
    <row r="17" spans="1:22" ht="15" customHeight="1">
      <c r="A17" s="4">
        <v>16</v>
      </c>
      <c r="B17" s="77" t="s">
        <v>25</v>
      </c>
      <c r="C17" s="4">
        <v>50</v>
      </c>
      <c r="D17" s="4">
        <v>1</v>
      </c>
      <c r="E17" s="4">
        <v>57</v>
      </c>
      <c r="F17" s="4"/>
      <c r="G17" s="4"/>
      <c r="H17" s="4"/>
      <c r="I17" s="4"/>
      <c r="J17" s="60"/>
      <c r="K17" s="60"/>
      <c r="L17" s="4"/>
      <c r="M17" s="4"/>
      <c r="N17" s="4"/>
      <c r="O17" s="4"/>
      <c r="P17" s="7">
        <v>107</v>
      </c>
      <c r="Q17" s="4"/>
      <c r="R17" s="4"/>
      <c r="S17" s="7">
        <f t="shared" si="1"/>
        <v>107</v>
      </c>
      <c r="T17" s="7">
        <f t="shared" si="0"/>
        <v>107</v>
      </c>
      <c r="U17" s="4"/>
      <c r="V17" s="9">
        <f t="shared" si="2"/>
        <v>0</v>
      </c>
    </row>
    <row r="18" spans="1:22" ht="15" customHeight="1">
      <c r="A18" s="4">
        <v>17</v>
      </c>
      <c r="B18" s="77" t="s">
        <v>26</v>
      </c>
      <c r="C18" s="4">
        <v>50</v>
      </c>
      <c r="D18" s="4">
        <v>1</v>
      </c>
      <c r="E18" s="4">
        <v>17</v>
      </c>
      <c r="F18" s="4"/>
      <c r="G18" s="4"/>
      <c r="H18" s="4"/>
      <c r="I18" s="4">
        <v>5</v>
      </c>
      <c r="J18" s="60"/>
      <c r="K18" s="60"/>
      <c r="L18" s="4"/>
      <c r="M18" s="4"/>
      <c r="N18" s="4"/>
      <c r="O18" s="4"/>
      <c r="P18" s="7">
        <v>93</v>
      </c>
      <c r="Q18" s="4"/>
      <c r="R18" s="4">
        <v>20</v>
      </c>
      <c r="S18" s="7">
        <f t="shared" si="1"/>
        <v>68</v>
      </c>
      <c r="T18" s="7">
        <f t="shared" si="0"/>
        <v>67</v>
      </c>
      <c r="U18" s="4">
        <v>1</v>
      </c>
      <c r="V18" s="9">
        <f t="shared" si="2"/>
        <v>0</v>
      </c>
    </row>
    <row r="19" spans="1:22" ht="15" customHeight="1">
      <c r="A19" s="4">
        <v>18</v>
      </c>
      <c r="B19" s="77" t="s">
        <v>27</v>
      </c>
      <c r="C19" s="4">
        <v>33</v>
      </c>
      <c r="D19" s="4">
        <v>2</v>
      </c>
      <c r="E19" s="4">
        <v>8</v>
      </c>
      <c r="F19" s="4">
        <v>6</v>
      </c>
      <c r="G19" s="4"/>
      <c r="H19" s="4"/>
      <c r="I19" s="4">
        <v>5</v>
      </c>
      <c r="J19" s="60"/>
      <c r="K19" s="60"/>
      <c r="L19" s="4"/>
      <c r="M19" s="4"/>
      <c r="N19" s="4">
        <v>10</v>
      </c>
      <c r="O19" s="4"/>
      <c r="P19" s="7">
        <v>105</v>
      </c>
      <c r="Q19" s="4"/>
      <c r="R19" s="4">
        <v>10</v>
      </c>
      <c r="S19" s="7">
        <f t="shared" si="1"/>
        <v>74</v>
      </c>
      <c r="T19" s="7">
        <f t="shared" si="0"/>
        <v>74</v>
      </c>
      <c r="U19" s="4"/>
      <c r="V19" s="9">
        <f t="shared" si="2"/>
        <v>0</v>
      </c>
    </row>
    <row r="20" spans="1:22" ht="15" customHeight="1">
      <c r="A20" s="4">
        <v>19</v>
      </c>
      <c r="B20" s="77" t="s">
        <v>28</v>
      </c>
      <c r="C20" s="4">
        <v>10</v>
      </c>
      <c r="D20" s="4">
        <v>1</v>
      </c>
      <c r="E20" s="4"/>
      <c r="F20" s="4"/>
      <c r="G20" s="4"/>
      <c r="H20" s="4">
        <v>2</v>
      </c>
      <c r="I20" s="4"/>
      <c r="J20" s="4"/>
      <c r="K20" s="4"/>
      <c r="L20" s="4">
        <v>15</v>
      </c>
      <c r="M20" s="4"/>
      <c r="N20" s="4"/>
      <c r="O20" s="4"/>
      <c r="P20" s="7">
        <v>67</v>
      </c>
      <c r="Q20" s="4"/>
      <c r="R20" s="4">
        <v>40</v>
      </c>
      <c r="S20" s="7">
        <f t="shared" si="1"/>
        <v>10</v>
      </c>
      <c r="T20" s="7">
        <f t="shared" si="0"/>
        <v>10</v>
      </c>
      <c r="U20" s="4"/>
      <c r="V20" s="9">
        <f t="shared" si="2"/>
        <v>0</v>
      </c>
    </row>
    <row r="21" spans="1:22" ht="15" customHeight="1">
      <c r="A21" s="4">
        <v>20</v>
      </c>
      <c r="B21" s="77" t="s">
        <v>29</v>
      </c>
      <c r="C21" s="4">
        <v>40</v>
      </c>
      <c r="D21" s="4">
        <v>2</v>
      </c>
      <c r="E21" s="4">
        <v>12</v>
      </c>
      <c r="F21" s="4">
        <v>2</v>
      </c>
      <c r="G21" s="4"/>
      <c r="H21" s="4"/>
      <c r="I21" s="4"/>
      <c r="J21" s="4"/>
      <c r="K21" s="4">
        <v>1</v>
      </c>
      <c r="L21" s="4"/>
      <c r="M21" s="4"/>
      <c r="N21" s="4"/>
      <c r="O21" s="4"/>
      <c r="P21" s="7">
        <v>30</v>
      </c>
      <c r="Q21" s="4">
        <v>80</v>
      </c>
      <c r="R21" s="4">
        <v>15</v>
      </c>
      <c r="S21" s="7">
        <f t="shared" si="1"/>
        <v>92</v>
      </c>
      <c r="T21" s="7">
        <f t="shared" si="0"/>
        <v>92</v>
      </c>
      <c r="U21" s="4"/>
      <c r="V21" s="9">
        <f t="shared" si="2"/>
        <v>0</v>
      </c>
    </row>
    <row r="22" spans="1:2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15">
        <f>SUM(Q2:Q21)</f>
        <v>4528</v>
      </c>
      <c r="R22" s="62"/>
      <c r="S22" s="62"/>
      <c r="T22" s="62"/>
      <c r="U22" s="62"/>
      <c r="V22" s="62"/>
    </row>
  </sheetData>
  <conditionalFormatting sqref="J12:K13">
    <cfRule type="uniqueValues" dxfId="10" priority="1"/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workbookViewId="0">
      <selection activeCell="Q19" sqref="Q19"/>
    </sheetView>
  </sheetViews>
  <sheetFormatPr defaultRowHeight="15"/>
  <cols>
    <col min="1" max="1" width="5.7109375" customWidth="1"/>
    <col min="3" max="5" width="6.85546875" customWidth="1"/>
    <col min="6" max="17" width="5.7109375" customWidth="1"/>
    <col min="18" max="18" width="9.85546875" customWidth="1"/>
    <col min="21" max="21" width="9.28515625" customWidth="1"/>
  </cols>
  <sheetData>
    <row r="1" spans="1:24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38</v>
      </c>
      <c r="H1" s="8" t="s">
        <v>40</v>
      </c>
      <c r="I1" s="8" t="s">
        <v>40</v>
      </c>
      <c r="J1" s="8" t="s">
        <v>40</v>
      </c>
      <c r="K1" s="8" t="s">
        <v>37</v>
      </c>
      <c r="L1" s="8" t="s">
        <v>37</v>
      </c>
      <c r="M1" s="8" t="s">
        <v>53</v>
      </c>
      <c r="N1" s="8" t="s">
        <v>53</v>
      </c>
      <c r="O1" s="8" t="s">
        <v>52</v>
      </c>
      <c r="P1" s="8" t="s">
        <v>52</v>
      </c>
      <c r="Q1" s="8" t="s">
        <v>71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ht="15" customHeight="1">
      <c r="A2" s="4">
        <v>1</v>
      </c>
      <c r="B2" s="77" t="s">
        <v>10</v>
      </c>
      <c r="C2" s="4">
        <v>33</v>
      </c>
      <c r="D2" s="4">
        <v>47</v>
      </c>
      <c r="E2" s="4">
        <v>23</v>
      </c>
      <c r="F2" s="4">
        <v>42</v>
      </c>
      <c r="G2" s="4">
        <v>47</v>
      </c>
      <c r="H2" s="4">
        <v>34</v>
      </c>
      <c r="I2" s="4">
        <v>44</v>
      </c>
      <c r="J2" s="60">
        <v>17</v>
      </c>
      <c r="K2" s="60">
        <v>66</v>
      </c>
      <c r="L2" s="4">
        <v>77</v>
      </c>
      <c r="M2" s="4"/>
      <c r="N2" s="4">
        <v>29</v>
      </c>
      <c r="O2" s="4">
        <v>18</v>
      </c>
      <c r="P2" s="4">
        <v>28</v>
      </c>
      <c r="Q2" s="4">
        <v>36</v>
      </c>
      <c r="R2" s="44">
        <v>1411</v>
      </c>
      <c r="S2" s="4">
        <v>1040</v>
      </c>
      <c r="T2" s="4">
        <v>435</v>
      </c>
      <c r="U2" s="44">
        <f>R2+S2-F2-G2-H2-I2-J2-K2-L2-M2-N2-O2-P2-Q2-T2</f>
        <v>1578</v>
      </c>
      <c r="V2" s="7">
        <f t="shared" ref="V2:V21" si="0">C2*D2+E2</f>
        <v>1574</v>
      </c>
      <c r="W2" s="4">
        <v>4</v>
      </c>
      <c r="X2" s="9">
        <f>V2+W2-U2</f>
        <v>0</v>
      </c>
    </row>
    <row r="3" spans="1:24" ht="15" customHeight="1">
      <c r="A3" s="4">
        <v>2</v>
      </c>
      <c r="B3" s="77" t="s">
        <v>11</v>
      </c>
      <c r="C3" s="4">
        <v>70</v>
      </c>
      <c r="D3" s="4">
        <v>23</v>
      </c>
      <c r="E3" s="4">
        <v>36</v>
      </c>
      <c r="F3" s="4">
        <v>32</v>
      </c>
      <c r="G3" s="4">
        <v>33</v>
      </c>
      <c r="H3" s="4">
        <v>15</v>
      </c>
      <c r="I3" s="4">
        <v>40</v>
      </c>
      <c r="J3" s="60">
        <v>13</v>
      </c>
      <c r="K3" s="60">
        <v>12</v>
      </c>
      <c r="L3" s="4">
        <v>25</v>
      </c>
      <c r="M3" s="4">
        <v>18</v>
      </c>
      <c r="N3" s="4">
        <v>48</v>
      </c>
      <c r="O3" s="4">
        <v>14</v>
      </c>
      <c r="P3" s="4">
        <v>37</v>
      </c>
      <c r="Q3" s="4">
        <v>46</v>
      </c>
      <c r="R3" s="44">
        <v>1635</v>
      </c>
      <c r="S3" s="4">
        <v>701</v>
      </c>
      <c r="T3" s="4">
        <v>357</v>
      </c>
      <c r="U3" s="44">
        <f t="shared" ref="U3:U21" si="1">R3+S3-F3-G3-H3-I3-J3-K3-L3-M3-N3-O3-P3-Q3-T3</f>
        <v>1646</v>
      </c>
      <c r="V3" s="7">
        <f t="shared" si="0"/>
        <v>1646</v>
      </c>
      <c r="W3" s="4"/>
      <c r="X3" s="9">
        <f t="shared" ref="X3:X21" si="2">V3+W3-U3</f>
        <v>0</v>
      </c>
    </row>
    <row r="4" spans="1:24" ht="14.25" customHeight="1">
      <c r="A4" s="4">
        <v>3</v>
      </c>
      <c r="B4" s="77" t="s">
        <v>12</v>
      </c>
      <c r="C4" s="4">
        <v>45</v>
      </c>
      <c r="D4" s="4">
        <v>3</v>
      </c>
      <c r="E4" s="4">
        <v>37</v>
      </c>
      <c r="F4" s="4"/>
      <c r="G4" s="4">
        <v>10</v>
      </c>
      <c r="H4" s="4">
        <v>2</v>
      </c>
      <c r="I4" s="4"/>
      <c r="J4" s="60">
        <v>5</v>
      </c>
      <c r="K4" s="60">
        <v>1</v>
      </c>
      <c r="L4" s="4">
        <v>5</v>
      </c>
      <c r="M4" s="4"/>
      <c r="N4" s="4">
        <v>3</v>
      </c>
      <c r="O4" s="4"/>
      <c r="P4" s="4">
        <v>26</v>
      </c>
      <c r="Q4" s="4"/>
      <c r="R4" s="44">
        <v>246</v>
      </c>
      <c r="S4" s="4"/>
      <c r="T4" s="4">
        <v>22</v>
      </c>
      <c r="U4" s="44">
        <f>R4+S4-F4-G4-H4-I4-J4-K4-L4-M4-N4-O4-P4-Q4-T4</f>
        <v>172</v>
      </c>
      <c r="V4" s="7">
        <f t="shared" si="0"/>
        <v>172</v>
      </c>
      <c r="W4" s="4"/>
      <c r="X4" s="9">
        <f t="shared" si="2"/>
        <v>0</v>
      </c>
    </row>
    <row r="5" spans="1:24" s="1" customFormat="1" ht="15" customHeight="1">
      <c r="A5" s="4">
        <v>4</v>
      </c>
      <c r="B5" s="77" t="s">
        <v>13</v>
      </c>
      <c r="C5" s="4">
        <v>90</v>
      </c>
      <c r="D5" s="4">
        <v>1</v>
      </c>
      <c r="E5" s="4">
        <v>13</v>
      </c>
      <c r="F5" s="4">
        <v>8</v>
      </c>
      <c r="G5" s="4">
        <v>4</v>
      </c>
      <c r="H5" s="4"/>
      <c r="I5" s="4">
        <v>4</v>
      </c>
      <c r="J5" s="60">
        <v>3</v>
      </c>
      <c r="K5" s="60">
        <v>7</v>
      </c>
      <c r="L5" s="4"/>
      <c r="M5" s="4"/>
      <c r="N5" s="4">
        <v>8</v>
      </c>
      <c r="O5" s="4"/>
      <c r="P5" s="4">
        <v>7</v>
      </c>
      <c r="Q5" s="4"/>
      <c r="R5" s="44">
        <v>95</v>
      </c>
      <c r="S5" s="4">
        <v>130</v>
      </c>
      <c r="T5" s="4">
        <v>81</v>
      </c>
      <c r="U5" s="44">
        <f t="shared" si="1"/>
        <v>103</v>
      </c>
      <c r="V5" s="7">
        <f t="shared" si="0"/>
        <v>103</v>
      </c>
      <c r="W5" s="4"/>
      <c r="X5" s="9">
        <f t="shared" si="2"/>
        <v>0</v>
      </c>
    </row>
    <row r="6" spans="1:24" s="1" customFormat="1" ht="15" customHeight="1">
      <c r="A6" s="4">
        <v>5</v>
      </c>
      <c r="B6" s="77" t="s">
        <v>14</v>
      </c>
      <c r="C6" s="4">
        <v>54</v>
      </c>
      <c r="D6" s="4">
        <v>1</v>
      </c>
      <c r="E6" s="4"/>
      <c r="F6" s="4">
        <v>5</v>
      </c>
      <c r="G6" s="4"/>
      <c r="H6" s="4"/>
      <c r="I6" s="4"/>
      <c r="J6" s="60"/>
      <c r="K6" s="60">
        <v>2</v>
      </c>
      <c r="L6" s="4"/>
      <c r="M6" s="4"/>
      <c r="N6" s="4"/>
      <c r="O6" s="4"/>
      <c r="P6" s="4"/>
      <c r="Q6" s="4">
        <v>10</v>
      </c>
      <c r="R6" s="44">
        <v>91</v>
      </c>
      <c r="S6" s="4"/>
      <c r="T6" s="4">
        <v>20</v>
      </c>
      <c r="U6" s="44">
        <f t="shared" si="1"/>
        <v>54</v>
      </c>
      <c r="V6" s="7">
        <f t="shared" si="0"/>
        <v>54</v>
      </c>
      <c r="W6" s="4"/>
      <c r="X6" s="9">
        <f t="shared" si="2"/>
        <v>0</v>
      </c>
    </row>
    <row r="7" spans="1:24" s="1" customFormat="1" ht="15" customHeight="1">
      <c r="A7" s="4">
        <v>6</v>
      </c>
      <c r="B7" s="77" t="s">
        <v>15</v>
      </c>
      <c r="C7" s="4">
        <v>20</v>
      </c>
      <c r="D7" s="4">
        <v>1</v>
      </c>
      <c r="E7" s="4"/>
      <c r="F7" s="4"/>
      <c r="G7" s="4"/>
      <c r="H7" s="4"/>
      <c r="I7" s="4"/>
      <c r="J7" s="60"/>
      <c r="K7" s="60">
        <v>3</v>
      </c>
      <c r="L7" s="4"/>
      <c r="M7" s="4"/>
      <c r="N7" s="4"/>
      <c r="O7" s="4"/>
      <c r="P7" s="4"/>
      <c r="Q7" s="4"/>
      <c r="R7" s="44">
        <v>23</v>
      </c>
      <c r="S7" s="4"/>
      <c r="T7" s="4"/>
      <c r="U7" s="44">
        <f t="shared" si="1"/>
        <v>20</v>
      </c>
      <c r="V7" s="7">
        <f t="shared" si="0"/>
        <v>20</v>
      </c>
      <c r="W7" s="4"/>
      <c r="X7" s="9">
        <f t="shared" si="2"/>
        <v>0</v>
      </c>
    </row>
    <row r="8" spans="1:24" ht="15" customHeight="1">
      <c r="A8" s="4">
        <v>7</v>
      </c>
      <c r="B8" s="77" t="s">
        <v>16</v>
      </c>
      <c r="C8" s="4">
        <v>120</v>
      </c>
      <c r="D8" s="4">
        <v>3</v>
      </c>
      <c r="E8" s="4">
        <v>23</v>
      </c>
      <c r="F8" s="4">
        <v>22</v>
      </c>
      <c r="G8" s="4">
        <v>10</v>
      </c>
      <c r="H8" s="4">
        <v>5</v>
      </c>
      <c r="I8" s="4">
        <v>20</v>
      </c>
      <c r="J8" s="60">
        <v>3</v>
      </c>
      <c r="K8" s="60">
        <v>17</v>
      </c>
      <c r="L8" s="4"/>
      <c r="M8" s="4"/>
      <c r="N8" s="4">
        <v>47</v>
      </c>
      <c r="O8" s="4"/>
      <c r="P8" s="4">
        <v>7</v>
      </c>
      <c r="Q8" s="4">
        <v>46</v>
      </c>
      <c r="R8" s="44">
        <v>832</v>
      </c>
      <c r="S8" s="4"/>
      <c r="T8" s="4">
        <v>270</v>
      </c>
      <c r="U8" s="44">
        <f t="shared" si="1"/>
        <v>385</v>
      </c>
      <c r="V8" s="7">
        <f t="shared" si="0"/>
        <v>383</v>
      </c>
      <c r="W8" s="4">
        <v>2</v>
      </c>
      <c r="X8" s="9">
        <f t="shared" si="2"/>
        <v>0</v>
      </c>
    </row>
    <row r="9" spans="1:24" ht="15" customHeight="1">
      <c r="A9" s="4">
        <v>8</v>
      </c>
      <c r="B9" s="77" t="s">
        <v>17</v>
      </c>
      <c r="C9" s="4">
        <v>40</v>
      </c>
      <c r="D9" s="4">
        <v>1</v>
      </c>
      <c r="E9" s="4">
        <v>17</v>
      </c>
      <c r="F9" s="4"/>
      <c r="G9" s="4"/>
      <c r="H9" s="4"/>
      <c r="I9" s="4"/>
      <c r="J9" s="60"/>
      <c r="K9" s="60"/>
      <c r="L9" s="4"/>
      <c r="M9" s="4"/>
      <c r="N9" s="4"/>
      <c r="O9" s="4"/>
      <c r="P9" s="4">
        <v>19</v>
      </c>
      <c r="Q9" s="4"/>
      <c r="R9" s="44">
        <v>107</v>
      </c>
      <c r="S9" s="4"/>
      <c r="T9" s="4">
        <v>30</v>
      </c>
      <c r="U9" s="44">
        <f t="shared" si="1"/>
        <v>58</v>
      </c>
      <c r="V9" s="7">
        <f t="shared" si="0"/>
        <v>57</v>
      </c>
      <c r="W9" s="4">
        <v>1</v>
      </c>
      <c r="X9" s="9">
        <f t="shared" si="2"/>
        <v>0</v>
      </c>
    </row>
    <row r="10" spans="1:24" s="1" customFormat="1" ht="15" customHeight="1">
      <c r="A10" s="4">
        <v>9</v>
      </c>
      <c r="B10" s="77" t="s">
        <v>18</v>
      </c>
      <c r="C10" s="4">
        <v>65</v>
      </c>
      <c r="D10" s="4">
        <v>2</v>
      </c>
      <c r="E10" s="4">
        <v>48</v>
      </c>
      <c r="F10" s="4"/>
      <c r="G10" s="4">
        <v>5</v>
      </c>
      <c r="H10" s="4">
        <v>5</v>
      </c>
      <c r="I10" s="4"/>
      <c r="J10" s="60"/>
      <c r="K10" s="60">
        <v>6</v>
      </c>
      <c r="L10" s="4"/>
      <c r="M10" s="4"/>
      <c r="N10" s="4"/>
      <c r="O10" s="4"/>
      <c r="P10" s="4">
        <v>5</v>
      </c>
      <c r="Q10" s="4">
        <v>17</v>
      </c>
      <c r="R10" s="44">
        <v>139</v>
      </c>
      <c r="S10" s="4">
        <v>130</v>
      </c>
      <c r="T10" s="4">
        <v>52</v>
      </c>
      <c r="U10" s="44">
        <f t="shared" si="1"/>
        <v>179</v>
      </c>
      <c r="V10" s="7">
        <f t="shared" si="0"/>
        <v>178</v>
      </c>
      <c r="W10" s="4">
        <v>1</v>
      </c>
      <c r="X10" s="9">
        <f t="shared" si="2"/>
        <v>0</v>
      </c>
    </row>
    <row r="11" spans="1:24" s="1" customFormat="1" ht="15" customHeight="1">
      <c r="A11" s="4">
        <v>10</v>
      </c>
      <c r="B11" s="77" t="s">
        <v>19</v>
      </c>
      <c r="C11" s="4">
        <v>100</v>
      </c>
      <c r="D11" s="4">
        <v>4</v>
      </c>
      <c r="E11" s="4">
        <v>34</v>
      </c>
      <c r="F11" s="4">
        <v>13</v>
      </c>
      <c r="G11" s="4">
        <v>9</v>
      </c>
      <c r="H11" s="4">
        <v>20</v>
      </c>
      <c r="I11" s="4">
        <v>8</v>
      </c>
      <c r="J11" s="60">
        <v>17</v>
      </c>
      <c r="K11" s="60">
        <v>21</v>
      </c>
      <c r="L11" s="4">
        <v>2</v>
      </c>
      <c r="M11" s="4"/>
      <c r="N11" s="4">
        <v>32</v>
      </c>
      <c r="O11" s="4"/>
      <c r="P11" s="4">
        <v>17</v>
      </c>
      <c r="Q11" s="4">
        <v>16</v>
      </c>
      <c r="R11" s="44">
        <v>556</v>
      </c>
      <c r="S11" s="4">
        <v>200</v>
      </c>
      <c r="T11" s="4">
        <v>164</v>
      </c>
      <c r="U11" s="44">
        <f t="shared" si="1"/>
        <v>437</v>
      </c>
      <c r="V11" s="7">
        <f t="shared" si="0"/>
        <v>434</v>
      </c>
      <c r="W11" s="4">
        <v>3</v>
      </c>
      <c r="X11" s="9">
        <f t="shared" si="2"/>
        <v>0</v>
      </c>
    </row>
    <row r="12" spans="1:24" ht="15" customHeight="1">
      <c r="A12" s="4">
        <v>11</v>
      </c>
      <c r="B12" s="77" t="s">
        <v>20</v>
      </c>
      <c r="C12" s="4">
        <v>5</v>
      </c>
      <c r="D12" s="4">
        <v>1</v>
      </c>
      <c r="E12" s="4"/>
      <c r="F12" s="4"/>
      <c r="G12" s="4"/>
      <c r="H12" s="4"/>
      <c r="I12" s="4"/>
      <c r="J12" s="60"/>
      <c r="K12" s="60"/>
      <c r="L12" s="4"/>
      <c r="M12" s="4"/>
      <c r="N12" s="4"/>
      <c r="O12" s="4"/>
      <c r="P12" s="4"/>
      <c r="Q12" s="4"/>
      <c r="R12" s="44">
        <v>10</v>
      </c>
      <c r="S12" s="4"/>
      <c r="T12" s="4"/>
      <c r="U12" s="44">
        <f t="shared" si="1"/>
        <v>10</v>
      </c>
      <c r="V12" s="7">
        <f t="shared" si="0"/>
        <v>5</v>
      </c>
      <c r="W12" s="4">
        <v>5</v>
      </c>
      <c r="X12" s="9">
        <f t="shared" si="2"/>
        <v>0</v>
      </c>
    </row>
    <row r="13" spans="1:24" ht="15" customHeight="1">
      <c r="A13" s="4">
        <v>12</v>
      </c>
      <c r="B13" s="77" t="s">
        <v>21</v>
      </c>
      <c r="C13" s="4">
        <v>48</v>
      </c>
      <c r="D13" s="4">
        <v>2</v>
      </c>
      <c r="E13" s="4">
        <v>43</v>
      </c>
      <c r="F13" s="4"/>
      <c r="G13" s="4"/>
      <c r="H13" s="4"/>
      <c r="I13" s="4"/>
      <c r="J13" s="60"/>
      <c r="K13" s="60"/>
      <c r="L13" s="4"/>
      <c r="M13" s="4"/>
      <c r="N13" s="4"/>
      <c r="O13" s="4"/>
      <c r="P13" s="4"/>
      <c r="Q13" s="4"/>
      <c r="R13" s="44">
        <v>144</v>
      </c>
      <c r="S13" s="4"/>
      <c r="T13" s="4">
        <v>5</v>
      </c>
      <c r="U13" s="44">
        <f t="shared" si="1"/>
        <v>139</v>
      </c>
      <c r="V13" s="7">
        <f t="shared" si="0"/>
        <v>139</v>
      </c>
      <c r="W13" s="4"/>
      <c r="X13" s="9">
        <f t="shared" si="2"/>
        <v>0</v>
      </c>
    </row>
    <row r="14" spans="1:24" ht="15" customHeight="1">
      <c r="A14" s="4">
        <v>13</v>
      </c>
      <c r="B14" s="77" t="s">
        <v>22</v>
      </c>
      <c r="C14" s="4">
        <v>50</v>
      </c>
      <c r="D14" s="4">
        <v>1</v>
      </c>
      <c r="E14" s="4">
        <v>25</v>
      </c>
      <c r="F14" s="4">
        <v>11</v>
      </c>
      <c r="G14" s="4">
        <v>5</v>
      </c>
      <c r="H14" s="4">
        <v>3</v>
      </c>
      <c r="I14" s="4"/>
      <c r="J14" s="60">
        <v>5</v>
      </c>
      <c r="K14" s="79">
        <v>14</v>
      </c>
      <c r="L14" s="4"/>
      <c r="M14" s="4"/>
      <c r="N14" s="4">
        <v>16</v>
      </c>
      <c r="O14" s="4"/>
      <c r="P14" s="4"/>
      <c r="Q14" s="4"/>
      <c r="R14" s="44">
        <v>46</v>
      </c>
      <c r="S14" s="4">
        <v>85</v>
      </c>
      <c r="T14" s="4">
        <v>2</v>
      </c>
      <c r="U14" s="44">
        <f>R14+S14-F14-G14-H14-I14-J14-K14-L14-M14-N14-O14-P14-Q14-T14</f>
        <v>75</v>
      </c>
      <c r="V14" s="7">
        <f t="shared" si="0"/>
        <v>75</v>
      </c>
      <c r="W14" s="4"/>
      <c r="X14" s="9">
        <f t="shared" si="2"/>
        <v>0</v>
      </c>
    </row>
    <row r="15" spans="1:24" s="10" customFormat="1" ht="15" customHeight="1">
      <c r="A15" s="7">
        <v>14</v>
      </c>
      <c r="B15" s="80" t="s">
        <v>23</v>
      </c>
      <c r="C15" s="7">
        <v>50</v>
      </c>
      <c r="D15" s="7">
        <v>1</v>
      </c>
      <c r="E15" s="7">
        <v>11</v>
      </c>
      <c r="F15" s="11">
        <v>24</v>
      </c>
      <c r="G15" s="11">
        <v>3</v>
      </c>
      <c r="H15" s="11">
        <v>5</v>
      </c>
      <c r="I15" s="7"/>
      <c r="J15" s="70">
        <v>12</v>
      </c>
      <c r="K15" s="70">
        <v>10</v>
      </c>
      <c r="L15" s="11">
        <v>2</v>
      </c>
      <c r="M15" s="7"/>
      <c r="N15" s="11">
        <v>8</v>
      </c>
      <c r="O15" s="7"/>
      <c r="P15" s="11">
        <v>5</v>
      </c>
      <c r="Q15" s="11">
        <v>6</v>
      </c>
      <c r="R15" s="44">
        <v>74</v>
      </c>
      <c r="S15" s="7">
        <v>85</v>
      </c>
      <c r="T15" s="7">
        <v>29</v>
      </c>
      <c r="U15" s="44">
        <f>R15+S15-F15-G15-H15-I15-J15-K15-L15-M15-N15-O15-P15-Q15-T15</f>
        <v>55</v>
      </c>
      <c r="V15" s="7">
        <f t="shared" si="0"/>
        <v>61</v>
      </c>
      <c r="W15" s="7"/>
      <c r="X15" s="12">
        <f t="shared" si="2"/>
        <v>6</v>
      </c>
    </row>
    <row r="16" spans="1:24" s="1" customFormat="1" ht="15" customHeight="1">
      <c r="A16" s="4">
        <v>15</v>
      </c>
      <c r="B16" s="77" t="s">
        <v>24</v>
      </c>
      <c r="C16" s="4">
        <v>50</v>
      </c>
      <c r="D16" s="4">
        <v>1</v>
      </c>
      <c r="E16" s="4">
        <v>30</v>
      </c>
      <c r="F16" s="4">
        <v>5</v>
      </c>
      <c r="G16" s="4">
        <v>5</v>
      </c>
      <c r="H16" s="4">
        <v>5</v>
      </c>
      <c r="I16" s="4">
        <v>2</v>
      </c>
      <c r="J16" s="60">
        <v>3</v>
      </c>
      <c r="K16" s="60">
        <v>9</v>
      </c>
      <c r="L16" s="4">
        <v>2</v>
      </c>
      <c r="M16" s="4"/>
      <c r="N16" s="4"/>
      <c r="O16" s="4"/>
      <c r="P16" s="4"/>
      <c r="Q16" s="4"/>
      <c r="R16" s="44">
        <v>150</v>
      </c>
      <c r="S16" s="4"/>
      <c r="T16" s="4">
        <v>38</v>
      </c>
      <c r="U16" s="44">
        <f t="shared" si="1"/>
        <v>81</v>
      </c>
      <c r="V16" s="7">
        <f t="shared" si="0"/>
        <v>80</v>
      </c>
      <c r="W16" s="4">
        <v>1</v>
      </c>
      <c r="X16" s="9">
        <f t="shared" si="2"/>
        <v>0</v>
      </c>
    </row>
    <row r="17" spans="1:24" ht="15" customHeight="1">
      <c r="A17" s="4">
        <v>16</v>
      </c>
      <c r="B17" s="77" t="s">
        <v>25</v>
      </c>
      <c r="C17" s="4">
        <v>50</v>
      </c>
      <c r="D17" s="4">
        <v>1</v>
      </c>
      <c r="E17" s="4">
        <v>49</v>
      </c>
      <c r="F17" s="4">
        <v>6</v>
      </c>
      <c r="G17" s="4"/>
      <c r="H17" s="4"/>
      <c r="I17" s="4"/>
      <c r="J17" s="60"/>
      <c r="K17" s="60"/>
      <c r="L17" s="4"/>
      <c r="M17" s="4"/>
      <c r="N17" s="4"/>
      <c r="O17" s="4"/>
      <c r="P17" s="4"/>
      <c r="Q17" s="4"/>
      <c r="R17" s="44">
        <v>107</v>
      </c>
      <c r="S17" s="4"/>
      <c r="T17" s="4">
        <v>2</v>
      </c>
      <c r="U17" s="44">
        <f t="shared" si="1"/>
        <v>99</v>
      </c>
      <c r="V17" s="7">
        <f t="shared" si="0"/>
        <v>99</v>
      </c>
      <c r="W17" s="4"/>
      <c r="X17" s="9">
        <f t="shared" si="2"/>
        <v>0</v>
      </c>
    </row>
    <row r="18" spans="1:24" ht="15" customHeight="1">
      <c r="A18" s="4">
        <v>17</v>
      </c>
      <c r="B18" s="77" t="s">
        <v>26</v>
      </c>
      <c r="C18" s="4">
        <v>50</v>
      </c>
      <c r="D18" s="4">
        <v>1</v>
      </c>
      <c r="E18" s="4">
        <v>11</v>
      </c>
      <c r="F18" s="4"/>
      <c r="G18" s="4"/>
      <c r="H18" s="4"/>
      <c r="I18" s="4"/>
      <c r="J18" s="60"/>
      <c r="K18" s="60"/>
      <c r="L18" s="4"/>
      <c r="M18" s="4"/>
      <c r="N18" s="4"/>
      <c r="O18" s="4"/>
      <c r="P18" s="4"/>
      <c r="Q18" s="4"/>
      <c r="R18" s="44">
        <v>67</v>
      </c>
      <c r="S18" s="4"/>
      <c r="T18" s="4">
        <v>5</v>
      </c>
      <c r="U18" s="44">
        <f t="shared" si="1"/>
        <v>62</v>
      </c>
      <c r="V18" s="7">
        <f t="shared" si="0"/>
        <v>61</v>
      </c>
      <c r="W18" s="4">
        <v>1</v>
      </c>
      <c r="X18" s="9">
        <f t="shared" si="2"/>
        <v>0</v>
      </c>
    </row>
    <row r="19" spans="1:24" ht="15" customHeight="1">
      <c r="A19" s="4">
        <v>18</v>
      </c>
      <c r="B19" s="77" t="s">
        <v>27</v>
      </c>
      <c r="C19" s="4">
        <v>33</v>
      </c>
      <c r="D19" s="4">
        <v>1</v>
      </c>
      <c r="E19" s="4">
        <v>16</v>
      </c>
      <c r="F19" s="4"/>
      <c r="G19" s="4"/>
      <c r="H19" s="4"/>
      <c r="I19" s="4"/>
      <c r="J19" s="60"/>
      <c r="K19" s="60"/>
      <c r="L19" s="4">
        <v>10</v>
      </c>
      <c r="M19" s="4"/>
      <c r="N19" s="4"/>
      <c r="O19" s="4"/>
      <c r="P19" s="4"/>
      <c r="Q19" s="4"/>
      <c r="R19" s="44">
        <v>74</v>
      </c>
      <c r="S19" s="4"/>
      <c r="T19" s="4">
        <v>15</v>
      </c>
      <c r="U19" s="44">
        <f t="shared" si="1"/>
        <v>49</v>
      </c>
      <c r="V19" s="7">
        <f t="shared" si="0"/>
        <v>49</v>
      </c>
      <c r="W19" s="4"/>
      <c r="X19" s="9">
        <f t="shared" si="2"/>
        <v>0</v>
      </c>
    </row>
    <row r="20" spans="1:24" ht="15" customHeight="1">
      <c r="A20" s="4">
        <v>19</v>
      </c>
      <c r="B20" s="77" t="s">
        <v>28</v>
      </c>
      <c r="C20" s="4">
        <v>30</v>
      </c>
      <c r="D20" s="4">
        <v>2</v>
      </c>
      <c r="E20" s="4">
        <v>27</v>
      </c>
      <c r="F20" s="4"/>
      <c r="G20" s="4"/>
      <c r="H20" s="4"/>
      <c r="I20" s="4"/>
      <c r="J20" s="4"/>
      <c r="K20" s="4">
        <v>2</v>
      </c>
      <c r="L20" s="4"/>
      <c r="M20" s="4"/>
      <c r="N20" s="4">
        <v>1</v>
      </c>
      <c r="O20" s="4"/>
      <c r="P20" s="4"/>
      <c r="Q20" s="4"/>
      <c r="R20" s="44">
        <v>10</v>
      </c>
      <c r="S20" s="4">
        <v>80</v>
      </c>
      <c r="T20" s="4"/>
      <c r="U20" s="44">
        <f t="shared" si="1"/>
        <v>87</v>
      </c>
      <c r="V20" s="7">
        <f t="shared" si="0"/>
        <v>87</v>
      </c>
      <c r="W20" s="4"/>
      <c r="X20" s="9">
        <f t="shared" si="2"/>
        <v>0</v>
      </c>
    </row>
    <row r="21" spans="1:24" ht="15" customHeight="1">
      <c r="A21" s="4">
        <v>20</v>
      </c>
      <c r="B21" s="77" t="s">
        <v>29</v>
      </c>
      <c r="C21" s="4">
        <v>40</v>
      </c>
      <c r="D21" s="4">
        <v>1</v>
      </c>
      <c r="E21" s="4">
        <v>34</v>
      </c>
      <c r="F21" s="4">
        <v>10</v>
      </c>
      <c r="G21" s="4"/>
      <c r="H21" s="4"/>
      <c r="I21" s="5"/>
      <c r="J21" s="4"/>
      <c r="K21" s="4">
        <v>2</v>
      </c>
      <c r="L21" s="4"/>
      <c r="M21" s="4"/>
      <c r="N21" s="4">
        <v>1</v>
      </c>
      <c r="O21" s="4"/>
      <c r="P21" s="4"/>
      <c r="Q21" s="4"/>
      <c r="R21" s="44">
        <v>92</v>
      </c>
      <c r="S21" s="4"/>
      <c r="T21" s="4">
        <v>5</v>
      </c>
      <c r="U21" s="44">
        <f t="shared" si="1"/>
        <v>74</v>
      </c>
      <c r="V21" s="7">
        <f t="shared" si="0"/>
        <v>74</v>
      </c>
      <c r="W21" s="4"/>
      <c r="X21" s="9">
        <f t="shared" si="2"/>
        <v>0</v>
      </c>
    </row>
    <row r="22" spans="1:24">
      <c r="S22" s="74">
        <f>SUM(S2:S21)</f>
        <v>2451</v>
      </c>
    </row>
  </sheetData>
  <conditionalFormatting sqref="J12:K13">
    <cfRule type="uniqueValues" dxfId="9" priority="1"/>
  </conditionalFormatting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S16" sqref="S16"/>
    </sheetView>
  </sheetViews>
  <sheetFormatPr defaultRowHeight="15"/>
  <cols>
    <col min="1" max="1" width="4" customWidth="1"/>
    <col min="3" max="5" width="6.28515625" customWidth="1"/>
    <col min="6" max="14" width="5.5703125" customWidth="1"/>
    <col min="15" max="15" width="10.42578125" customWidth="1"/>
    <col min="18" max="18" width="9.42578125" customWidth="1"/>
    <col min="19" max="19" width="10.28515625" customWidth="1"/>
    <col min="21" max="21" width="11.85546875" customWidth="1"/>
  </cols>
  <sheetData>
    <row r="1" spans="1:2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37</v>
      </c>
      <c r="I1" s="8" t="s">
        <v>53</v>
      </c>
      <c r="J1" s="8" t="s">
        <v>53</v>
      </c>
      <c r="K1" s="8" t="s">
        <v>52</v>
      </c>
      <c r="L1" s="8" t="s">
        <v>52</v>
      </c>
      <c r="M1" s="8" t="s">
        <v>52</v>
      </c>
      <c r="N1" s="8" t="s">
        <v>71</v>
      </c>
      <c r="O1" s="78" t="s">
        <v>30</v>
      </c>
      <c r="P1" s="8" t="s">
        <v>34</v>
      </c>
      <c r="Q1" s="8" t="s">
        <v>35</v>
      </c>
      <c r="R1" s="8" t="s">
        <v>68</v>
      </c>
      <c r="S1" s="3" t="s">
        <v>64</v>
      </c>
      <c r="T1" s="3" t="s">
        <v>46</v>
      </c>
      <c r="U1" s="3" t="s">
        <v>47</v>
      </c>
    </row>
    <row r="2" spans="1:21" ht="14.25" customHeight="1">
      <c r="A2" s="4">
        <v>1</v>
      </c>
      <c r="B2" s="77" t="s">
        <v>10</v>
      </c>
      <c r="C2" s="4">
        <v>33</v>
      </c>
      <c r="D2" s="4">
        <v>31</v>
      </c>
      <c r="E2" s="4">
        <v>33</v>
      </c>
      <c r="F2" s="4">
        <v>99</v>
      </c>
      <c r="G2" s="4">
        <v>93</v>
      </c>
      <c r="H2" s="60">
        <v>44</v>
      </c>
      <c r="I2" s="4">
        <v>51</v>
      </c>
      <c r="J2" s="4">
        <v>43</v>
      </c>
      <c r="K2" s="4">
        <v>19</v>
      </c>
      <c r="L2" s="4"/>
      <c r="M2" s="4">
        <v>12</v>
      </c>
      <c r="N2" s="4">
        <v>26</v>
      </c>
      <c r="O2" s="44">
        <v>1574</v>
      </c>
      <c r="P2" s="4"/>
      <c r="Q2" s="4">
        <v>130</v>
      </c>
      <c r="R2" s="44">
        <f>O2+P2-F2-G2-H2-I2-J2-K2-L2-M2-N2-Q2</f>
        <v>1057</v>
      </c>
      <c r="S2" s="7">
        <f t="shared" ref="S2:S21" si="0">C2*D2+E2</f>
        <v>1056</v>
      </c>
      <c r="T2" s="4">
        <v>1</v>
      </c>
      <c r="U2" s="9">
        <f>S2+T2-R2</f>
        <v>0</v>
      </c>
    </row>
    <row r="3" spans="1:21" ht="14.25" customHeight="1">
      <c r="A3" s="4">
        <v>2</v>
      </c>
      <c r="B3" s="77" t="s">
        <v>11</v>
      </c>
      <c r="C3" s="4">
        <v>70</v>
      </c>
      <c r="D3" s="4">
        <v>15</v>
      </c>
      <c r="E3" s="4">
        <v>76</v>
      </c>
      <c r="F3" s="4">
        <v>20</v>
      </c>
      <c r="G3" s="4">
        <v>47</v>
      </c>
      <c r="H3" s="60">
        <v>30</v>
      </c>
      <c r="I3" s="4">
        <v>62</v>
      </c>
      <c r="J3" s="4">
        <v>46</v>
      </c>
      <c r="K3" s="4">
        <v>43</v>
      </c>
      <c r="L3" s="4"/>
      <c r="M3" s="4">
        <v>3</v>
      </c>
      <c r="N3" s="4">
        <v>25</v>
      </c>
      <c r="O3" s="44">
        <v>1646</v>
      </c>
      <c r="P3" s="4"/>
      <c r="Q3" s="4">
        <v>244</v>
      </c>
      <c r="R3" s="44">
        <f t="shared" ref="R3:R21" si="1">O3+P3-F3-G3-H3-I3-J3-K3-L3-M3-N3-Q3</f>
        <v>1126</v>
      </c>
      <c r="S3" s="7">
        <f t="shared" si="0"/>
        <v>1126</v>
      </c>
      <c r="T3" s="4"/>
      <c r="U3" s="9">
        <f t="shared" ref="U3:U21" si="2">S3+T3-R3</f>
        <v>0</v>
      </c>
    </row>
    <row r="4" spans="1:21" ht="14.25" customHeight="1">
      <c r="A4" s="4">
        <v>3</v>
      </c>
      <c r="B4" s="77" t="s">
        <v>12</v>
      </c>
      <c r="C4" s="4">
        <v>45</v>
      </c>
      <c r="D4" s="4">
        <v>2</v>
      </c>
      <c r="E4" s="4">
        <v>9</v>
      </c>
      <c r="F4" s="4"/>
      <c r="G4" s="4"/>
      <c r="H4" s="60">
        <v>6</v>
      </c>
      <c r="I4" s="4">
        <v>11</v>
      </c>
      <c r="J4" s="4">
        <v>14</v>
      </c>
      <c r="K4" s="4">
        <v>18</v>
      </c>
      <c r="L4" s="4"/>
      <c r="M4" s="4">
        <v>1</v>
      </c>
      <c r="N4" s="4">
        <v>3</v>
      </c>
      <c r="O4" s="44">
        <v>172</v>
      </c>
      <c r="P4" s="4"/>
      <c r="Q4" s="4">
        <v>20</v>
      </c>
      <c r="R4" s="44">
        <f t="shared" si="1"/>
        <v>99</v>
      </c>
      <c r="S4" s="7">
        <f t="shared" si="0"/>
        <v>99</v>
      </c>
      <c r="T4" s="4"/>
      <c r="U4" s="9">
        <f t="shared" si="2"/>
        <v>0</v>
      </c>
    </row>
    <row r="5" spans="1:21" s="10" customFormat="1" ht="14.25" customHeight="1">
      <c r="A5" s="7">
        <v>4</v>
      </c>
      <c r="B5" s="80" t="s">
        <v>13</v>
      </c>
      <c r="C5" s="7">
        <v>60</v>
      </c>
      <c r="D5" s="7">
        <v>1</v>
      </c>
      <c r="E5" s="7"/>
      <c r="F5" s="7"/>
      <c r="G5" s="11">
        <v>3</v>
      </c>
      <c r="H5" s="70">
        <v>10</v>
      </c>
      <c r="I5" s="11">
        <v>6</v>
      </c>
      <c r="J5" s="11">
        <v>10</v>
      </c>
      <c r="K5" s="7"/>
      <c r="L5" s="7"/>
      <c r="M5" s="7"/>
      <c r="N5" s="7"/>
      <c r="O5" s="44">
        <v>103</v>
      </c>
      <c r="P5" s="7"/>
      <c r="Q5" s="7">
        <v>15</v>
      </c>
      <c r="R5" s="44">
        <f t="shared" si="1"/>
        <v>59</v>
      </c>
      <c r="S5" s="7">
        <f t="shared" si="0"/>
        <v>60</v>
      </c>
      <c r="T5" s="7"/>
      <c r="U5" s="12">
        <f t="shared" si="2"/>
        <v>1</v>
      </c>
    </row>
    <row r="6" spans="1:21" ht="14.25" customHeight="1">
      <c r="A6" s="4">
        <v>5</v>
      </c>
      <c r="B6" s="77" t="s">
        <v>14</v>
      </c>
      <c r="C6" s="4">
        <v>35</v>
      </c>
      <c r="D6" s="4">
        <v>1</v>
      </c>
      <c r="E6" s="4"/>
      <c r="F6" s="4"/>
      <c r="G6" s="4"/>
      <c r="H6" s="60"/>
      <c r="I6" s="4">
        <v>13</v>
      </c>
      <c r="J6" s="4">
        <v>5</v>
      </c>
      <c r="K6" s="4"/>
      <c r="L6" s="4"/>
      <c r="M6" s="4"/>
      <c r="N6" s="4"/>
      <c r="O6" s="44">
        <v>54</v>
      </c>
      <c r="P6" s="4"/>
      <c r="Q6" s="4"/>
      <c r="R6" s="44">
        <f t="shared" si="1"/>
        <v>36</v>
      </c>
      <c r="S6" s="7">
        <f t="shared" si="0"/>
        <v>35</v>
      </c>
      <c r="T6" s="4">
        <v>1</v>
      </c>
      <c r="U6" s="9">
        <f t="shared" si="2"/>
        <v>0</v>
      </c>
    </row>
    <row r="7" spans="1:21" ht="14.25" customHeight="1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4"/>
      <c r="H7" s="60"/>
      <c r="I7" s="4"/>
      <c r="J7" s="4">
        <v>8</v>
      </c>
      <c r="K7" s="4"/>
      <c r="L7" s="4"/>
      <c r="M7" s="4"/>
      <c r="N7" s="4"/>
      <c r="O7" s="44">
        <v>20</v>
      </c>
      <c r="P7" s="4"/>
      <c r="Q7" s="4"/>
      <c r="R7" s="44">
        <f t="shared" si="1"/>
        <v>12</v>
      </c>
      <c r="S7" s="7">
        <f t="shared" si="0"/>
        <v>12</v>
      </c>
      <c r="T7" s="4"/>
      <c r="U7" s="9">
        <f t="shared" si="2"/>
        <v>0</v>
      </c>
    </row>
    <row r="8" spans="1:21" s="1" customFormat="1" ht="14.25" customHeight="1">
      <c r="A8" s="4">
        <v>7</v>
      </c>
      <c r="B8" s="77" t="s">
        <v>16</v>
      </c>
      <c r="C8" s="4">
        <v>120</v>
      </c>
      <c r="D8" s="4">
        <v>2</v>
      </c>
      <c r="E8" s="4">
        <v>18</v>
      </c>
      <c r="F8" s="4"/>
      <c r="G8" s="4">
        <v>14</v>
      </c>
      <c r="H8" s="60">
        <v>15</v>
      </c>
      <c r="I8" s="4">
        <v>52</v>
      </c>
      <c r="J8" s="4">
        <v>7</v>
      </c>
      <c r="K8" s="4">
        <v>2</v>
      </c>
      <c r="L8" s="4">
        <v>20</v>
      </c>
      <c r="M8" s="4">
        <v>-19</v>
      </c>
      <c r="N8" s="4"/>
      <c r="O8" s="44">
        <v>383</v>
      </c>
      <c r="P8" s="4"/>
      <c r="Q8" s="4">
        <v>33</v>
      </c>
      <c r="R8" s="44">
        <f t="shared" si="1"/>
        <v>259</v>
      </c>
      <c r="S8" s="7">
        <f t="shared" si="0"/>
        <v>258</v>
      </c>
      <c r="T8" s="4">
        <v>1</v>
      </c>
      <c r="U8" s="9">
        <f t="shared" si="2"/>
        <v>0</v>
      </c>
    </row>
    <row r="9" spans="1:21" ht="14.25" customHeight="1">
      <c r="A9" s="4">
        <v>8</v>
      </c>
      <c r="B9" s="77" t="s">
        <v>17</v>
      </c>
      <c r="C9" s="4">
        <v>40</v>
      </c>
      <c r="D9" s="4">
        <v>1</v>
      </c>
      <c r="E9" s="4">
        <v>8</v>
      </c>
      <c r="F9" s="4"/>
      <c r="G9" s="4">
        <v>3</v>
      </c>
      <c r="H9" s="60"/>
      <c r="I9" s="4">
        <v>6</v>
      </c>
      <c r="J9" s="4"/>
      <c r="K9" s="4"/>
      <c r="L9" s="4"/>
      <c r="M9" s="4"/>
      <c r="N9" s="4"/>
      <c r="O9" s="44">
        <v>57</v>
      </c>
      <c r="P9" s="4"/>
      <c r="Q9" s="4"/>
      <c r="R9" s="44">
        <f t="shared" si="1"/>
        <v>48</v>
      </c>
      <c r="S9" s="7">
        <f t="shared" si="0"/>
        <v>48</v>
      </c>
      <c r="T9" s="4"/>
      <c r="U9" s="9">
        <f t="shared" si="2"/>
        <v>0</v>
      </c>
    </row>
    <row r="10" spans="1:21" ht="14.25" customHeight="1">
      <c r="A10" s="4">
        <v>9</v>
      </c>
      <c r="B10" s="77" t="s">
        <v>18</v>
      </c>
      <c r="C10" s="4">
        <v>65</v>
      </c>
      <c r="D10" s="4">
        <v>1</v>
      </c>
      <c r="E10" s="4">
        <v>56</v>
      </c>
      <c r="F10" s="4"/>
      <c r="G10" s="4">
        <v>19</v>
      </c>
      <c r="H10" s="60">
        <v>15</v>
      </c>
      <c r="I10" s="4"/>
      <c r="J10" s="4">
        <v>8</v>
      </c>
      <c r="K10" s="4">
        <v>5</v>
      </c>
      <c r="L10" s="4"/>
      <c r="M10" s="4"/>
      <c r="N10" s="4">
        <v>2</v>
      </c>
      <c r="O10" s="44">
        <v>178</v>
      </c>
      <c r="P10" s="4"/>
      <c r="Q10" s="4">
        <v>5</v>
      </c>
      <c r="R10" s="44">
        <f t="shared" si="1"/>
        <v>124</v>
      </c>
      <c r="S10" s="7">
        <f t="shared" si="0"/>
        <v>121</v>
      </c>
      <c r="T10" s="4">
        <v>3</v>
      </c>
      <c r="U10" s="9">
        <f t="shared" si="2"/>
        <v>0</v>
      </c>
    </row>
    <row r="11" spans="1:21" ht="14.25" customHeight="1">
      <c r="A11" s="4">
        <v>10</v>
      </c>
      <c r="B11" s="77" t="s">
        <v>19</v>
      </c>
      <c r="C11" s="4">
        <v>100</v>
      </c>
      <c r="D11" s="4">
        <v>2</v>
      </c>
      <c r="E11" s="4">
        <v>67</v>
      </c>
      <c r="F11" s="4">
        <v>4</v>
      </c>
      <c r="G11" s="4"/>
      <c r="H11" s="60">
        <v>31</v>
      </c>
      <c r="I11" s="4">
        <v>20</v>
      </c>
      <c r="J11" s="4">
        <v>12</v>
      </c>
      <c r="K11" s="4">
        <v>15</v>
      </c>
      <c r="L11" s="4"/>
      <c r="M11" s="4"/>
      <c r="N11" s="4">
        <v>14</v>
      </c>
      <c r="O11" s="44">
        <v>434</v>
      </c>
      <c r="P11" s="4"/>
      <c r="Q11" s="4">
        <v>71</v>
      </c>
      <c r="R11" s="44">
        <f t="shared" si="1"/>
        <v>267</v>
      </c>
      <c r="S11" s="7">
        <f t="shared" si="0"/>
        <v>267</v>
      </c>
      <c r="T11" s="4"/>
      <c r="U11" s="9">
        <f t="shared" si="2"/>
        <v>0</v>
      </c>
    </row>
    <row r="12" spans="1:21" ht="14.25" customHeight="1">
      <c r="A12" s="4">
        <v>11</v>
      </c>
      <c r="B12" s="77" t="s">
        <v>20</v>
      </c>
      <c r="C12" s="4">
        <v>5</v>
      </c>
      <c r="D12" s="4">
        <v>1</v>
      </c>
      <c r="E12" s="4"/>
      <c r="F12" s="4"/>
      <c r="G12" s="4"/>
      <c r="H12" s="60"/>
      <c r="I12" s="4"/>
      <c r="J12" s="4"/>
      <c r="K12" s="4"/>
      <c r="L12" s="4"/>
      <c r="M12" s="4"/>
      <c r="N12" s="4"/>
      <c r="O12" s="44">
        <v>5</v>
      </c>
      <c r="P12" s="4"/>
      <c r="Q12" s="4"/>
      <c r="R12" s="44">
        <f t="shared" si="1"/>
        <v>5</v>
      </c>
      <c r="S12" s="7">
        <f t="shared" si="0"/>
        <v>5</v>
      </c>
      <c r="T12" s="4"/>
      <c r="U12" s="9">
        <f t="shared" si="2"/>
        <v>0</v>
      </c>
    </row>
    <row r="13" spans="1:21" ht="14.25" customHeight="1">
      <c r="A13" s="4">
        <v>12</v>
      </c>
      <c r="B13" s="77" t="s">
        <v>21</v>
      </c>
      <c r="C13" s="4">
        <v>48</v>
      </c>
      <c r="D13" s="4">
        <v>2</v>
      </c>
      <c r="E13" s="4">
        <v>32</v>
      </c>
      <c r="F13" s="4">
        <v>6</v>
      </c>
      <c r="G13" s="4"/>
      <c r="H13" s="60">
        <v>2</v>
      </c>
      <c r="I13" s="4">
        <v>3</v>
      </c>
      <c r="J13" s="4"/>
      <c r="K13" s="4"/>
      <c r="L13" s="4"/>
      <c r="M13" s="4"/>
      <c r="N13" s="4"/>
      <c r="O13" s="44">
        <v>139</v>
      </c>
      <c r="P13" s="4"/>
      <c r="Q13" s="4"/>
      <c r="R13" s="44">
        <f t="shared" si="1"/>
        <v>128</v>
      </c>
      <c r="S13" s="7">
        <f t="shared" si="0"/>
        <v>128</v>
      </c>
      <c r="T13" s="4"/>
      <c r="U13" s="9">
        <f t="shared" si="2"/>
        <v>0</v>
      </c>
    </row>
    <row r="14" spans="1:21" ht="14.25" customHeight="1">
      <c r="A14" s="4">
        <v>13</v>
      </c>
      <c r="B14" s="77" t="s">
        <v>22</v>
      </c>
      <c r="C14" s="4">
        <v>18</v>
      </c>
      <c r="D14" s="4">
        <v>1</v>
      </c>
      <c r="E14" s="4"/>
      <c r="F14" s="4"/>
      <c r="G14" s="4">
        <v>13</v>
      </c>
      <c r="H14" s="79">
        <v>10</v>
      </c>
      <c r="I14" s="4">
        <v>11</v>
      </c>
      <c r="J14" s="4"/>
      <c r="K14" s="4"/>
      <c r="L14" s="4"/>
      <c r="M14" s="4"/>
      <c r="N14" s="4"/>
      <c r="O14" s="44">
        <v>75</v>
      </c>
      <c r="P14" s="4"/>
      <c r="Q14" s="4">
        <v>23</v>
      </c>
      <c r="R14" s="44">
        <f t="shared" si="1"/>
        <v>18</v>
      </c>
      <c r="S14" s="7">
        <f t="shared" si="0"/>
        <v>18</v>
      </c>
      <c r="T14" s="4"/>
      <c r="U14" s="9">
        <f t="shared" si="2"/>
        <v>0</v>
      </c>
    </row>
    <row r="15" spans="1:21" s="1" customFormat="1" ht="14.25" customHeight="1">
      <c r="A15" s="4">
        <v>14</v>
      </c>
      <c r="B15" s="77" t="s">
        <v>23</v>
      </c>
      <c r="C15" s="4">
        <v>15</v>
      </c>
      <c r="D15" s="4">
        <v>1</v>
      </c>
      <c r="E15" s="4"/>
      <c r="F15" s="4">
        <v>4</v>
      </c>
      <c r="G15" s="4">
        <v>8</v>
      </c>
      <c r="H15" s="60">
        <v>8</v>
      </c>
      <c r="I15" s="4"/>
      <c r="J15" s="4">
        <v>6</v>
      </c>
      <c r="K15" s="4">
        <v>1</v>
      </c>
      <c r="L15" s="4"/>
      <c r="M15" s="4">
        <v>3</v>
      </c>
      <c r="N15" s="4">
        <v>11</v>
      </c>
      <c r="O15" s="44">
        <v>61</v>
      </c>
      <c r="P15" s="4"/>
      <c r="Q15" s="4">
        <v>5</v>
      </c>
      <c r="R15" s="44">
        <f t="shared" si="1"/>
        <v>15</v>
      </c>
      <c r="S15" s="7">
        <f t="shared" si="0"/>
        <v>15</v>
      </c>
      <c r="T15" s="4"/>
      <c r="U15" s="9">
        <f t="shared" si="2"/>
        <v>0</v>
      </c>
    </row>
    <row r="16" spans="1:21" ht="14.25" customHeight="1">
      <c r="A16" s="4">
        <v>15</v>
      </c>
      <c r="B16" s="77" t="s">
        <v>24</v>
      </c>
      <c r="C16" s="4">
        <v>50</v>
      </c>
      <c r="D16" s="4">
        <v>1</v>
      </c>
      <c r="E16" s="4">
        <v>16</v>
      </c>
      <c r="F16" s="4"/>
      <c r="G16" s="4"/>
      <c r="H16" s="60">
        <v>3</v>
      </c>
      <c r="I16" s="4">
        <v>3</v>
      </c>
      <c r="J16" s="4"/>
      <c r="K16" s="4"/>
      <c r="L16" s="4"/>
      <c r="M16" s="4"/>
      <c r="N16" s="4"/>
      <c r="O16" s="44">
        <v>80</v>
      </c>
      <c r="P16" s="4"/>
      <c r="Q16" s="4">
        <v>8</v>
      </c>
      <c r="R16" s="44">
        <f t="shared" si="1"/>
        <v>66</v>
      </c>
      <c r="S16" s="7">
        <f t="shared" si="0"/>
        <v>66</v>
      </c>
      <c r="T16" s="4"/>
      <c r="U16" s="9">
        <f t="shared" si="2"/>
        <v>0</v>
      </c>
    </row>
    <row r="17" spans="1:21" ht="14.25" customHeight="1">
      <c r="A17" s="4">
        <v>16</v>
      </c>
      <c r="B17" s="77" t="s">
        <v>25</v>
      </c>
      <c r="C17" s="4">
        <v>50</v>
      </c>
      <c r="D17" s="4">
        <v>1</v>
      </c>
      <c r="E17" s="4">
        <v>35</v>
      </c>
      <c r="F17" s="4">
        <v>2</v>
      </c>
      <c r="G17" s="4"/>
      <c r="H17" s="60">
        <v>10</v>
      </c>
      <c r="I17" s="4"/>
      <c r="J17" s="4">
        <v>2</v>
      </c>
      <c r="K17" s="4"/>
      <c r="L17" s="4"/>
      <c r="M17" s="4"/>
      <c r="N17" s="4"/>
      <c r="O17" s="44">
        <v>99</v>
      </c>
      <c r="P17" s="4"/>
      <c r="Q17" s="4"/>
      <c r="R17" s="44">
        <f t="shared" si="1"/>
        <v>85</v>
      </c>
      <c r="S17" s="7">
        <f t="shared" si="0"/>
        <v>85</v>
      </c>
      <c r="T17" s="4"/>
      <c r="U17" s="9">
        <f t="shared" si="2"/>
        <v>0</v>
      </c>
    </row>
    <row r="18" spans="1:21" ht="14.25" customHeight="1">
      <c r="A18" s="4">
        <v>17</v>
      </c>
      <c r="B18" s="77" t="s">
        <v>26</v>
      </c>
      <c r="C18" s="4">
        <v>26</v>
      </c>
      <c r="D18" s="4">
        <v>1</v>
      </c>
      <c r="E18" s="4"/>
      <c r="F18" s="4"/>
      <c r="G18" s="4">
        <v>3</v>
      </c>
      <c r="H18" s="60"/>
      <c r="I18" s="4">
        <v>4</v>
      </c>
      <c r="J18" s="4">
        <v>3</v>
      </c>
      <c r="K18" s="4"/>
      <c r="L18" s="4"/>
      <c r="M18" s="4"/>
      <c r="N18" s="4">
        <v>10</v>
      </c>
      <c r="O18" s="44">
        <v>61</v>
      </c>
      <c r="P18" s="4"/>
      <c r="Q18" s="4">
        <v>15</v>
      </c>
      <c r="R18" s="44">
        <f t="shared" si="1"/>
        <v>26</v>
      </c>
      <c r="S18" s="7">
        <f t="shared" si="0"/>
        <v>26</v>
      </c>
      <c r="T18" s="4"/>
      <c r="U18" s="9">
        <f t="shared" si="2"/>
        <v>0</v>
      </c>
    </row>
    <row r="19" spans="1:21" ht="14.25" customHeight="1">
      <c r="A19" s="4">
        <v>18</v>
      </c>
      <c r="B19" s="77" t="s">
        <v>27</v>
      </c>
      <c r="C19" s="4">
        <v>33</v>
      </c>
      <c r="D19" s="4">
        <v>1</v>
      </c>
      <c r="E19" s="4">
        <v>9</v>
      </c>
      <c r="F19" s="4"/>
      <c r="G19" s="4">
        <v>1</v>
      </c>
      <c r="H19" s="60"/>
      <c r="I19" s="4">
        <v>3</v>
      </c>
      <c r="J19" s="4">
        <v>3</v>
      </c>
      <c r="K19" s="4"/>
      <c r="L19" s="4"/>
      <c r="M19" s="4"/>
      <c r="N19" s="4"/>
      <c r="O19" s="44">
        <v>49</v>
      </c>
      <c r="P19" s="4"/>
      <c r="Q19" s="4"/>
      <c r="R19" s="44">
        <f t="shared" si="1"/>
        <v>42</v>
      </c>
      <c r="S19" s="7">
        <f t="shared" si="0"/>
        <v>42</v>
      </c>
      <c r="T19" s="4"/>
      <c r="U19" s="9">
        <f t="shared" si="2"/>
        <v>0</v>
      </c>
    </row>
    <row r="20" spans="1:21" ht="14.25" customHeight="1">
      <c r="A20" s="4">
        <v>19</v>
      </c>
      <c r="B20" s="77" t="s">
        <v>28</v>
      </c>
      <c r="C20" s="4">
        <v>30</v>
      </c>
      <c r="D20" s="4">
        <v>1</v>
      </c>
      <c r="E20" s="4">
        <v>43</v>
      </c>
      <c r="F20" s="4">
        <v>2</v>
      </c>
      <c r="G20" s="4">
        <v>3</v>
      </c>
      <c r="H20" s="4"/>
      <c r="I20" s="4"/>
      <c r="J20" s="4">
        <v>4</v>
      </c>
      <c r="K20" s="4"/>
      <c r="L20" s="4"/>
      <c r="M20" s="4"/>
      <c r="N20" s="4">
        <v>5</v>
      </c>
      <c r="O20" s="44">
        <v>87</v>
      </c>
      <c r="P20" s="4"/>
      <c r="Q20" s="4"/>
      <c r="R20" s="44">
        <f t="shared" si="1"/>
        <v>73</v>
      </c>
      <c r="S20" s="7">
        <f t="shared" si="0"/>
        <v>73</v>
      </c>
      <c r="T20" s="4"/>
      <c r="U20" s="9">
        <f t="shared" si="2"/>
        <v>0</v>
      </c>
    </row>
    <row r="21" spans="1:21" ht="14.25" customHeight="1">
      <c r="A21" s="4">
        <v>20</v>
      </c>
      <c r="B21" s="77" t="s">
        <v>29</v>
      </c>
      <c r="C21" s="4">
        <v>40</v>
      </c>
      <c r="D21" s="4">
        <v>1</v>
      </c>
      <c r="E21" s="4">
        <v>26</v>
      </c>
      <c r="F21" s="4"/>
      <c r="G21" s="4"/>
      <c r="H21" s="4"/>
      <c r="I21" s="4">
        <v>3</v>
      </c>
      <c r="J21" s="4">
        <v>5</v>
      </c>
      <c r="K21" s="4"/>
      <c r="L21" s="4"/>
      <c r="M21" s="4"/>
      <c r="N21" s="4"/>
      <c r="O21" s="44">
        <v>74</v>
      </c>
      <c r="P21" s="4"/>
      <c r="Q21" s="4"/>
      <c r="R21" s="44">
        <f t="shared" si="1"/>
        <v>66</v>
      </c>
      <c r="S21" s="7">
        <f t="shared" si="0"/>
        <v>66</v>
      </c>
      <c r="T21" s="4"/>
      <c r="U21" s="9">
        <f t="shared" si="2"/>
        <v>0</v>
      </c>
    </row>
    <row r="22" spans="1:21">
      <c r="P22" s="74">
        <f>SUM(P2:P21)</f>
        <v>0</v>
      </c>
      <c r="Q22">
        <f>SUM(Q2:Q21)</f>
        <v>569</v>
      </c>
    </row>
  </sheetData>
  <conditionalFormatting sqref="H12:H13">
    <cfRule type="uniqueValues" dxfId="8" priority="2"/>
  </conditionalFormatting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G16" sqref="G16:M16"/>
    </sheetView>
  </sheetViews>
  <sheetFormatPr defaultRowHeight="15"/>
  <cols>
    <col min="1" max="1" width="5" customWidth="1"/>
    <col min="2" max="2" width="9.42578125" customWidth="1"/>
    <col min="3" max="5" width="5.85546875" customWidth="1"/>
    <col min="6" max="10" width="6.28515625" customWidth="1"/>
    <col min="11" max="11" width="8.140625" customWidth="1"/>
    <col min="12" max="13" width="6.28515625" customWidth="1"/>
    <col min="14" max="14" width="10.140625" customWidth="1"/>
  </cols>
  <sheetData>
    <row r="1" spans="1:20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40</v>
      </c>
      <c r="I1" s="8" t="s">
        <v>37</v>
      </c>
      <c r="J1" s="8" t="s">
        <v>53</v>
      </c>
      <c r="K1" s="8" t="s">
        <v>53</v>
      </c>
      <c r="L1" s="8" t="s">
        <v>52</v>
      </c>
      <c r="M1" s="8" t="s">
        <v>71</v>
      </c>
      <c r="N1" s="78" t="s">
        <v>30</v>
      </c>
      <c r="O1" s="8" t="s">
        <v>34</v>
      </c>
      <c r="P1" s="8" t="s">
        <v>35</v>
      </c>
      <c r="Q1" s="8" t="s">
        <v>68</v>
      </c>
      <c r="R1" s="3" t="s">
        <v>64</v>
      </c>
      <c r="S1" s="3" t="s">
        <v>46</v>
      </c>
      <c r="T1" s="3" t="s">
        <v>47</v>
      </c>
    </row>
    <row r="2" spans="1:20" s="1" customFormat="1" ht="14.25" customHeight="1">
      <c r="A2" s="4">
        <v>1</v>
      </c>
      <c r="B2" s="77" t="s">
        <v>10</v>
      </c>
      <c r="C2" s="4">
        <v>33</v>
      </c>
      <c r="D2" s="4">
        <v>72</v>
      </c>
      <c r="E2" s="4">
        <v>20</v>
      </c>
      <c r="F2" s="4">
        <v>23</v>
      </c>
      <c r="G2" s="4">
        <v>41</v>
      </c>
      <c r="H2" s="60">
        <v>22</v>
      </c>
      <c r="I2" s="4">
        <v>44</v>
      </c>
      <c r="J2" s="4"/>
      <c r="K2" s="81">
        <v>18</v>
      </c>
      <c r="L2" s="83">
        <v>46</v>
      </c>
      <c r="M2" s="4">
        <v>17</v>
      </c>
      <c r="N2" s="44">
        <v>1056</v>
      </c>
      <c r="O2" s="4">
        <v>1731</v>
      </c>
      <c r="P2" s="4">
        <v>178</v>
      </c>
      <c r="Q2" s="82">
        <f>N2+O2-F2-G2-H2-I2-J2-K2-L2-M2-P2</f>
        <v>2398</v>
      </c>
      <c r="R2" s="7">
        <f t="shared" ref="R2:R21" si="0">C2*D2+E2</f>
        <v>2396</v>
      </c>
      <c r="S2" s="4">
        <v>2</v>
      </c>
      <c r="T2" s="9">
        <f>R2+S2-Q2</f>
        <v>0</v>
      </c>
    </row>
    <row r="3" spans="1:20" s="1" customFormat="1" ht="14.25" customHeight="1">
      <c r="A3" s="4">
        <v>2</v>
      </c>
      <c r="B3" s="77" t="s">
        <v>11</v>
      </c>
      <c r="C3" s="4">
        <v>70</v>
      </c>
      <c r="D3" s="4">
        <v>29</v>
      </c>
      <c r="E3" s="4">
        <v>46</v>
      </c>
      <c r="F3" s="4">
        <v>31</v>
      </c>
      <c r="G3" s="5">
        <v>39</v>
      </c>
      <c r="H3" s="60">
        <v>12</v>
      </c>
      <c r="I3" s="4">
        <v>74</v>
      </c>
      <c r="J3" s="4">
        <v>11</v>
      </c>
      <c r="K3" s="81">
        <v>13</v>
      </c>
      <c r="L3" s="83">
        <v>27</v>
      </c>
      <c r="M3" s="4">
        <v>23</v>
      </c>
      <c r="N3" s="44">
        <v>1128</v>
      </c>
      <c r="O3" s="4">
        <v>1372</v>
      </c>
      <c r="P3" s="4">
        <v>194</v>
      </c>
      <c r="Q3" s="82">
        <f t="shared" ref="Q3:Q21" si="1">N3+O3-F3-G3-H3-I3-J3-K3-L3-M3-P3</f>
        <v>2076</v>
      </c>
      <c r="R3" s="7">
        <f t="shared" si="0"/>
        <v>2076</v>
      </c>
      <c r="S3" s="4"/>
      <c r="T3" s="9">
        <f t="shared" ref="T3:T21" si="2">R3+S3-Q3</f>
        <v>0</v>
      </c>
    </row>
    <row r="4" spans="1:20" ht="14.25" customHeight="1">
      <c r="A4" s="4">
        <v>3</v>
      </c>
      <c r="B4" s="77" t="s">
        <v>12</v>
      </c>
      <c r="C4" s="4">
        <v>45</v>
      </c>
      <c r="D4" s="4">
        <v>3</v>
      </c>
      <c r="E4" s="4">
        <v>29</v>
      </c>
      <c r="F4" s="4"/>
      <c r="G4" s="4">
        <v>10</v>
      </c>
      <c r="H4" s="60">
        <v>5</v>
      </c>
      <c r="I4" s="4"/>
      <c r="J4" s="4"/>
      <c r="K4" s="81"/>
      <c r="L4" s="83">
        <v>6</v>
      </c>
      <c r="M4" s="4"/>
      <c r="N4" s="44">
        <v>99</v>
      </c>
      <c r="O4" s="4">
        <v>180</v>
      </c>
      <c r="P4" s="4">
        <v>94</v>
      </c>
      <c r="Q4" s="82">
        <f t="shared" si="1"/>
        <v>164</v>
      </c>
      <c r="R4" s="7">
        <f t="shared" si="0"/>
        <v>164</v>
      </c>
      <c r="S4" s="4"/>
      <c r="T4" s="9">
        <f t="shared" si="2"/>
        <v>0</v>
      </c>
    </row>
    <row r="5" spans="1:20" s="1" customFormat="1" ht="14.25" customHeight="1">
      <c r="A5" s="4">
        <v>4</v>
      </c>
      <c r="B5" s="77" t="s">
        <v>13</v>
      </c>
      <c r="C5" s="4">
        <v>90</v>
      </c>
      <c r="D5" s="4">
        <v>1</v>
      </c>
      <c r="E5" s="4">
        <v>34</v>
      </c>
      <c r="F5" s="4">
        <v>12</v>
      </c>
      <c r="G5" s="4">
        <v>23</v>
      </c>
      <c r="H5" s="60"/>
      <c r="I5" s="4">
        <v>12</v>
      </c>
      <c r="J5" s="4"/>
      <c r="K5" s="81">
        <v>10</v>
      </c>
      <c r="L5" s="83">
        <v>23</v>
      </c>
      <c r="M5" s="4">
        <v>8</v>
      </c>
      <c r="N5" s="44">
        <v>60</v>
      </c>
      <c r="O5" s="4">
        <v>180</v>
      </c>
      <c r="P5" s="4">
        <v>27</v>
      </c>
      <c r="Q5" s="82">
        <f t="shared" si="1"/>
        <v>125</v>
      </c>
      <c r="R5" s="7">
        <f t="shared" si="0"/>
        <v>124</v>
      </c>
      <c r="S5" s="4">
        <v>1</v>
      </c>
      <c r="T5" s="9">
        <f t="shared" si="2"/>
        <v>0</v>
      </c>
    </row>
    <row r="6" spans="1:20" s="10" customFormat="1" ht="14.25" customHeight="1">
      <c r="A6" s="7">
        <v>5</v>
      </c>
      <c r="B6" s="80" t="s">
        <v>14</v>
      </c>
      <c r="C6" s="7">
        <v>60</v>
      </c>
      <c r="D6" s="7">
        <v>1</v>
      </c>
      <c r="E6" s="7">
        <v>15</v>
      </c>
      <c r="F6" s="7"/>
      <c r="G6" s="7"/>
      <c r="H6" s="84"/>
      <c r="I6" s="7"/>
      <c r="J6" s="7"/>
      <c r="K6" s="85"/>
      <c r="L6" s="86"/>
      <c r="M6" s="7"/>
      <c r="N6" s="44">
        <v>35</v>
      </c>
      <c r="O6" s="7">
        <v>60</v>
      </c>
      <c r="P6" s="7">
        <v>20</v>
      </c>
      <c r="Q6" s="82">
        <f t="shared" si="1"/>
        <v>75</v>
      </c>
      <c r="R6" s="7">
        <f t="shared" si="0"/>
        <v>75</v>
      </c>
      <c r="S6" s="7">
        <v>1</v>
      </c>
      <c r="T6" s="12">
        <f t="shared" si="2"/>
        <v>1</v>
      </c>
    </row>
    <row r="7" spans="1:20" ht="14.25" customHeight="1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4"/>
      <c r="H7" s="60"/>
      <c r="I7" s="4"/>
      <c r="J7" s="4"/>
      <c r="K7" s="81"/>
      <c r="L7" s="83"/>
      <c r="M7" s="4"/>
      <c r="N7" s="44">
        <v>12</v>
      </c>
      <c r="O7" s="4"/>
      <c r="P7" s="4"/>
      <c r="Q7" s="82">
        <f t="shared" si="1"/>
        <v>12</v>
      </c>
      <c r="R7" s="7">
        <f t="shared" si="0"/>
        <v>12</v>
      </c>
      <c r="S7" s="4"/>
      <c r="T7" s="9">
        <f t="shared" si="2"/>
        <v>0</v>
      </c>
    </row>
    <row r="8" spans="1:20" ht="14.25" customHeight="1">
      <c r="A8" s="4">
        <v>7</v>
      </c>
      <c r="B8" s="77" t="s">
        <v>16</v>
      </c>
      <c r="C8" s="4">
        <v>120</v>
      </c>
      <c r="D8" s="4">
        <v>6</v>
      </c>
      <c r="E8" s="4">
        <v>107</v>
      </c>
      <c r="F8" s="4">
        <v>18</v>
      </c>
      <c r="G8" s="4">
        <v>18</v>
      </c>
      <c r="H8" s="60">
        <v>3</v>
      </c>
      <c r="I8" s="4">
        <v>12</v>
      </c>
      <c r="J8" s="4"/>
      <c r="K8" s="81">
        <v>14</v>
      </c>
      <c r="L8" s="83">
        <v>24</v>
      </c>
      <c r="M8" s="4">
        <v>12</v>
      </c>
      <c r="N8" s="44">
        <v>258</v>
      </c>
      <c r="O8" s="4">
        <v>720</v>
      </c>
      <c r="P8" s="4">
        <v>49</v>
      </c>
      <c r="Q8" s="82">
        <f t="shared" si="1"/>
        <v>828</v>
      </c>
      <c r="R8" s="7">
        <f t="shared" si="0"/>
        <v>827</v>
      </c>
      <c r="S8" s="4">
        <v>1</v>
      </c>
      <c r="T8" s="9">
        <f t="shared" si="2"/>
        <v>0</v>
      </c>
    </row>
    <row r="9" spans="1:20" ht="14.25" customHeight="1">
      <c r="A9" s="4">
        <v>8</v>
      </c>
      <c r="B9" s="77" t="s">
        <v>17</v>
      </c>
      <c r="C9" s="4">
        <v>40</v>
      </c>
      <c r="D9" s="4">
        <v>2</v>
      </c>
      <c r="E9" s="4">
        <v>3</v>
      </c>
      <c r="F9" s="4"/>
      <c r="G9" s="4"/>
      <c r="H9" s="60">
        <v>5</v>
      </c>
      <c r="I9" s="4"/>
      <c r="J9" s="4"/>
      <c r="K9" s="81"/>
      <c r="L9" s="83"/>
      <c r="M9" s="4"/>
      <c r="N9" s="44">
        <v>48</v>
      </c>
      <c r="O9" s="4">
        <v>40</v>
      </c>
      <c r="P9" s="4"/>
      <c r="Q9" s="82">
        <f t="shared" si="1"/>
        <v>83</v>
      </c>
      <c r="R9" s="7">
        <f t="shared" si="0"/>
        <v>83</v>
      </c>
      <c r="S9" s="4"/>
      <c r="T9" s="9">
        <f t="shared" si="2"/>
        <v>0</v>
      </c>
    </row>
    <row r="10" spans="1:20" ht="14.25" customHeight="1">
      <c r="A10" s="4">
        <v>9</v>
      </c>
      <c r="B10" s="77" t="s">
        <v>18</v>
      </c>
      <c r="C10" s="4">
        <v>65</v>
      </c>
      <c r="D10" s="4">
        <v>2</v>
      </c>
      <c r="E10" s="4">
        <v>56</v>
      </c>
      <c r="F10" s="4">
        <v>16</v>
      </c>
      <c r="G10" s="4">
        <v>12</v>
      </c>
      <c r="H10" s="60"/>
      <c r="I10" s="4">
        <v>12</v>
      </c>
      <c r="J10" s="4"/>
      <c r="K10" s="81">
        <v>5</v>
      </c>
      <c r="L10" s="83">
        <v>15</v>
      </c>
      <c r="M10" s="4">
        <v>4</v>
      </c>
      <c r="N10" s="44">
        <v>121</v>
      </c>
      <c r="O10" s="4">
        <v>130</v>
      </c>
      <c r="P10" s="4"/>
      <c r="Q10" s="82">
        <f t="shared" si="1"/>
        <v>187</v>
      </c>
      <c r="R10" s="7">
        <f>C10*D10+E10</f>
        <v>186</v>
      </c>
      <c r="S10" s="4">
        <v>1</v>
      </c>
      <c r="T10" s="9">
        <f t="shared" si="2"/>
        <v>0</v>
      </c>
    </row>
    <row r="11" spans="1:20" s="10" customFormat="1" ht="14.25" customHeight="1">
      <c r="A11" s="7">
        <v>10</v>
      </c>
      <c r="B11" s="80" t="s">
        <v>19</v>
      </c>
      <c r="C11" s="7">
        <v>100</v>
      </c>
      <c r="D11" s="7">
        <v>8</v>
      </c>
      <c r="E11" s="7">
        <v>61</v>
      </c>
      <c r="F11" s="11">
        <v>26</v>
      </c>
      <c r="G11" s="11">
        <v>25</v>
      </c>
      <c r="H11" s="70">
        <v>8</v>
      </c>
      <c r="I11" s="11">
        <v>14</v>
      </c>
      <c r="J11" s="7"/>
      <c r="K11" s="87">
        <v>24</v>
      </c>
      <c r="L11" s="88">
        <v>18</v>
      </c>
      <c r="M11" s="11">
        <v>8</v>
      </c>
      <c r="N11" s="44">
        <v>267</v>
      </c>
      <c r="O11" s="7">
        <v>800</v>
      </c>
      <c r="P11" s="7">
        <v>83</v>
      </c>
      <c r="Q11" s="82">
        <f t="shared" si="1"/>
        <v>861</v>
      </c>
      <c r="R11" s="7">
        <f t="shared" si="0"/>
        <v>861</v>
      </c>
      <c r="S11" s="7">
        <v>1</v>
      </c>
      <c r="T11" s="12">
        <f t="shared" si="2"/>
        <v>1</v>
      </c>
    </row>
    <row r="12" spans="1:20" ht="14.25" customHeight="1">
      <c r="A12" s="4">
        <v>11</v>
      </c>
      <c r="B12" s="77" t="s">
        <v>20</v>
      </c>
      <c r="C12" s="4">
        <v>5</v>
      </c>
      <c r="D12" s="4">
        <v>1</v>
      </c>
      <c r="E12" s="4"/>
      <c r="F12" s="4"/>
      <c r="G12" s="4"/>
      <c r="H12" s="60"/>
      <c r="I12" s="4"/>
      <c r="J12" s="4"/>
      <c r="K12" s="81"/>
      <c r="L12" s="83"/>
      <c r="M12" s="4"/>
      <c r="N12" s="44">
        <v>5</v>
      </c>
      <c r="O12" s="4"/>
      <c r="P12" s="4"/>
      <c r="Q12" s="82">
        <f t="shared" si="1"/>
        <v>5</v>
      </c>
      <c r="R12" s="7">
        <f t="shared" si="0"/>
        <v>5</v>
      </c>
      <c r="S12" s="4"/>
      <c r="T12" s="9">
        <f t="shared" si="2"/>
        <v>0</v>
      </c>
    </row>
    <row r="13" spans="1:20" ht="14.25" customHeight="1">
      <c r="A13" s="4">
        <v>12</v>
      </c>
      <c r="B13" s="77" t="s">
        <v>21</v>
      </c>
      <c r="C13" s="4">
        <v>48</v>
      </c>
      <c r="D13" s="4">
        <v>2</v>
      </c>
      <c r="E13" s="4">
        <v>27</v>
      </c>
      <c r="F13" s="4"/>
      <c r="G13" s="4"/>
      <c r="H13" s="60"/>
      <c r="I13" s="4"/>
      <c r="J13" s="4"/>
      <c r="K13" s="81"/>
      <c r="L13" s="83"/>
      <c r="M13" s="4"/>
      <c r="N13" s="44">
        <v>128</v>
      </c>
      <c r="O13" s="4"/>
      <c r="P13" s="4">
        <v>5</v>
      </c>
      <c r="Q13" s="82">
        <f t="shared" si="1"/>
        <v>123</v>
      </c>
      <c r="R13" s="7">
        <f t="shared" si="0"/>
        <v>123</v>
      </c>
      <c r="S13" s="4"/>
      <c r="T13" s="9">
        <f t="shared" si="2"/>
        <v>0</v>
      </c>
    </row>
    <row r="14" spans="1:20" ht="14.25" customHeight="1">
      <c r="A14" s="4">
        <v>13</v>
      </c>
      <c r="B14" s="77" t="s">
        <v>22</v>
      </c>
      <c r="C14" s="4">
        <v>85</v>
      </c>
      <c r="D14" s="4">
        <v>1</v>
      </c>
      <c r="E14" s="4">
        <v>62</v>
      </c>
      <c r="F14" s="4"/>
      <c r="G14" s="4">
        <v>4</v>
      </c>
      <c r="H14" s="79">
        <v>6</v>
      </c>
      <c r="I14" s="4"/>
      <c r="J14" s="4"/>
      <c r="K14" s="81">
        <v>8</v>
      </c>
      <c r="L14" s="83">
        <v>18</v>
      </c>
      <c r="M14" s="4"/>
      <c r="N14" s="44">
        <v>18</v>
      </c>
      <c r="O14" s="4">
        <v>170</v>
      </c>
      <c r="P14" s="4">
        <v>5</v>
      </c>
      <c r="Q14" s="82">
        <f t="shared" si="1"/>
        <v>147</v>
      </c>
      <c r="R14" s="7">
        <f t="shared" si="0"/>
        <v>147</v>
      </c>
      <c r="S14" s="4"/>
      <c r="T14" s="9">
        <f t="shared" si="2"/>
        <v>0</v>
      </c>
    </row>
    <row r="15" spans="1:20" ht="14.25" customHeight="1">
      <c r="A15" s="4">
        <v>14</v>
      </c>
      <c r="B15" s="77" t="s">
        <v>23</v>
      </c>
      <c r="C15" s="4">
        <v>50</v>
      </c>
      <c r="D15" s="4">
        <v>3</v>
      </c>
      <c r="E15" s="4">
        <v>92</v>
      </c>
      <c r="F15" s="4">
        <v>6</v>
      </c>
      <c r="G15" s="4">
        <v>20</v>
      </c>
      <c r="H15" s="60">
        <v>3</v>
      </c>
      <c r="I15" s="4">
        <v>24</v>
      </c>
      <c r="J15" s="4"/>
      <c r="K15" s="81">
        <v>12</v>
      </c>
      <c r="L15" s="83">
        <v>31</v>
      </c>
      <c r="M15" s="4">
        <v>8</v>
      </c>
      <c r="N15" s="44">
        <v>15</v>
      </c>
      <c r="O15" s="4">
        <v>336</v>
      </c>
      <c r="P15" s="4">
        <v>5</v>
      </c>
      <c r="Q15" s="82">
        <f t="shared" si="1"/>
        <v>242</v>
      </c>
      <c r="R15" s="7">
        <f t="shared" si="0"/>
        <v>242</v>
      </c>
      <c r="S15" s="4"/>
      <c r="T15" s="9">
        <f t="shared" si="2"/>
        <v>0</v>
      </c>
    </row>
    <row r="16" spans="1:20" ht="14.25" customHeight="1">
      <c r="A16" s="4">
        <v>15</v>
      </c>
      <c r="B16" s="77" t="s">
        <v>24</v>
      </c>
      <c r="C16" s="4">
        <v>50</v>
      </c>
      <c r="D16" s="4">
        <v>3</v>
      </c>
      <c r="E16" s="4"/>
      <c r="F16" s="4"/>
      <c r="G16" s="4">
        <v>24</v>
      </c>
      <c r="H16" s="60">
        <v>6</v>
      </c>
      <c r="I16" s="4">
        <v>21</v>
      </c>
      <c r="J16" s="4"/>
      <c r="K16" s="81">
        <v>17</v>
      </c>
      <c r="L16" s="83">
        <v>8</v>
      </c>
      <c r="M16" s="4">
        <v>8</v>
      </c>
      <c r="N16" s="44">
        <v>66</v>
      </c>
      <c r="O16" s="4">
        <v>170</v>
      </c>
      <c r="P16" s="4">
        <v>2</v>
      </c>
      <c r="Q16" s="82">
        <f t="shared" si="1"/>
        <v>150</v>
      </c>
      <c r="R16" s="7">
        <f t="shared" si="0"/>
        <v>150</v>
      </c>
      <c r="S16" s="4"/>
      <c r="T16" s="9">
        <f t="shared" si="2"/>
        <v>0</v>
      </c>
    </row>
    <row r="17" spans="1:20" ht="14.25" customHeight="1">
      <c r="A17" s="4">
        <v>16</v>
      </c>
      <c r="B17" s="77" t="s">
        <v>25</v>
      </c>
      <c r="C17" s="4">
        <v>50</v>
      </c>
      <c r="D17" s="4">
        <v>1</v>
      </c>
      <c r="E17" s="4">
        <v>29</v>
      </c>
      <c r="F17" s="4"/>
      <c r="G17" s="4"/>
      <c r="H17" s="60">
        <v>3</v>
      </c>
      <c r="I17" s="4"/>
      <c r="J17" s="4"/>
      <c r="K17" s="81"/>
      <c r="L17" s="83">
        <v>4</v>
      </c>
      <c r="M17" s="4"/>
      <c r="N17" s="44">
        <v>86</v>
      </c>
      <c r="O17" s="4"/>
      <c r="P17" s="4"/>
      <c r="Q17" s="82">
        <f t="shared" si="1"/>
        <v>79</v>
      </c>
      <c r="R17" s="7">
        <f t="shared" si="0"/>
        <v>79</v>
      </c>
      <c r="S17" s="4"/>
      <c r="T17" s="9">
        <f t="shared" si="2"/>
        <v>0</v>
      </c>
    </row>
    <row r="18" spans="1:20" ht="14.25" customHeight="1">
      <c r="A18" s="4">
        <v>17</v>
      </c>
      <c r="B18" s="77" t="s">
        <v>26</v>
      </c>
      <c r="C18" s="4">
        <v>38</v>
      </c>
      <c r="D18" s="4">
        <v>1</v>
      </c>
      <c r="E18" s="4"/>
      <c r="F18" s="4"/>
      <c r="G18" s="4"/>
      <c r="H18" s="60"/>
      <c r="I18" s="4">
        <v>10</v>
      </c>
      <c r="J18" s="4"/>
      <c r="K18" s="81"/>
      <c r="L18" s="83">
        <v>1</v>
      </c>
      <c r="M18" s="4"/>
      <c r="N18" s="44">
        <v>26</v>
      </c>
      <c r="O18" s="4">
        <v>55</v>
      </c>
      <c r="P18" s="4">
        <v>32</v>
      </c>
      <c r="Q18" s="82">
        <f t="shared" si="1"/>
        <v>38</v>
      </c>
      <c r="R18" s="7">
        <f t="shared" si="0"/>
        <v>38</v>
      </c>
      <c r="S18" s="4"/>
      <c r="T18" s="9">
        <f t="shared" si="2"/>
        <v>0</v>
      </c>
    </row>
    <row r="19" spans="1:20" ht="14.25" customHeight="1">
      <c r="A19" s="4">
        <v>18</v>
      </c>
      <c r="B19" s="77" t="s">
        <v>27</v>
      </c>
      <c r="C19" s="4">
        <v>6</v>
      </c>
      <c r="D19" s="4">
        <v>1</v>
      </c>
      <c r="E19" s="4"/>
      <c r="F19" s="4"/>
      <c r="G19" s="4"/>
      <c r="H19" s="60"/>
      <c r="I19" s="4">
        <v>10</v>
      </c>
      <c r="J19" s="4"/>
      <c r="K19" s="81"/>
      <c r="L19" s="83"/>
      <c r="M19" s="4"/>
      <c r="N19" s="44">
        <v>42</v>
      </c>
      <c r="O19" s="4"/>
      <c r="P19" s="4">
        <v>25</v>
      </c>
      <c r="Q19" s="82">
        <f t="shared" si="1"/>
        <v>7</v>
      </c>
      <c r="R19" s="7">
        <f t="shared" si="0"/>
        <v>6</v>
      </c>
      <c r="S19" s="4">
        <v>1</v>
      </c>
      <c r="T19" s="9">
        <f t="shared" si="2"/>
        <v>0</v>
      </c>
    </row>
    <row r="20" spans="1:20" ht="14.25" customHeight="1">
      <c r="A20" s="4">
        <v>19</v>
      </c>
      <c r="B20" s="77" t="s">
        <v>28</v>
      </c>
      <c r="C20" s="4">
        <v>30</v>
      </c>
      <c r="D20" s="4">
        <v>1</v>
      </c>
      <c r="E20" s="4">
        <v>31</v>
      </c>
      <c r="F20" s="4">
        <v>6</v>
      </c>
      <c r="G20" s="4"/>
      <c r="H20" s="4">
        <v>1</v>
      </c>
      <c r="I20" s="4"/>
      <c r="J20" s="4"/>
      <c r="K20" s="81">
        <v>3</v>
      </c>
      <c r="L20" s="4">
        <v>2</v>
      </c>
      <c r="M20" s="4"/>
      <c r="N20" s="44">
        <v>73</v>
      </c>
      <c r="O20" s="4"/>
      <c r="P20" s="4"/>
      <c r="Q20" s="82">
        <f t="shared" si="1"/>
        <v>61</v>
      </c>
      <c r="R20" s="7">
        <f t="shared" si="0"/>
        <v>61</v>
      </c>
      <c r="S20" s="4"/>
      <c r="T20" s="9">
        <f t="shared" si="2"/>
        <v>0</v>
      </c>
    </row>
    <row r="21" spans="1:20" ht="14.25" customHeight="1">
      <c r="A21" s="4">
        <v>20</v>
      </c>
      <c r="B21" s="77" t="s">
        <v>29</v>
      </c>
      <c r="C21" s="4">
        <v>40</v>
      </c>
      <c r="D21" s="4">
        <v>1</v>
      </c>
      <c r="E21" s="4">
        <v>17</v>
      </c>
      <c r="F21" s="4"/>
      <c r="G21" s="4">
        <v>2</v>
      </c>
      <c r="H21" s="4"/>
      <c r="I21" s="4"/>
      <c r="J21" s="4"/>
      <c r="K21" s="81">
        <v>2</v>
      </c>
      <c r="L21" s="4">
        <v>5</v>
      </c>
      <c r="M21" s="4"/>
      <c r="N21" s="44">
        <v>66</v>
      </c>
      <c r="O21" s="4"/>
      <c r="P21" s="4"/>
      <c r="Q21" s="82">
        <f t="shared" si="1"/>
        <v>57</v>
      </c>
      <c r="R21" s="7">
        <f t="shared" si="0"/>
        <v>57</v>
      </c>
      <c r="S21" s="4"/>
      <c r="T21" s="9">
        <f t="shared" si="2"/>
        <v>0</v>
      </c>
    </row>
    <row r="22" spans="1:20">
      <c r="O22" s="74">
        <f>SUM(O2:O21)</f>
        <v>5944</v>
      </c>
      <c r="P22">
        <f>SUM(P2:P21)</f>
        <v>719</v>
      </c>
    </row>
  </sheetData>
  <conditionalFormatting sqref="H12:H13">
    <cfRule type="uniqueValues" dxfId="7" priority="1"/>
  </conditionalFormatting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workbookViewId="0">
      <selection activeCell="E2" sqref="E2"/>
    </sheetView>
  </sheetViews>
  <sheetFormatPr defaultRowHeight="15"/>
  <cols>
    <col min="1" max="1" width="5.140625" customWidth="1"/>
    <col min="3" max="5" width="6.5703125" customWidth="1"/>
    <col min="6" max="17" width="5.5703125" customWidth="1"/>
    <col min="18" max="18" width="10.85546875" customWidth="1"/>
    <col min="24" max="24" width="11.140625" customWidth="1"/>
  </cols>
  <sheetData>
    <row r="1" spans="1:24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40</v>
      </c>
      <c r="K1" s="8" t="s">
        <v>40</v>
      </c>
      <c r="L1" s="8" t="s">
        <v>37</v>
      </c>
      <c r="M1" s="8" t="s">
        <v>53</v>
      </c>
      <c r="N1" s="8" t="s">
        <v>53</v>
      </c>
      <c r="O1" s="8" t="s">
        <v>52</v>
      </c>
      <c r="P1" s="8" t="s">
        <v>71</v>
      </c>
      <c r="Q1" s="8" t="s">
        <v>54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ht="15" customHeight="1">
      <c r="A2" s="4">
        <v>1</v>
      </c>
      <c r="B2" s="77" t="s">
        <v>10</v>
      </c>
      <c r="C2" s="4">
        <v>33</v>
      </c>
      <c r="D2" s="4">
        <v>53</v>
      </c>
      <c r="E2" s="4">
        <v>19</v>
      </c>
      <c r="F2" s="4">
        <v>4</v>
      </c>
      <c r="G2" s="4">
        <v>54</v>
      </c>
      <c r="H2" s="60">
        <v>43</v>
      </c>
      <c r="I2" s="4">
        <v>61</v>
      </c>
      <c r="J2" s="4">
        <v>83</v>
      </c>
      <c r="K2" s="81">
        <v>66</v>
      </c>
      <c r="L2" s="83">
        <v>57</v>
      </c>
      <c r="M2" s="4">
        <v>5</v>
      </c>
      <c r="N2" s="4">
        <v>43</v>
      </c>
      <c r="O2" s="4">
        <v>35</v>
      </c>
      <c r="P2" s="4">
        <v>56</v>
      </c>
      <c r="Q2" s="4">
        <v>10</v>
      </c>
      <c r="R2" s="44">
        <v>2396</v>
      </c>
      <c r="S2" s="4"/>
      <c r="T2" s="4">
        <v>109</v>
      </c>
      <c r="U2" s="82">
        <f>R2+S2-F2-G2-H2-I2-J2-K2-L2-M2-N2-O2-P2-Q2-T2</f>
        <v>1770</v>
      </c>
      <c r="V2" s="7">
        <f t="shared" ref="V2:V21" si="0">C2*D2+E2</f>
        <v>1768</v>
      </c>
      <c r="W2" s="4">
        <v>2</v>
      </c>
      <c r="X2" s="9">
        <f>V2+W2-U2</f>
        <v>0</v>
      </c>
    </row>
    <row r="3" spans="1:24" ht="15" customHeight="1">
      <c r="A3" s="4">
        <v>2</v>
      </c>
      <c r="B3" s="77" t="s">
        <v>11</v>
      </c>
      <c r="C3" s="4">
        <v>70</v>
      </c>
      <c r="D3" s="4">
        <v>24</v>
      </c>
      <c r="E3" s="4">
        <v>103</v>
      </c>
      <c r="F3" s="4">
        <v>5</v>
      </c>
      <c r="G3" s="4">
        <v>60</v>
      </c>
      <c r="H3" s="60">
        <v>33</v>
      </c>
      <c r="I3" s="4">
        <v>39</v>
      </c>
      <c r="J3" s="4">
        <v>43</v>
      </c>
      <c r="K3" s="81">
        <v>34</v>
      </c>
      <c r="L3" s="83">
        <v>44</v>
      </c>
      <c r="M3" s="4">
        <v>10</v>
      </c>
      <c r="N3" s="4">
        <v>35</v>
      </c>
      <c r="O3" s="4">
        <v>29</v>
      </c>
      <c r="P3" s="4">
        <v>42</v>
      </c>
      <c r="Q3" s="4">
        <v>10</v>
      </c>
      <c r="R3" s="44">
        <v>2076</v>
      </c>
      <c r="S3" s="4">
        <v>170</v>
      </c>
      <c r="T3" s="4">
        <v>79</v>
      </c>
      <c r="U3" s="82">
        <f t="shared" ref="U3:U21" si="1">R3+S3-F3-G3-H3-I3-J3-K3-L3-M3-N3-O3-P3-Q3-T3</f>
        <v>1783</v>
      </c>
      <c r="V3" s="7">
        <f t="shared" si="0"/>
        <v>1783</v>
      </c>
      <c r="W3" s="4"/>
      <c r="X3" s="9">
        <f t="shared" ref="X3:X21" si="2">V3+W3-U3</f>
        <v>0</v>
      </c>
    </row>
    <row r="4" spans="1:24" ht="15" customHeight="1">
      <c r="A4" s="4">
        <v>3</v>
      </c>
      <c r="B4" s="77" t="s">
        <v>12</v>
      </c>
      <c r="C4" s="4">
        <v>45</v>
      </c>
      <c r="D4" s="4">
        <v>3</v>
      </c>
      <c r="E4" s="4">
        <v>6</v>
      </c>
      <c r="F4" s="4"/>
      <c r="G4" s="4">
        <v>3</v>
      </c>
      <c r="H4" s="60"/>
      <c r="I4" s="4">
        <v>10</v>
      </c>
      <c r="J4" s="4"/>
      <c r="K4" s="81"/>
      <c r="L4" s="83">
        <v>10</v>
      </c>
      <c r="M4" s="4"/>
      <c r="N4" s="4"/>
      <c r="O4" s="4"/>
      <c r="P4" s="4"/>
      <c r="Q4" s="4"/>
      <c r="R4" s="44">
        <v>164</v>
      </c>
      <c r="S4" s="4"/>
      <c r="T4" s="4"/>
      <c r="U4" s="82">
        <f t="shared" si="1"/>
        <v>141</v>
      </c>
      <c r="V4" s="7">
        <f t="shared" si="0"/>
        <v>141</v>
      </c>
      <c r="W4" s="4"/>
      <c r="X4" s="9">
        <f t="shared" si="2"/>
        <v>0</v>
      </c>
    </row>
    <row r="5" spans="1:24" ht="15" customHeight="1">
      <c r="A5" s="4">
        <v>4</v>
      </c>
      <c r="B5" s="77" t="s">
        <v>13</v>
      </c>
      <c r="C5" s="4">
        <v>7</v>
      </c>
      <c r="D5" s="4">
        <v>1</v>
      </c>
      <c r="E5" s="4"/>
      <c r="F5" s="4">
        <v>5</v>
      </c>
      <c r="G5" s="4">
        <v>9</v>
      </c>
      <c r="H5" s="60">
        <v>6</v>
      </c>
      <c r="I5" s="4">
        <v>7</v>
      </c>
      <c r="J5" s="4">
        <v>6</v>
      </c>
      <c r="K5" s="81">
        <v>9</v>
      </c>
      <c r="L5" s="83">
        <v>17</v>
      </c>
      <c r="M5" s="4"/>
      <c r="N5" s="4">
        <v>12</v>
      </c>
      <c r="O5" s="4">
        <v>14</v>
      </c>
      <c r="P5" s="4">
        <v>23</v>
      </c>
      <c r="Q5" s="4"/>
      <c r="R5" s="44">
        <v>124</v>
      </c>
      <c r="S5" s="4"/>
      <c r="T5" s="4">
        <v>9</v>
      </c>
      <c r="U5" s="82">
        <f t="shared" si="1"/>
        <v>7</v>
      </c>
      <c r="V5" s="7">
        <f t="shared" si="0"/>
        <v>7</v>
      </c>
      <c r="W5" s="4"/>
      <c r="X5" s="9">
        <f t="shared" si="2"/>
        <v>0</v>
      </c>
    </row>
    <row r="6" spans="1:24" s="1" customFormat="1" ht="15" customHeight="1">
      <c r="A6" s="4">
        <v>5</v>
      </c>
      <c r="B6" s="77" t="s">
        <v>14</v>
      </c>
      <c r="C6" s="4">
        <v>60</v>
      </c>
      <c r="D6" s="4">
        <v>1</v>
      </c>
      <c r="E6" s="4">
        <v>5</v>
      </c>
      <c r="F6" s="4"/>
      <c r="G6" s="4"/>
      <c r="H6" s="60"/>
      <c r="I6" s="4"/>
      <c r="J6" s="4"/>
      <c r="K6" s="81"/>
      <c r="L6" s="83"/>
      <c r="M6" s="4"/>
      <c r="N6" s="4"/>
      <c r="O6" s="4"/>
      <c r="P6" s="4"/>
      <c r="Q6" s="4"/>
      <c r="R6" s="44">
        <v>75</v>
      </c>
      <c r="S6" s="4"/>
      <c r="T6" s="4">
        <v>10</v>
      </c>
      <c r="U6" s="82">
        <f t="shared" si="1"/>
        <v>65</v>
      </c>
      <c r="V6" s="7">
        <f t="shared" si="0"/>
        <v>65</v>
      </c>
      <c r="W6" s="4"/>
      <c r="X6" s="9">
        <f t="shared" si="2"/>
        <v>0</v>
      </c>
    </row>
    <row r="7" spans="1:24" ht="15" customHeight="1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4"/>
      <c r="H7" s="60"/>
      <c r="I7" s="4"/>
      <c r="J7" s="4"/>
      <c r="K7" s="81"/>
      <c r="L7" s="83"/>
      <c r="M7" s="4"/>
      <c r="N7" s="4"/>
      <c r="O7" s="4"/>
      <c r="P7" s="4"/>
      <c r="Q7" s="4"/>
      <c r="R7" s="44">
        <v>12</v>
      </c>
      <c r="S7" s="4"/>
      <c r="T7" s="4"/>
      <c r="U7" s="82">
        <f t="shared" si="1"/>
        <v>12</v>
      </c>
      <c r="V7" s="7">
        <f t="shared" si="0"/>
        <v>12</v>
      </c>
      <c r="W7" s="4"/>
      <c r="X7" s="9">
        <f t="shared" si="2"/>
        <v>0</v>
      </c>
    </row>
    <row r="8" spans="1:24" ht="15" customHeight="1">
      <c r="A8" s="4">
        <v>7</v>
      </c>
      <c r="B8" s="77" t="s">
        <v>16</v>
      </c>
      <c r="C8" s="4">
        <v>120</v>
      </c>
      <c r="D8" s="4">
        <v>4</v>
      </c>
      <c r="E8" s="4">
        <v>112</v>
      </c>
      <c r="F8" s="4">
        <v>5</v>
      </c>
      <c r="G8" s="4">
        <v>12</v>
      </c>
      <c r="H8" s="60">
        <v>9</v>
      </c>
      <c r="I8" s="4">
        <v>16</v>
      </c>
      <c r="J8" s="4">
        <v>11</v>
      </c>
      <c r="K8" s="81">
        <v>19</v>
      </c>
      <c r="L8" s="83">
        <v>14</v>
      </c>
      <c r="M8" s="4"/>
      <c r="N8" s="4">
        <v>10</v>
      </c>
      <c r="O8" s="4">
        <v>11</v>
      </c>
      <c r="P8" s="4">
        <v>29</v>
      </c>
      <c r="Q8" s="4">
        <v>10</v>
      </c>
      <c r="R8" s="44">
        <v>827</v>
      </c>
      <c r="S8" s="4"/>
      <c r="T8" s="4">
        <v>89</v>
      </c>
      <c r="U8" s="82">
        <f t="shared" si="1"/>
        <v>592</v>
      </c>
      <c r="V8" s="7">
        <f t="shared" si="0"/>
        <v>592</v>
      </c>
      <c r="W8" s="4"/>
      <c r="X8" s="9">
        <f t="shared" si="2"/>
        <v>0</v>
      </c>
    </row>
    <row r="9" spans="1:24" ht="15" customHeight="1">
      <c r="A9" s="4">
        <v>8</v>
      </c>
      <c r="B9" s="77" t="s">
        <v>17</v>
      </c>
      <c r="C9" s="4">
        <v>40</v>
      </c>
      <c r="D9" s="4">
        <v>1</v>
      </c>
      <c r="E9" s="4">
        <v>23</v>
      </c>
      <c r="F9" s="4"/>
      <c r="G9" s="4">
        <v>20</v>
      </c>
      <c r="H9" s="60"/>
      <c r="I9" s="4"/>
      <c r="J9" s="4"/>
      <c r="K9" s="81"/>
      <c r="L9" s="83"/>
      <c r="M9" s="4"/>
      <c r="N9" s="4"/>
      <c r="O9" s="4"/>
      <c r="P9" s="4"/>
      <c r="Q9" s="4"/>
      <c r="R9" s="44">
        <v>83</v>
      </c>
      <c r="S9" s="4"/>
      <c r="T9" s="4"/>
      <c r="U9" s="82">
        <f t="shared" si="1"/>
        <v>63</v>
      </c>
      <c r="V9" s="7">
        <f t="shared" si="0"/>
        <v>63</v>
      </c>
      <c r="W9" s="4"/>
      <c r="X9" s="9">
        <f t="shared" si="2"/>
        <v>0</v>
      </c>
    </row>
    <row r="10" spans="1:24" ht="15" customHeight="1">
      <c r="A10" s="4">
        <v>9</v>
      </c>
      <c r="B10" s="77" t="s">
        <v>18</v>
      </c>
      <c r="C10" s="4">
        <v>65</v>
      </c>
      <c r="D10" s="4">
        <v>1</v>
      </c>
      <c r="E10" s="4">
        <v>3</v>
      </c>
      <c r="F10" s="4"/>
      <c r="G10" s="4"/>
      <c r="H10" s="60">
        <v>10</v>
      </c>
      <c r="I10" s="4">
        <v>16</v>
      </c>
      <c r="J10" s="4">
        <v>5</v>
      </c>
      <c r="K10" s="81">
        <v>8</v>
      </c>
      <c r="L10" s="83">
        <v>10</v>
      </c>
      <c r="M10" s="4"/>
      <c r="N10" s="4">
        <v>6</v>
      </c>
      <c r="O10" s="4">
        <v>3</v>
      </c>
      <c r="P10" s="4">
        <v>41</v>
      </c>
      <c r="Q10" s="4"/>
      <c r="R10" s="44">
        <v>186</v>
      </c>
      <c r="S10" s="4"/>
      <c r="T10" s="4">
        <v>19</v>
      </c>
      <c r="U10" s="82">
        <f t="shared" si="1"/>
        <v>68</v>
      </c>
      <c r="V10" s="7">
        <f>C10*D10+E10</f>
        <v>68</v>
      </c>
      <c r="W10" s="4"/>
      <c r="X10" s="9">
        <f t="shared" si="2"/>
        <v>0</v>
      </c>
    </row>
    <row r="11" spans="1:24" s="1" customFormat="1" ht="15" customHeight="1">
      <c r="A11" s="4">
        <v>10</v>
      </c>
      <c r="B11" s="77" t="s">
        <v>19</v>
      </c>
      <c r="C11" s="4">
        <v>100</v>
      </c>
      <c r="D11" s="4">
        <v>5</v>
      </c>
      <c r="E11" s="4">
        <v>50</v>
      </c>
      <c r="F11" s="4"/>
      <c r="G11" s="4">
        <v>26</v>
      </c>
      <c r="H11" s="60">
        <v>25</v>
      </c>
      <c r="I11" s="4">
        <v>44</v>
      </c>
      <c r="J11" s="4">
        <v>35</v>
      </c>
      <c r="K11" s="81">
        <v>28</v>
      </c>
      <c r="L11" s="83">
        <v>22</v>
      </c>
      <c r="M11" s="4"/>
      <c r="N11" s="4">
        <v>16</v>
      </c>
      <c r="O11" s="4">
        <v>25</v>
      </c>
      <c r="P11" s="4">
        <v>26</v>
      </c>
      <c r="Q11" s="4">
        <v>10</v>
      </c>
      <c r="R11" s="44">
        <v>861</v>
      </c>
      <c r="S11" s="4"/>
      <c r="T11" s="4">
        <v>52</v>
      </c>
      <c r="U11" s="82">
        <f t="shared" si="1"/>
        <v>552</v>
      </c>
      <c r="V11" s="7">
        <f t="shared" si="0"/>
        <v>550</v>
      </c>
      <c r="W11" s="4">
        <v>2</v>
      </c>
      <c r="X11" s="9">
        <f t="shared" si="2"/>
        <v>0</v>
      </c>
    </row>
    <row r="12" spans="1:24" ht="1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60"/>
      <c r="I12" s="4"/>
      <c r="J12" s="4"/>
      <c r="K12" s="81"/>
      <c r="L12" s="83"/>
      <c r="M12" s="4"/>
      <c r="N12" s="4"/>
      <c r="O12" s="4"/>
      <c r="P12" s="4"/>
      <c r="Q12" s="4"/>
      <c r="R12" s="44">
        <v>5</v>
      </c>
      <c r="S12" s="4"/>
      <c r="T12" s="4"/>
      <c r="U12" s="82">
        <f t="shared" si="1"/>
        <v>5</v>
      </c>
      <c r="V12" s="7">
        <f t="shared" si="0"/>
        <v>0</v>
      </c>
      <c r="W12" s="4">
        <v>5</v>
      </c>
      <c r="X12" s="9">
        <f t="shared" si="2"/>
        <v>0</v>
      </c>
    </row>
    <row r="13" spans="1:24" ht="15" customHeight="1">
      <c r="A13" s="4">
        <v>12</v>
      </c>
      <c r="B13" s="77" t="s">
        <v>21</v>
      </c>
      <c r="C13" s="4">
        <v>48</v>
      </c>
      <c r="D13" s="4">
        <v>2</v>
      </c>
      <c r="E13" s="4">
        <v>5</v>
      </c>
      <c r="F13" s="4"/>
      <c r="G13" s="4">
        <v>8</v>
      </c>
      <c r="H13" s="60">
        <v>6</v>
      </c>
      <c r="I13" s="4"/>
      <c r="J13" s="4"/>
      <c r="K13" s="81"/>
      <c r="L13" s="83">
        <v>5</v>
      </c>
      <c r="M13" s="4"/>
      <c r="N13" s="4"/>
      <c r="O13" s="4">
        <v>3</v>
      </c>
      <c r="P13" s="4"/>
      <c r="Q13" s="4"/>
      <c r="R13" s="44">
        <v>123</v>
      </c>
      <c r="S13" s="4"/>
      <c r="T13" s="4"/>
      <c r="U13" s="82">
        <f t="shared" si="1"/>
        <v>101</v>
      </c>
      <c r="V13" s="7">
        <f t="shared" si="0"/>
        <v>101</v>
      </c>
      <c r="W13" s="4"/>
      <c r="X13" s="9">
        <f t="shared" si="2"/>
        <v>0</v>
      </c>
    </row>
    <row r="14" spans="1:24" ht="15" customHeight="1">
      <c r="A14" s="4">
        <v>13</v>
      </c>
      <c r="B14" s="77" t="s">
        <v>22</v>
      </c>
      <c r="C14" s="4">
        <v>53</v>
      </c>
      <c r="D14" s="4">
        <v>1</v>
      </c>
      <c r="E14" s="4"/>
      <c r="F14" s="4"/>
      <c r="G14" s="4">
        <v>3</v>
      </c>
      <c r="H14" s="79">
        <v>7</v>
      </c>
      <c r="I14" s="4">
        <v>12</v>
      </c>
      <c r="J14" s="4">
        <v>9</v>
      </c>
      <c r="K14" s="81">
        <v>12</v>
      </c>
      <c r="L14" s="83">
        <v>8</v>
      </c>
      <c r="M14" s="4"/>
      <c r="N14" s="4">
        <v>6</v>
      </c>
      <c r="O14" s="4">
        <v>10</v>
      </c>
      <c r="P14" s="4">
        <v>13</v>
      </c>
      <c r="Q14" s="4"/>
      <c r="R14" s="44">
        <v>147</v>
      </c>
      <c r="S14" s="4"/>
      <c r="T14" s="4">
        <v>14</v>
      </c>
      <c r="U14" s="82">
        <f t="shared" si="1"/>
        <v>53</v>
      </c>
      <c r="V14" s="7">
        <f t="shared" si="0"/>
        <v>53</v>
      </c>
      <c r="W14" s="4"/>
      <c r="X14" s="9">
        <f t="shared" si="2"/>
        <v>0</v>
      </c>
    </row>
    <row r="15" spans="1:24" ht="15" customHeight="1">
      <c r="A15" s="4">
        <v>14</v>
      </c>
      <c r="B15" s="77" t="s">
        <v>23</v>
      </c>
      <c r="C15" s="4">
        <v>50</v>
      </c>
      <c r="D15" s="4">
        <v>1</v>
      </c>
      <c r="E15" s="4">
        <v>68</v>
      </c>
      <c r="F15" s="4"/>
      <c r="G15" s="4">
        <v>11</v>
      </c>
      <c r="H15" s="60">
        <v>15</v>
      </c>
      <c r="I15" s="4">
        <v>25</v>
      </c>
      <c r="J15" s="4">
        <v>31</v>
      </c>
      <c r="K15" s="81">
        <v>9</v>
      </c>
      <c r="L15" s="83">
        <v>4</v>
      </c>
      <c r="M15" s="4"/>
      <c r="N15" s="4">
        <v>4</v>
      </c>
      <c r="O15" s="4">
        <v>8</v>
      </c>
      <c r="P15" s="4">
        <v>3</v>
      </c>
      <c r="Q15" s="4"/>
      <c r="R15" s="44">
        <v>242</v>
      </c>
      <c r="S15" s="4"/>
      <c r="T15" s="4">
        <v>14</v>
      </c>
      <c r="U15" s="82">
        <f t="shared" si="1"/>
        <v>118</v>
      </c>
      <c r="V15" s="7">
        <f t="shared" si="0"/>
        <v>118</v>
      </c>
      <c r="W15" s="4"/>
      <c r="X15" s="9">
        <f t="shared" si="2"/>
        <v>0</v>
      </c>
    </row>
    <row r="16" spans="1:24" ht="15" customHeight="1">
      <c r="A16" s="4">
        <v>15</v>
      </c>
      <c r="B16" s="77" t="s">
        <v>24</v>
      </c>
      <c r="C16" s="4">
        <v>18</v>
      </c>
      <c r="D16" s="4">
        <v>1</v>
      </c>
      <c r="E16" s="4"/>
      <c r="F16" s="4"/>
      <c r="G16" s="4">
        <v>24</v>
      </c>
      <c r="H16" s="60"/>
      <c r="I16" s="4">
        <v>12</v>
      </c>
      <c r="J16" s="4">
        <v>27</v>
      </c>
      <c r="K16" s="81">
        <v>14</v>
      </c>
      <c r="L16" s="83">
        <v>16</v>
      </c>
      <c r="M16" s="4"/>
      <c r="N16" s="4">
        <v>6</v>
      </c>
      <c r="O16" s="4">
        <v>9</v>
      </c>
      <c r="P16" s="4">
        <v>20</v>
      </c>
      <c r="Q16" s="4"/>
      <c r="R16" s="44">
        <v>150</v>
      </c>
      <c r="S16" s="4"/>
      <c r="T16" s="4">
        <v>4</v>
      </c>
      <c r="U16" s="82">
        <f t="shared" si="1"/>
        <v>18</v>
      </c>
      <c r="V16" s="7">
        <f t="shared" si="0"/>
        <v>18</v>
      </c>
      <c r="W16" s="4"/>
      <c r="X16" s="9">
        <f t="shared" si="2"/>
        <v>0</v>
      </c>
    </row>
    <row r="17" spans="1:24" ht="15" customHeight="1">
      <c r="A17" s="4">
        <v>16</v>
      </c>
      <c r="B17" s="77" t="s">
        <v>25</v>
      </c>
      <c r="C17" s="4">
        <v>50</v>
      </c>
      <c r="D17" s="4">
        <v>1</v>
      </c>
      <c r="E17" s="4">
        <v>7</v>
      </c>
      <c r="F17" s="4"/>
      <c r="G17" s="4"/>
      <c r="H17" s="60">
        <v>2</v>
      </c>
      <c r="I17" s="4"/>
      <c r="J17" s="4"/>
      <c r="K17" s="81"/>
      <c r="L17" s="83">
        <v>5</v>
      </c>
      <c r="M17" s="4"/>
      <c r="N17" s="4">
        <v>6</v>
      </c>
      <c r="O17" s="4">
        <v>9</v>
      </c>
      <c r="P17" s="4"/>
      <c r="Q17" s="4"/>
      <c r="R17" s="44">
        <v>79</v>
      </c>
      <c r="S17" s="4"/>
      <c r="T17" s="4"/>
      <c r="U17" s="82">
        <f t="shared" si="1"/>
        <v>57</v>
      </c>
      <c r="V17" s="7">
        <f t="shared" si="0"/>
        <v>57</v>
      </c>
      <c r="W17" s="4"/>
      <c r="X17" s="9">
        <f t="shared" si="2"/>
        <v>0</v>
      </c>
    </row>
    <row r="18" spans="1:24" ht="15" customHeight="1">
      <c r="A18" s="4">
        <v>17</v>
      </c>
      <c r="B18" s="77" t="s">
        <v>26</v>
      </c>
      <c r="C18" s="4">
        <v>45</v>
      </c>
      <c r="D18" s="4">
        <v>1</v>
      </c>
      <c r="E18" s="4">
        <v>3</v>
      </c>
      <c r="F18" s="4"/>
      <c r="G18" s="4"/>
      <c r="H18" s="60">
        <v>20</v>
      </c>
      <c r="I18" s="4">
        <v>5</v>
      </c>
      <c r="J18" s="4"/>
      <c r="K18" s="81"/>
      <c r="L18" s="83"/>
      <c r="M18" s="4">
        <v>5</v>
      </c>
      <c r="N18" s="4"/>
      <c r="O18" s="4"/>
      <c r="P18" s="4"/>
      <c r="Q18" s="4"/>
      <c r="R18" s="44">
        <v>38</v>
      </c>
      <c r="S18" s="4">
        <v>45</v>
      </c>
      <c r="T18" s="4">
        <v>5</v>
      </c>
      <c r="U18" s="82">
        <f t="shared" si="1"/>
        <v>48</v>
      </c>
      <c r="V18" s="7">
        <f t="shared" si="0"/>
        <v>48</v>
      </c>
      <c r="W18" s="4"/>
      <c r="X18" s="9">
        <f t="shared" si="2"/>
        <v>0</v>
      </c>
    </row>
    <row r="19" spans="1:24" ht="15" customHeight="1">
      <c r="A19" s="4">
        <v>18</v>
      </c>
      <c r="B19" s="77" t="s">
        <v>27</v>
      </c>
      <c r="C19" s="4">
        <v>33</v>
      </c>
      <c r="D19" s="4">
        <v>1</v>
      </c>
      <c r="E19" s="4">
        <v>11</v>
      </c>
      <c r="F19" s="4"/>
      <c r="G19" s="4"/>
      <c r="H19" s="60">
        <v>21</v>
      </c>
      <c r="I19" s="4">
        <v>3</v>
      </c>
      <c r="J19" s="4"/>
      <c r="K19" s="81"/>
      <c r="L19" s="83">
        <v>1</v>
      </c>
      <c r="M19" s="4">
        <v>10</v>
      </c>
      <c r="N19" s="4"/>
      <c r="O19" s="4">
        <v>10</v>
      </c>
      <c r="P19" s="4">
        <v>15</v>
      </c>
      <c r="Q19" s="4"/>
      <c r="R19" s="44">
        <v>6</v>
      </c>
      <c r="S19" s="4">
        <v>104</v>
      </c>
      <c r="T19" s="4">
        <v>5</v>
      </c>
      <c r="U19" s="82">
        <f t="shared" si="1"/>
        <v>45</v>
      </c>
      <c r="V19" s="7">
        <f t="shared" si="0"/>
        <v>44</v>
      </c>
      <c r="W19" s="4">
        <v>1</v>
      </c>
      <c r="X19" s="9">
        <f t="shared" si="2"/>
        <v>0</v>
      </c>
    </row>
    <row r="20" spans="1:24" ht="15" customHeight="1">
      <c r="A20" s="4">
        <v>19</v>
      </c>
      <c r="B20" s="77" t="s">
        <v>28</v>
      </c>
      <c r="C20" s="4">
        <v>30</v>
      </c>
      <c r="D20" s="4">
        <v>1</v>
      </c>
      <c r="E20" s="4">
        <v>31</v>
      </c>
      <c r="F20" s="4"/>
      <c r="G20" s="4"/>
      <c r="H20" s="4"/>
      <c r="I20" s="4"/>
      <c r="J20" s="4"/>
      <c r="K20" s="81"/>
      <c r="L20" s="4"/>
      <c r="M20" s="4"/>
      <c r="N20" s="4"/>
      <c r="O20" s="4"/>
      <c r="P20" s="4"/>
      <c r="Q20" s="4"/>
      <c r="R20" s="44">
        <v>61</v>
      </c>
      <c r="S20" s="4"/>
      <c r="T20" s="4"/>
      <c r="U20" s="82">
        <f t="shared" si="1"/>
        <v>61</v>
      </c>
      <c r="V20" s="7">
        <f t="shared" si="0"/>
        <v>61</v>
      </c>
      <c r="W20" s="4"/>
      <c r="X20" s="9">
        <f t="shared" si="2"/>
        <v>0</v>
      </c>
    </row>
    <row r="21" spans="1:24" ht="15" customHeight="1">
      <c r="A21" s="4">
        <v>20</v>
      </c>
      <c r="B21" s="77" t="s">
        <v>29</v>
      </c>
      <c r="C21" s="4">
        <v>40</v>
      </c>
      <c r="D21" s="4">
        <v>1</v>
      </c>
      <c r="E21" s="4">
        <v>17</v>
      </c>
      <c r="F21" s="4"/>
      <c r="G21" s="4"/>
      <c r="H21" s="4"/>
      <c r="I21" s="4"/>
      <c r="J21" s="4"/>
      <c r="K21" s="81"/>
      <c r="L21" s="4"/>
      <c r="M21" s="4"/>
      <c r="N21" s="4"/>
      <c r="O21" s="4"/>
      <c r="P21" s="4"/>
      <c r="Q21" s="4"/>
      <c r="R21" s="44">
        <v>57</v>
      </c>
      <c r="S21" s="4"/>
      <c r="T21" s="4"/>
      <c r="U21" s="82">
        <f t="shared" si="1"/>
        <v>57</v>
      </c>
      <c r="V21" s="7">
        <f t="shared" si="0"/>
        <v>57</v>
      </c>
      <c r="W21" s="4"/>
      <c r="X21" s="9">
        <f t="shared" si="2"/>
        <v>0</v>
      </c>
    </row>
    <row r="22" spans="1:24">
      <c r="S22" s="74">
        <f>SUM(S2:S21)</f>
        <v>319</v>
      </c>
      <c r="T22">
        <f>SUM(T2:T21)</f>
        <v>409</v>
      </c>
    </row>
  </sheetData>
  <conditionalFormatting sqref="H12:H13">
    <cfRule type="uniqueValues" dxfId="6" priority="1"/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N16" sqref="N16"/>
    </sheetView>
  </sheetViews>
  <sheetFormatPr defaultRowHeight="15"/>
  <cols>
    <col min="1" max="1" width="5" customWidth="1"/>
    <col min="2" max="2" width="9.28515625" customWidth="1"/>
    <col min="3" max="13" width="6.140625" customWidth="1"/>
    <col min="14" max="14" width="10" customWidth="1"/>
    <col min="20" max="20" width="11.7109375" customWidth="1"/>
  </cols>
  <sheetData>
    <row r="1" spans="1:20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40</v>
      </c>
      <c r="I1" s="8" t="s">
        <v>37</v>
      </c>
      <c r="J1" s="8" t="s">
        <v>53</v>
      </c>
      <c r="K1" s="8" t="s">
        <v>52</v>
      </c>
      <c r="L1" s="8" t="s">
        <v>71</v>
      </c>
      <c r="M1" s="8" t="s">
        <v>54</v>
      </c>
      <c r="N1" s="78" t="s">
        <v>30</v>
      </c>
      <c r="O1" s="8" t="s">
        <v>34</v>
      </c>
      <c r="P1" s="8" t="s">
        <v>35</v>
      </c>
      <c r="Q1" s="8" t="s">
        <v>68</v>
      </c>
      <c r="R1" s="3" t="s">
        <v>64</v>
      </c>
      <c r="S1" s="3" t="s">
        <v>46</v>
      </c>
      <c r="T1" s="3" t="s">
        <v>47</v>
      </c>
    </row>
    <row r="2" spans="1:20" s="1" customFormat="1" ht="14.25" customHeight="1">
      <c r="A2" s="4">
        <v>1</v>
      </c>
      <c r="B2" s="77" t="s">
        <v>10</v>
      </c>
      <c r="C2" s="4">
        <v>33</v>
      </c>
      <c r="D2" s="4">
        <v>58</v>
      </c>
      <c r="E2" s="4">
        <v>39</v>
      </c>
      <c r="F2" s="4">
        <v>33</v>
      </c>
      <c r="G2" s="60">
        <v>19</v>
      </c>
      <c r="H2" s="4">
        <v>40</v>
      </c>
      <c r="I2" s="83">
        <v>32</v>
      </c>
      <c r="J2" s="4">
        <v>29</v>
      </c>
      <c r="K2" s="4">
        <v>85</v>
      </c>
      <c r="L2" s="83">
        <v>67</v>
      </c>
      <c r="M2" s="4">
        <v>36</v>
      </c>
      <c r="N2" s="44">
        <v>1768</v>
      </c>
      <c r="O2" s="4">
        <v>535</v>
      </c>
      <c r="P2" s="4">
        <v>5</v>
      </c>
      <c r="Q2" s="82">
        <f>N2+O2-F2-G2-H2-I2-J2-K2-L2-M2-P2</f>
        <v>1957</v>
      </c>
      <c r="R2" s="7">
        <f t="shared" ref="R2:R21" si="0">C2*D2+E2</f>
        <v>1953</v>
      </c>
      <c r="S2" s="4">
        <v>4</v>
      </c>
      <c r="T2" s="9">
        <f>R2+S2-Q2</f>
        <v>0</v>
      </c>
    </row>
    <row r="3" spans="1:20" ht="14.25" customHeight="1">
      <c r="A3" s="4">
        <v>2</v>
      </c>
      <c r="B3" s="77" t="s">
        <v>11</v>
      </c>
      <c r="C3" s="4">
        <v>70</v>
      </c>
      <c r="D3" s="4">
        <v>28</v>
      </c>
      <c r="E3" s="4">
        <v>5</v>
      </c>
      <c r="F3" s="4">
        <v>15</v>
      </c>
      <c r="G3" s="60">
        <v>29</v>
      </c>
      <c r="H3" s="4">
        <v>26</v>
      </c>
      <c r="I3" s="83">
        <v>25</v>
      </c>
      <c r="J3" s="4">
        <v>52</v>
      </c>
      <c r="K3" s="4">
        <v>11</v>
      </c>
      <c r="L3" s="83">
        <v>50</v>
      </c>
      <c r="M3" s="4">
        <v>20</v>
      </c>
      <c r="N3" s="44">
        <v>1783</v>
      </c>
      <c r="O3" s="4">
        <v>420</v>
      </c>
      <c r="P3" s="4">
        <v>10</v>
      </c>
      <c r="Q3" s="82">
        <f t="shared" ref="Q3:Q21" si="1">N3+O3-F3-G3-H3-I3-J3-K3-L3-M3-P3</f>
        <v>1965</v>
      </c>
      <c r="R3" s="7">
        <f t="shared" si="0"/>
        <v>1965</v>
      </c>
      <c r="S3" s="4"/>
      <c r="T3" s="9">
        <f t="shared" ref="T3:T21" si="2">R3+S3-Q3</f>
        <v>0</v>
      </c>
    </row>
    <row r="4" spans="1:20" ht="14.25" customHeight="1">
      <c r="A4" s="4">
        <v>3</v>
      </c>
      <c r="B4" s="77" t="s">
        <v>12</v>
      </c>
      <c r="C4" s="4">
        <v>45</v>
      </c>
      <c r="D4" s="4">
        <v>4</v>
      </c>
      <c r="E4" s="4">
        <v>17</v>
      </c>
      <c r="F4" s="4"/>
      <c r="G4" s="60">
        <v>6</v>
      </c>
      <c r="H4" s="4"/>
      <c r="I4" s="83">
        <v>20</v>
      </c>
      <c r="J4" s="4">
        <v>5</v>
      </c>
      <c r="K4" s="4"/>
      <c r="L4" s="83">
        <v>3</v>
      </c>
      <c r="M4" s="4"/>
      <c r="N4" s="44">
        <v>141</v>
      </c>
      <c r="O4" s="4">
        <v>90</v>
      </c>
      <c r="P4" s="4"/>
      <c r="Q4" s="82">
        <f t="shared" si="1"/>
        <v>197</v>
      </c>
      <c r="R4" s="7">
        <f t="shared" si="0"/>
        <v>197</v>
      </c>
      <c r="S4" s="4"/>
      <c r="T4" s="9">
        <f t="shared" si="2"/>
        <v>0</v>
      </c>
    </row>
    <row r="5" spans="1:20" ht="14.25" customHeight="1">
      <c r="A5" s="4">
        <v>4</v>
      </c>
      <c r="B5" s="77" t="s">
        <v>13</v>
      </c>
      <c r="C5" s="4">
        <v>90</v>
      </c>
      <c r="D5" s="4">
        <v>1</v>
      </c>
      <c r="E5" s="4">
        <v>10</v>
      </c>
      <c r="F5" s="4"/>
      <c r="G5" s="60"/>
      <c r="H5" s="4">
        <v>10</v>
      </c>
      <c r="I5" s="83"/>
      <c r="J5" s="4">
        <v>10</v>
      </c>
      <c r="K5" s="4">
        <v>2</v>
      </c>
      <c r="L5" s="83">
        <v>9</v>
      </c>
      <c r="M5" s="4">
        <v>6</v>
      </c>
      <c r="N5" s="44">
        <v>7</v>
      </c>
      <c r="O5" s="4">
        <v>130</v>
      </c>
      <c r="P5" s="4"/>
      <c r="Q5" s="82">
        <f t="shared" si="1"/>
        <v>100</v>
      </c>
      <c r="R5" s="7">
        <f t="shared" si="0"/>
        <v>100</v>
      </c>
      <c r="S5" s="4"/>
      <c r="T5" s="9">
        <f t="shared" si="2"/>
        <v>0</v>
      </c>
    </row>
    <row r="6" spans="1:20" ht="14.25" customHeight="1">
      <c r="A6" s="4">
        <v>5</v>
      </c>
      <c r="B6" s="77" t="s">
        <v>14</v>
      </c>
      <c r="C6" s="4">
        <v>80</v>
      </c>
      <c r="D6" s="4">
        <v>1</v>
      </c>
      <c r="E6" s="4">
        <v>63</v>
      </c>
      <c r="F6" s="4"/>
      <c r="G6" s="60">
        <v>1</v>
      </c>
      <c r="H6" s="4"/>
      <c r="I6" s="83"/>
      <c r="J6" s="4"/>
      <c r="K6" s="4"/>
      <c r="L6" s="83"/>
      <c r="M6" s="4">
        <v>1</v>
      </c>
      <c r="N6" s="44">
        <v>65</v>
      </c>
      <c r="O6" s="4">
        <v>80</v>
      </c>
      <c r="P6" s="4"/>
      <c r="Q6" s="82">
        <f t="shared" si="1"/>
        <v>143</v>
      </c>
      <c r="R6" s="7">
        <f t="shared" si="0"/>
        <v>143</v>
      </c>
      <c r="S6" s="4"/>
      <c r="T6" s="9">
        <f t="shared" si="2"/>
        <v>0</v>
      </c>
    </row>
    <row r="7" spans="1:20" ht="14.25" customHeight="1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60"/>
      <c r="H7" s="4"/>
      <c r="I7" s="83"/>
      <c r="J7" s="4"/>
      <c r="K7" s="4"/>
      <c r="L7" s="83"/>
      <c r="M7" s="4"/>
      <c r="N7" s="44">
        <v>12</v>
      </c>
      <c r="O7" s="4"/>
      <c r="P7" s="4"/>
      <c r="Q7" s="82">
        <f t="shared" si="1"/>
        <v>12</v>
      </c>
      <c r="R7" s="7">
        <f t="shared" si="0"/>
        <v>12</v>
      </c>
      <c r="S7" s="4"/>
      <c r="T7" s="9">
        <f t="shared" si="2"/>
        <v>0</v>
      </c>
    </row>
    <row r="8" spans="1:20" ht="14.25" customHeight="1">
      <c r="A8" s="4">
        <v>7</v>
      </c>
      <c r="B8" s="77" t="s">
        <v>16</v>
      </c>
      <c r="C8" s="4">
        <v>120</v>
      </c>
      <c r="D8" s="4">
        <v>3</v>
      </c>
      <c r="E8" s="4">
        <v>110</v>
      </c>
      <c r="F8" s="4">
        <v>5</v>
      </c>
      <c r="G8" s="60">
        <v>6</v>
      </c>
      <c r="H8" s="4">
        <v>21</v>
      </c>
      <c r="I8" s="83">
        <v>8</v>
      </c>
      <c r="J8" s="4">
        <v>57</v>
      </c>
      <c r="K8" s="4">
        <v>8</v>
      </c>
      <c r="L8" s="83">
        <v>3</v>
      </c>
      <c r="M8" s="4">
        <v>11</v>
      </c>
      <c r="N8" s="44">
        <v>592</v>
      </c>
      <c r="O8" s="4"/>
      <c r="P8" s="4"/>
      <c r="Q8" s="82">
        <f t="shared" si="1"/>
        <v>473</v>
      </c>
      <c r="R8" s="7">
        <f t="shared" si="0"/>
        <v>470</v>
      </c>
      <c r="S8" s="4">
        <v>3</v>
      </c>
      <c r="T8" s="9">
        <f t="shared" si="2"/>
        <v>0</v>
      </c>
    </row>
    <row r="9" spans="1:20" ht="14.25" customHeight="1">
      <c r="A9" s="4">
        <v>8</v>
      </c>
      <c r="B9" s="77" t="s">
        <v>17</v>
      </c>
      <c r="C9" s="4">
        <v>40</v>
      </c>
      <c r="D9" s="4">
        <v>1</v>
      </c>
      <c r="E9" s="4">
        <v>16</v>
      </c>
      <c r="F9" s="4"/>
      <c r="G9" s="60">
        <v>3</v>
      </c>
      <c r="H9" s="4"/>
      <c r="I9" s="83"/>
      <c r="J9" s="4"/>
      <c r="K9" s="4">
        <v>3</v>
      </c>
      <c r="L9" s="83"/>
      <c r="M9" s="4">
        <v>1</v>
      </c>
      <c r="N9" s="44">
        <v>63</v>
      </c>
      <c r="O9" s="4"/>
      <c r="P9" s="4"/>
      <c r="Q9" s="82">
        <f t="shared" si="1"/>
        <v>56</v>
      </c>
      <c r="R9" s="7">
        <f t="shared" si="0"/>
        <v>56</v>
      </c>
      <c r="S9" s="4"/>
      <c r="T9" s="9">
        <f t="shared" si="2"/>
        <v>0</v>
      </c>
    </row>
    <row r="10" spans="1:20" ht="14.25" customHeight="1">
      <c r="A10" s="4">
        <v>9</v>
      </c>
      <c r="B10" s="77" t="s">
        <v>18</v>
      </c>
      <c r="C10" s="4">
        <v>65</v>
      </c>
      <c r="D10" s="4">
        <v>2</v>
      </c>
      <c r="E10" s="4">
        <v>18</v>
      </c>
      <c r="F10" s="4"/>
      <c r="G10" s="60">
        <v>1</v>
      </c>
      <c r="H10" s="4">
        <v>15</v>
      </c>
      <c r="I10" s="83"/>
      <c r="J10" s="4">
        <v>4</v>
      </c>
      <c r="K10" s="4">
        <v>11</v>
      </c>
      <c r="L10" s="83">
        <v>12</v>
      </c>
      <c r="M10" s="4">
        <v>7</v>
      </c>
      <c r="N10" s="44">
        <v>68</v>
      </c>
      <c r="O10" s="4">
        <v>130</v>
      </c>
      <c r="P10" s="4"/>
      <c r="Q10" s="82">
        <f t="shared" si="1"/>
        <v>148</v>
      </c>
      <c r="R10" s="7">
        <f t="shared" si="0"/>
        <v>148</v>
      </c>
      <c r="S10" s="4"/>
      <c r="T10" s="9">
        <f t="shared" si="2"/>
        <v>0</v>
      </c>
    </row>
    <row r="11" spans="1:20" ht="14.25" customHeight="1">
      <c r="A11" s="4">
        <v>10</v>
      </c>
      <c r="B11" s="77" t="s">
        <v>19</v>
      </c>
      <c r="C11" s="4">
        <v>100</v>
      </c>
      <c r="D11" s="4">
        <v>4</v>
      </c>
      <c r="E11" s="4">
        <v>76</v>
      </c>
      <c r="F11" s="4">
        <v>5</v>
      </c>
      <c r="G11" s="60">
        <v>1</v>
      </c>
      <c r="H11" s="4">
        <v>5</v>
      </c>
      <c r="I11" s="83">
        <v>5</v>
      </c>
      <c r="J11" s="4">
        <v>18</v>
      </c>
      <c r="K11" s="4"/>
      <c r="L11" s="83">
        <v>4</v>
      </c>
      <c r="M11" s="4">
        <v>31</v>
      </c>
      <c r="N11" s="44">
        <v>550</v>
      </c>
      <c r="O11" s="4"/>
      <c r="P11" s="4">
        <v>5</v>
      </c>
      <c r="Q11" s="82">
        <f t="shared" si="1"/>
        <v>476</v>
      </c>
      <c r="R11" s="7">
        <f t="shared" si="0"/>
        <v>476</v>
      </c>
      <c r="S11" s="4"/>
      <c r="T11" s="9">
        <f t="shared" si="2"/>
        <v>0</v>
      </c>
    </row>
    <row r="12" spans="1:20" ht="14.2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60"/>
      <c r="H12" s="4"/>
      <c r="I12" s="83"/>
      <c r="J12" s="4"/>
      <c r="K12" s="4"/>
      <c r="L12" s="83"/>
      <c r="M12" s="4"/>
      <c r="N12" s="44">
        <v>0</v>
      </c>
      <c r="O12" s="4"/>
      <c r="P12" s="4"/>
      <c r="Q12" s="82">
        <f t="shared" si="1"/>
        <v>0</v>
      </c>
      <c r="R12" s="7">
        <f t="shared" si="0"/>
        <v>0</v>
      </c>
      <c r="S12" s="4"/>
      <c r="T12" s="9">
        <f t="shared" si="2"/>
        <v>0</v>
      </c>
    </row>
    <row r="13" spans="1:20" ht="14.25" customHeight="1">
      <c r="A13" s="4">
        <v>12</v>
      </c>
      <c r="B13" s="77" t="s">
        <v>21</v>
      </c>
      <c r="C13" s="4">
        <v>48</v>
      </c>
      <c r="D13" s="4">
        <v>2</v>
      </c>
      <c r="E13" s="4">
        <v>1</v>
      </c>
      <c r="F13" s="4">
        <v>3</v>
      </c>
      <c r="G13" s="60"/>
      <c r="H13" s="4"/>
      <c r="I13" s="83"/>
      <c r="J13" s="4"/>
      <c r="K13" s="4"/>
      <c r="L13" s="83"/>
      <c r="M13" s="4">
        <v>1</v>
      </c>
      <c r="N13" s="44">
        <v>101</v>
      </c>
      <c r="O13" s="4"/>
      <c r="P13" s="4"/>
      <c r="Q13" s="82">
        <f t="shared" si="1"/>
        <v>97</v>
      </c>
      <c r="R13" s="7">
        <f t="shared" si="0"/>
        <v>97</v>
      </c>
      <c r="S13" s="4"/>
      <c r="T13" s="9">
        <f t="shared" si="2"/>
        <v>0</v>
      </c>
    </row>
    <row r="14" spans="1:20" ht="14.25" customHeight="1">
      <c r="A14" s="4">
        <v>13</v>
      </c>
      <c r="B14" s="77" t="s">
        <v>22</v>
      </c>
      <c r="C14" s="4">
        <v>36</v>
      </c>
      <c r="D14" s="4">
        <v>1</v>
      </c>
      <c r="E14" s="4"/>
      <c r="F14" s="4"/>
      <c r="G14" s="79"/>
      <c r="H14" s="4">
        <v>8</v>
      </c>
      <c r="I14" s="83"/>
      <c r="J14" s="4">
        <v>4</v>
      </c>
      <c r="K14" s="4"/>
      <c r="L14" s="83">
        <v>5</v>
      </c>
      <c r="M14" s="4"/>
      <c r="N14" s="44">
        <v>53</v>
      </c>
      <c r="O14" s="4"/>
      <c r="P14" s="4"/>
      <c r="Q14" s="82">
        <f t="shared" si="1"/>
        <v>36</v>
      </c>
      <c r="R14" s="7">
        <f t="shared" si="0"/>
        <v>36</v>
      </c>
      <c r="S14" s="4"/>
      <c r="T14" s="9">
        <f t="shared" si="2"/>
        <v>0</v>
      </c>
    </row>
    <row r="15" spans="1:20" ht="14.25" customHeight="1">
      <c r="A15" s="4">
        <v>14</v>
      </c>
      <c r="B15" s="77" t="s">
        <v>23</v>
      </c>
      <c r="C15" s="4">
        <v>50</v>
      </c>
      <c r="D15" s="4">
        <v>1</v>
      </c>
      <c r="E15" s="4">
        <v>2</v>
      </c>
      <c r="F15" s="4">
        <v>15</v>
      </c>
      <c r="G15" s="60">
        <v>3</v>
      </c>
      <c r="H15" s="4">
        <v>20</v>
      </c>
      <c r="I15" s="83"/>
      <c r="J15" s="4">
        <v>3</v>
      </c>
      <c r="K15" s="4"/>
      <c r="L15" s="83">
        <v>15</v>
      </c>
      <c r="M15" s="4"/>
      <c r="N15" s="44">
        <v>118</v>
      </c>
      <c r="O15" s="4"/>
      <c r="P15" s="4">
        <v>10</v>
      </c>
      <c r="Q15" s="82">
        <f t="shared" si="1"/>
        <v>52</v>
      </c>
      <c r="R15" s="7">
        <f t="shared" si="0"/>
        <v>52</v>
      </c>
      <c r="S15" s="4"/>
      <c r="T15" s="9">
        <f t="shared" si="2"/>
        <v>0</v>
      </c>
    </row>
    <row r="16" spans="1:20" ht="14.25" customHeight="1">
      <c r="A16" s="4">
        <v>15</v>
      </c>
      <c r="B16" s="77" t="s">
        <v>24</v>
      </c>
      <c r="C16" s="4">
        <v>0</v>
      </c>
      <c r="D16" s="4"/>
      <c r="E16" s="4"/>
      <c r="F16" s="4"/>
      <c r="G16" s="60"/>
      <c r="H16" s="4">
        <v>3</v>
      </c>
      <c r="I16" s="83"/>
      <c r="J16" s="4">
        <v>5</v>
      </c>
      <c r="K16" s="4"/>
      <c r="L16" s="83">
        <v>9</v>
      </c>
      <c r="M16" s="4"/>
      <c r="N16" s="44">
        <v>18</v>
      </c>
      <c r="O16" s="4"/>
      <c r="P16" s="4"/>
      <c r="Q16" s="82">
        <f t="shared" si="1"/>
        <v>1</v>
      </c>
      <c r="R16" s="7">
        <f t="shared" si="0"/>
        <v>0</v>
      </c>
      <c r="S16" s="4">
        <v>1</v>
      </c>
      <c r="T16" s="9">
        <f t="shared" si="2"/>
        <v>0</v>
      </c>
    </row>
    <row r="17" spans="1:20" ht="14.25" customHeight="1">
      <c r="A17" s="4">
        <v>16</v>
      </c>
      <c r="B17" s="77" t="s">
        <v>25</v>
      </c>
      <c r="C17" s="4">
        <v>50</v>
      </c>
      <c r="D17" s="4">
        <v>2</v>
      </c>
      <c r="E17" s="4">
        <v>39</v>
      </c>
      <c r="F17" s="4"/>
      <c r="G17" s="60"/>
      <c r="H17" s="4"/>
      <c r="I17" s="83"/>
      <c r="J17" s="4"/>
      <c r="K17" s="4"/>
      <c r="L17" s="83">
        <v>3</v>
      </c>
      <c r="M17" s="4"/>
      <c r="N17" s="44">
        <v>57</v>
      </c>
      <c r="O17" s="4">
        <v>85</v>
      </c>
      <c r="P17" s="4"/>
      <c r="Q17" s="82">
        <f t="shared" si="1"/>
        <v>139</v>
      </c>
      <c r="R17" s="7">
        <f t="shared" si="0"/>
        <v>139</v>
      </c>
      <c r="S17" s="4"/>
      <c r="T17" s="9">
        <f t="shared" si="2"/>
        <v>0</v>
      </c>
    </row>
    <row r="18" spans="1:20" ht="14.25" customHeight="1">
      <c r="A18" s="4">
        <v>17</v>
      </c>
      <c r="B18" s="77" t="s">
        <v>26</v>
      </c>
      <c r="C18" s="4">
        <v>50</v>
      </c>
      <c r="D18" s="4">
        <v>3</v>
      </c>
      <c r="E18" s="4">
        <v>33</v>
      </c>
      <c r="F18" s="4"/>
      <c r="G18" s="60"/>
      <c r="H18" s="4"/>
      <c r="I18" s="83"/>
      <c r="J18" s="4"/>
      <c r="K18" s="4"/>
      <c r="L18" s="83"/>
      <c r="M18" s="4">
        <v>15</v>
      </c>
      <c r="N18" s="44">
        <v>48</v>
      </c>
      <c r="O18" s="4">
        <v>150</v>
      </c>
      <c r="P18" s="4"/>
      <c r="Q18" s="82">
        <f t="shared" si="1"/>
        <v>183</v>
      </c>
      <c r="R18" s="7">
        <f t="shared" si="0"/>
        <v>183</v>
      </c>
      <c r="S18" s="4"/>
      <c r="T18" s="9">
        <f t="shared" si="2"/>
        <v>0</v>
      </c>
    </row>
    <row r="19" spans="1:20" ht="14.25" customHeight="1">
      <c r="A19" s="4">
        <v>18</v>
      </c>
      <c r="B19" s="77" t="s">
        <v>27</v>
      </c>
      <c r="C19" s="4">
        <v>33</v>
      </c>
      <c r="D19" s="4">
        <v>2</v>
      </c>
      <c r="E19" s="4">
        <v>44</v>
      </c>
      <c r="F19" s="4"/>
      <c r="G19" s="60"/>
      <c r="H19" s="4"/>
      <c r="I19" s="83"/>
      <c r="J19" s="4">
        <v>10</v>
      </c>
      <c r="K19" s="4"/>
      <c r="L19" s="83"/>
      <c r="M19" s="4">
        <v>10</v>
      </c>
      <c r="N19" s="44">
        <v>44</v>
      </c>
      <c r="O19" s="4">
        <v>86</v>
      </c>
      <c r="P19" s="4"/>
      <c r="Q19" s="82">
        <f t="shared" si="1"/>
        <v>110</v>
      </c>
      <c r="R19" s="7">
        <f t="shared" si="0"/>
        <v>110</v>
      </c>
      <c r="S19" s="4"/>
      <c r="T19" s="9">
        <f t="shared" si="2"/>
        <v>0</v>
      </c>
    </row>
    <row r="20" spans="1:20" ht="14.25" customHeight="1">
      <c r="A20" s="4">
        <v>19</v>
      </c>
      <c r="B20" s="77" t="s">
        <v>28</v>
      </c>
      <c r="C20" s="4">
        <v>30</v>
      </c>
      <c r="D20" s="4">
        <v>1</v>
      </c>
      <c r="E20" s="4">
        <v>28</v>
      </c>
      <c r="F20" s="4"/>
      <c r="G20" s="4">
        <v>3</v>
      </c>
      <c r="H20" s="4"/>
      <c r="I20" s="4"/>
      <c r="J20" s="4"/>
      <c r="K20" s="4"/>
      <c r="L20" s="4"/>
      <c r="M20" s="4"/>
      <c r="N20" s="44">
        <v>61</v>
      </c>
      <c r="O20" s="4"/>
      <c r="P20" s="4"/>
      <c r="Q20" s="82">
        <f t="shared" si="1"/>
        <v>58</v>
      </c>
      <c r="R20" s="7">
        <f t="shared" si="0"/>
        <v>58</v>
      </c>
      <c r="S20" s="4"/>
      <c r="T20" s="9">
        <f t="shared" si="2"/>
        <v>0</v>
      </c>
    </row>
    <row r="21" spans="1:20" ht="14.25" customHeight="1">
      <c r="A21" s="4">
        <v>20</v>
      </c>
      <c r="B21" s="77" t="s">
        <v>29</v>
      </c>
      <c r="C21" s="4">
        <v>40</v>
      </c>
      <c r="D21" s="4">
        <v>1</v>
      </c>
      <c r="E21" s="4">
        <v>11</v>
      </c>
      <c r="F21" s="4"/>
      <c r="G21" s="4"/>
      <c r="H21" s="4"/>
      <c r="I21" s="4">
        <v>0</v>
      </c>
      <c r="J21" s="4"/>
      <c r="K21" s="4"/>
      <c r="L21" s="4"/>
      <c r="M21" s="4">
        <v>6</v>
      </c>
      <c r="N21" s="44">
        <v>57</v>
      </c>
      <c r="O21" s="4"/>
      <c r="P21" s="4"/>
      <c r="Q21" s="82">
        <f t="shared" si="1"/>
        <v>51</v>
      </c>
      <c r="R21" s="7">
        <f t="shared" si="0"/>
        <v>51</v>
      </c>
      <c r="S21" s="4"/>
      <c r="T21" s="9">
        <f t="shared" si="2"/>
        <v>0</v>
      </c>
    </row>
    <row r="22" spans="1:20">
      <c r="O22" s="74">
        <f>SUM(O2:O21)</f>
        <v>1706</v>
      </c>
      <c r="P22">
        <f>SUM(P2:P21)</f>
        <v>30</v>
      </c>
    </row>
  </sheetData>
  <conditionalFormatting sqref="G12:G13">
    <cfRule type="uniqueValues" dxfId="5" priority="1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P19" sqref="P19"/>
    </sheetView>
  </sheetViews>
  <sheetFormatPr defaultRowHeight="15"/>
  <cols>
    <col min="1" max="1" width="5" customWidth="1"/>
    <col min="2" max="2" width="10" customWidth="1"/>
    <col min="3" max="5" width="6.140625" customWidth="1"/>
    <col min="6" max="13" width="6.85546875" customWidth="1"/>
    <col min="14" max="14" width="11.85546875" customWidth="1"/>
    <col min="17" max="17" width="10.140625" customWidth="1"/>
    <col min="18" max="18" width="10" customWidth="1"/>
    <col min="20" max="20" width="11.28515625" customWidth="1"/>
  </cols>
  <sheetData>
    <row r="1" spans="1:20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40</v>
      </c>
      <c r="I1" s="8" t="s">
        <v>37</v>
      </c>
      <c r="J1" s="8" t="s">
        <v>71</v>
      </c>
      <c r="K1" s="8" t="s">
        <v>52</v>
      </c>
      <c r="L1" s="8" t="s">
        <v>71</v>
      </c>
      <c r="M1" s="8" t="s">
        <v>50</v>
      </c>
      <c r="N1" s="78" t="s">
        <v>30</v>
      </c>
      <c r="O1" s="8" t="s">
        <v>34</v>
      </c>
      <c r="P1" s="8" t="s">
        <v>35</v>
      </c>
      <c r="Q1" s="8" t="s">
        <v>68</v>
      </c>
      <c r="R1" s="3" t="s">
        <v>64</v>
      </c>
      <c r="S1" s="3" t="s">
        <v>46</v>
      </c>
      <c r="T1" s="3" t="s">
        <v>47</v>
      </c>
    </row>
    <row r="2" spans="1:20" s="1" customFormat="1" ht="13.5" customHeight="1">
      <c r="A2" s="4">
        <v>1</v>
      </c>
      <c r="B2" s="77" t="s">
        <v>10</v>
      </c>
      <c r="C2" s="4">
        <v>33</v>
      </c>
      <c r="D2" s="4">
        <v>50</v>
      </c>
      <c r="E2" s="4">
        <v>35</v>
      </c>
      <c r="F2" s="4"/>
      <c r="G2" s="60">
        <v>44</v>
      </c>
      <c r="H2" s="4">
        <v>29</v>
      </c>
      <c r="I2" s="83"/>
      <c r="J2" s="4">
        <v>47</v>
      </c>
      <c r="K2" s="4">
        <v>11</v>
      </c>
      <c r="L2" s="83">
        <v>40</v>
      </c>
      <c r="M2" s="4"/>
      <c r="N2" s="44">
        <v>1953</v>
      </c>
      <c r="O2" s="4">
        <v>15</v>
      </c>
      <c r="P2" s="4">
        <v>111</v>
      </c>
      <c r="Q2" s="82">
        <f>N2+O2-F2-G2-H2-I2-J2-K2-L2-M2-P2</f>
        <v>1686</v>
      </c>
      <c r="R2" s="7">
        <f t="shared" ref="R2:R21" si="0">C2*D2+E2</f>
        <v>1685</v>
      </c>
      <c r="S2" s="4">
        <v>1</v>
      </c>
      <c r="T2" s="9">
        <f>R2+S2-Q2</f>
        <v>0</v>
      </c>
    </row>
    <row r="3" spans="1:20" ht="13.5" customHeight="1">
      <c r="A3" s="4">
        <v>2</v>
      </c>
      <c r="B3" s="77" t="s">
        <v>11</v>
      </c>
      <c r="C3" s="4">
        <v>70</v>
      </c>
      <c r="D3" s="4">
        <v>25</v>
      </c>
      <c r="E3" s="4">
        <v>41</v>
      </c>
      <c r="F3" s="4"/>
      <c r="G3" s="60">
        <v>16</v>
      </c>
      <c r="H3" s="4">
        <v>8</v>
      </c>
      <c r="I3" s="83"/>
      <c r="J3" s="4">
        <v>30</v>
      </c>
      <c r="K3" s="4">
        <v>1</v>
      </c>
      <c r="L3" s="83">
        <v>24</v>
      </c>
      <c r="M3" s="4"/>
      <c r="N3" s="44">
        <v>1965</v>
      </c>
      <c r="O3" s="4"/>
      <c r="P3" s="4">
        <v>95</v>
      </c>
      <c r="Q3" s="82">
        <f t="shared" ref="Q3:Q21" si="1">N3+O3-F3-G3-H3-I3-J3-K3-L3-M3-P3</f>
        <v>1791</v>
      </c>
      <c r="R3" s="7">
        <f t="shared" si="0"/>
        <v>1791</v>
      </c>
      <c r="S3" s="4"/>
      <c r="T3" s="9">
        <f t="shared" ref="T3:T21" si="2">R3+S3-Q3</f>
        <v>0</v>
      </c>
    </row>
    <row r="4" spans="1:20" ht="13.5" customHeight="1">
      <c r="A4" s="4">
        <v>3</v>
      </c>
      <c r="B4" s="77" t="s">
        <v>12</v>
      </c>
      <c r="C4" s="4">
        <v>45</v>
      </c>
      <c r="D4" s="4">
        <v>3</v>
      </c>
      <c r="E4" s="4">
        <v>21</v>
      </c>
      <c r="F4" s="4"/>
      <c r="G4" s="60"/>
      <c r="H4" s="4"/>
      <c r="I4" s="83"/>
      <c r="J4" s="4">
        <v>5</v>
      </c>
      <c r="K4" s="4"/>
      <c r="L4" s="83">
        <v>3</v>
      </c>
      <c r="M4" s="4">
        <v>3</v>
      </c>
      <c r="N4" s="44">
        <v>197</v>
      </c>
      <c r="O4" s="4"/>
      <c r="P4" s="4">
        <v>30</v>
      </c>
      <c r="Q4" s="82">
        <f t="shared" si="1"/>
        <v>156</v>
      </c>
      <c r="R4" s="7">
        <f t="shared" si="0"/>
        <v>156</v>
      </c>
      <c r="S4" s="4"/>
      <c r="T4" s="9">
        <f t="shared" si="2"/>
        <v>0</v>
      </c>
    </row>
    <row r="5" spans="1:20" ht="13.5" customHeight="1">
      <c r="A5" s="4">
        <v>4</v>
      </c>
      <c r="B5" s="77" t="s">
        <v>13</v>
      </c>
      <c r="C5" s="4">
        <v>90</v>
      </c>
      <c r="D5" s="4">
        <v>2</v>
      </c>
      <c r="E5" s="4">
        <v>135</v>
      </c>
      <c r="F5" s="4"/>
      <c r="G5" s="60">
        <v>8</v>
      </c>
      <c r="H5" s="4">
        <v>10</v>
      </c>
      <c r="I5" s="83"/>
      <c r="J5" s="4"/>
      <c r="K5" s="4"/>
      <c r="L5" s="83">
        <v>5</v>
      </c>
      <c r="M5" s="4"/>
      <c r="N5" s="44">
        <v>100</v>
      </c>
      <c r="O5" s="4">
        <v>260</v>
      </c>
      <c r="P5" s="4">
        <v>21</v>
      </c>
      <c r="Q5" s="82">
        <f t="shared" si="1"/>
        <v>316</v>
      </c>
      <c r="R5" s="7">
        <f t="shared" si="0"/>
        <v>315</v>
      </c>
      <c r="S5" s="4">
        <v>1</v>
      </c>
      <c r="T5" s="9">
        <f t="shared" si="2"/>
        <v>0</v>
      </c>
    </row>
    <row r="6" spans="1:20" ht="13.5" customHeight="1">
      <c r="A6" s="4">
        <v>5</v>
      </c>
      <c r="B6" s="77" t="s">
        <v>14</v>
      </c>
      <c r="C6" s="4">
        <v>80</v>
      </c>
      <c r="D6" s="4">
        <v>1</v>
      </c>
      <c r="E6" s="4">
        <v>61</v>
      </c>
      <c r="F6" s="4"/>
      <c r="G6" s="60">
        <v>2</v>
      </c>
      <c r="H6" s="4"/>
      <c r="I6" s="83"/>
      <c r="J6" s="4"/>
      <c r="K6" s="4"/>
      <c r="L6" s="83"/>
      <c r="M6" s="4"/>
      <c r="N6" s="44">
        <v>143</v>
      </c>
      <c r="O6" s="4"/>
      <c r="P6" s="4"/>
      <c r="Q6" s="82">
        <f t="shared" si="1"/>
        <v>141</v>
      </c>
      <c r="R6" s="7">
        <f t="shared" si="0"/>
        <v>141</v>
      </c>
      <c r="S6" s="4"/>
      <c r="T6" s="9">
        <f t="shared" si="2"/>
        <v>0</v>
      </c>
    </row>
    <row r="7" spans="1:20" ht="13.5" customHeight="1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60"/>
      <c r="H7" s="4"/>
      <c r="I7" s="83"/>
      <c r="J7" s="4"/>
      <c r="K7" s="4"/>
      <c r="L7" s="83"/>
      <c r="M7" s="4"/>
      <c r="N7" s="44">
        <v>12</v>
      </c>
      <c r="O7" s="4"/>
      <c r="P7" s="4"/>
      <c r="Q7" s="82">
        <f t="shared" si="1"/>
        <v>12</v>
      </c>
      <c r="R7" s="7">
        <f t="shared" si="0"/>
        <v>12</v>
      </c>
      <c r="S7" s="4"/>
      <c r="T7" s="9">
        <f t="shared" si="2"/>
        <v>0</v>
      </c>
    </row>
    <row r="8" spans="1:20" ht="13.5" customHeight="1">
      <c r="A8" s="4">
        <v>7</v>
      </c>
      <c r="B8" s="77" t="s">
        <v>16</v>
      </c>
      <c r="C8" s="4">
        <v>120</v>
      </c>
      <c r="D8" s="4">
        <v>5</v>
      </c>
      <c r="E8" s="4">
        <v>57</v>
      </c>
      <c r="F8" s="4"/>
      <c r="G8" s="60">
        <v>8</v>
      </c>
      <c r="H8" s="4">
        <v>5</v>
      </c>
      <c r="I8" s="83"/>
      <c r="J8" s="4"/>
      <c r="K8" s="4"/>
      <c r="L8" s="83">
        <v>5</v>
      </c>
      <c r="M8" s="4"/>
      <c r="N8" s="44">
        <v>470</v>
      </c>
      <c r="O8" s="4">
        <v>240</v>
      </c>
      <c r="P8" s="4">
        <v>31</v>
      </c>
      <c r="Q8" s="82">
        <f t="shared" si="1"/>
        <v>661</v>
      </c>
      <c r="R8" s="7">
        <f t="shared" si="0"/>
        <v>657</v>
      </c>
      <c r="S8" s="4">
        <v>4</v>
      </c>
      <c r="T8" s="9">
        <f t="shared" si="2"/>
        <v>0</v>
      </c>
    </row>
    <row r="9" spans="1:20" ht="13.5" customHeight="1">
      <c r="A9" s="4">
        <v>8</v>
      </c>
      <c r="B9" s="77" t="s">
        <v>17</v>
      </c>
      <c r="C9" s="4">
        <v>40</v>
      </c>
      <c r="D9" s="4">
        <v>1</v>
      </c>
      <c r="E9" s="4">
        <v>35</v>
      </c>
      <c r="F9" s="4"/>
      <c r="G9" s="60"/>
      <c r="H9" s="4"/>
      <c r="I9" s="83"/>
      <c r="J9" s="4"/>
      <c r="K9" s="4"/>
      <c r="L9" s="83"/>
      <c r="M9" s="4"/>
      <c r="N9" s="44">
        <v>56</v>
      </c>
      <c r="O9" s="4">
        <v>40</v>
      </c>
      <c r="P9" s="4">
        <v>20</v>
      </c>
      <c r="Q9" s="82">
        <f t="shared" si="1"/>
        <v>76</v>
      </c>
      <c r="R9" s="7">
        <f t="shared" si="0"/>
        <v>75</v>
      </c>
      <c r="S9" s="4">
        <v>1</v>
      </c>
      <c r="T9" s="9">
        <f t="shared" si="2"/>
        <v>0</v>
      </c>
    </row>
    <row r="10" spans="1:20" ht="13.5" customHeight="1">
      <c r="A10" s="4">
        <v>9</v>
      </c>
      <c r="B10" s="77" t="s">
        <v>18</v>
      </c>
      <c r="C10" s="4">
        <v>65</v>
      </c>
      <c r="D10" s="4">
        <v>6</v>
      </c>
      <c r="E10" s="4">
        <v>4</v>
      </c>
      <c r="F10" s="4"/>
      <c r="G10" s="60">
        <v>7</v>
      </c>
      <c r="H10" s="4"/>
      <c r="I10" s="83"/>
      <c r="J10" s="4"/>
      <c r="K10" s="4">
        <v>4</v>
      </c>
      <c r="L10" s="83"/>
      <c r="M10" s="4"/>
      <c r="N10" s="44">
        <v>148</v>
      </c>
      <c r="O10" s="4">
        <v>260</v>
      </c>
      <c r="P10" s="4">
        <v>3</v>
      </c>
      <c r="Q10" s="82">
        <f t="shared" si="1"/>
        <v>394</v>
      </c>
      <c r="R10" s="7">
        <f t="shared" si="0"/>
        <v>394</v>
      </c>
      <c r="S10" s="4"/>
      <c r="T10" s="9">
        <f t="shared" si="2"/>
        <v>0</v>
      </c>
    </row>
    <row r="11" spans="1:20" ht="13.5" customHeight="1">
      <c r="A11" s="4">
        <v>10</v>
      </c>
      <c r="B11" s="77" t="s">
        <v>19</v>
      </c>
      <c r="C11" s="4">
        <v>100</v>
      </c>
      <c r="D11" s="4">
        <v>7</v>
      </c>
      <c r="E11" s="4">
        <v>49</v>
      </c>
      <c r="F11" s="4"/>
      <c r="G11" s="60">
        <v>28</v>
      </c>
      <c r="H11" s="4">
        <v>16</v>
      </c>
      <c r="I11" s="83"/>
      <c r="J11" s="4">
        <v>15</v>
      </c>
      <c r="K11" s="4"/>
      <c r="L11" s="83">
        <v>29</v>
      </c>
      <c r="M11" s="4"/>
      <c r="N11" s="44">
        <v>476</v>
      </c>
      <c r="O11" s="4">
        <v>400</v>
      </c>
      <c r="P11" s="4">
        <v>39</v>
      </c>
      <c r="Q11" s="82">
        <f t="shared" si="1"/>
        <v>749</v>
      </c>
      <c r="R11" s="7">
        <f t="shared" si="0"/>
        <v>749</v>
      </c>
      <c r="S11" s="4"/>
      <c r="T11" s="9">
        <f t="shared" si="2"/>
        <v>0</v>
      </c>
    </row>
    <row r="12" spans="1:20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60"/>
      <c r="H12" s="4"/>
      <c r="I12" s="83"/>
      <c r="J12" s="4"/>
      <c r="K12" s="4"/>
      <c r="L12" s="83"/>
      <c r="M12" s="4"/>
      <c r="N12" s="44">
        <v>0</v>
      </c>
      <c r="O12" s="4"/>
      <c r="P12" s="4"/>
      <c r="Q12" s="82">
        <f t="shared" si="1"/>
        <v>0</v>
      </c>
      <c r="R12" s="7">
        <f t="shared" si="0"/>
        <v>0</v>
      </c>
      <c r="S12" s="4"/>
      <c r="T12" s="9">
        <f t="shared" si="2"/>
        <v>0</v>
      </c>
    </row>
    <row r="13" spans="1:20" ht="13.5" customHeight="1">
      <c r="A13" s="4">
        <v>12</v>
      </c>
      <c r="B13" s="77" t="s">
        <v>21</v>
      </c>
      <c r="C13" s="4">
        <v>48</v>
      </c>
      <c r="D13" s="4">
        <v>1</v>
      </c>
      <c r="E13" s="4">
        <v>29</v>
      </c>
      <c r="F13" s="4"/>
      <c r="G13" s="60">
        <v>5</v>
      </c>
      <c r="H13" s="4"/>
      <c r="I13" s="83"/>
      <c r="J13" s="4"/>
      <c r="K13" s="4">
        <v>4</v>
      </c>
      <c r="L13" s="83"/>
      <c r="M13" s="4"/>
      <c r="N13" s="44">
        <v>97</v>
      </c>
      <c r="O13" s="4"/>
      <c r="P13" s="4">
        <v>11</v>
      </c>
      <c r="Q13" s="82">
        <f t="shared" si="1"/>
        <v>77</v>
      </c>
      <c r="R13" s="7">
        <f t="shared" si="0"/>
        <v>77</v>
      </c>
      <c r="S13" s="4"/>
      <c r="T13" s="9">
        <f t="shared" si="2"/>
        <v>0</v>
      </c>
    </row>
    <row r="14" spans="1:20" ht="13.5" customHeight="1">
      <c r="A14" s="4">
        <v>13</v>
      </c>
      <c r="B14" s="77" t="s">
        <v>22</v>
      </c>
      <c r="C14" s="4">
        <v>50</v>
      </c>
      <c r="D14" s="4">
        <v>1</v>
      </c>
      <c r="E14" s="4">
        <v>45</v>
      </c>
      <c r="F14" s="4"/>
      <c r="G14" s="79">
        <v>4</v>
      </c>
      <c r="H14" s="4">
        <v>5</v>
      </c>
      <c r="I14" s="83"/>
      <c r="J14" s="4">
        <v>2</v>
      </c>
      <c r="K14" s="4"/>
      <c r="L14" s="83">
        <v>10</v>
      </c>
      <c r="M14" s="4"/>
      <c r="N14" s="44">
        <v>36</v>
      </c>
      <c r="O14" s="4">
        <v>85</v>
      </c>
      <c r="P14" s="4">
        <v>5</v>
      </c>
      <c r="Q14" s="82">
        <f t="shared" si="1"/>
        <v>95</v>
      </c>
      <c r="R14" s="7">
        <f t="shared" si="0"/>
        <v>95</v>
      </c>
      <c r="S14" s="4"/>
      <c r="T14" s="9">
        <f t="shared" si="2"/>
        <v>0</v>
      </c>
    </row>
    <row r="15" spans="1:20" ht="13.5" customHeight="1">
      <c r="A15" s="4">
        <v>14</v>
      </c>
      <c r="B15" s="77" t="s">
        <v>23</v>
      </c>
      <c r="C15" s="4">
        <v>50</v>
      </c>
      <c r="D15" s="4">
        <v>3</v>
      </c>
      <c r="E15" s="4">
        <v>44</v>
      </c>
      <c r="F15" s="4"/>
      <c r="G15" s="60"/>
      <c r="H15" s="4">
        <v>4</v>
      </c>
      <c r="I15" s="83"/>
      <c r="J15" s="4">
        <v>6</v>
      </c>
      <c r="K15" s="4"/>
      <c r="L15" s="83">
        <v>13</v>
      </c>
      <c r="M15" s="4"/>
      <c r="N15" s="44">
        <v>52</v>
      </c>
      <c r="O15" s="4">
        <v>170</v>
      </c>
      <c r="P15" s="4">
        <v>5</v>
      </c>
      <c r="Q15" s="82">
        <f t="shared" si="1"/>
        <v>194</v>
      </c>
      <c r="R15" s="7">
        <f t="shared" si="0"/>
        <v>194</v>
      </c>
      <c r="S15" s="4"/>
      <c r="T15" s="9">
        <f t="shared" si="2"/>
        <v>0</v>
      </c>
    </row>
    <row r="16" spans="1:20" ht="13.5" customHeight="1">
      <c r="A16" s="4">
        <v>15</v>
      </c>
      <c r="B16" s="77" t="s">
        <v>24</v>
      </c>
      <c r="C16" s="4">
        <v>50</v>
      </c>
      <c r="D16" s="4">
        <v>4</v>
      </c>
      <c r="E16" s="4">
        <v>33</v>
      </c>
      <c r="F16" s="4"/>
      <c r="G16" s="60">
        <v>14</v>
      </c>
      <c r="H16" s="4"/>
      <c r="I16" s="83"/>
      <c r="J16" s="4">
        <v>1</v>
      </c>
      <c r="K16" s="4"/>
      <c r="L16" s="83">
        <v>4</v>
      </c>
      <c r="M16" s="4"/>
      <c r="N16" s="44">
        <v>0</v>
      </c>
      <c r="O16" s="4">
        <v>255</v>
      </c>
      <c r="P16" s="4">
        <v>2</v>
      </c>
      <c r="Q16" s="82">
        <f t="shared" si="1"/>
        <v>234</v>
      </c>
      <c r="R16" s="7">
        <f t="shared" si="0"/>
        <v>233</v>
      </c>
      <c r="S16" s="4">
        <v>1</v>
      </c>
      <c r="T16" s="9">
        <f t="shared" si="2"/>
        <v>0</v>
      </c>
    </row>
    <row r="17" spans="1:20" ht="13.5" customHeight="1">
      <c r="A17" s="4">
        <v>16</v>
      </c>
      <c r="B17" s="77" t="s">
        <v>25</v>
      </c>
      <c r="C17" s="4">
        <v>50</v>
      </c>
      <c r="D17" s="4">
        <v>1</v>
      </c>
      <c r="E17" s="4">
        <v>79</v>
      </c>
      <c r="F17" s="4"/>
      <c r="G17" s="60">
        <v>6</v>
      </c>
      <c r="H17" s="4"/>
      <c r="I17" s="83"/>
      <c r="J17" s="4"/>
      <c r="K17" s="4"/>
      <c r="L17" s="83"/>
      <c r="M17" s="4"/>
      <c r="N17" s="44">
        <v>139</v>
      </c>
      <c r="O17" s="4"/>
      <c r="P17" s="4">
        <v>4</v>
      </c>
      <c r="Q17" s="82">
        <f t="shared" si="1"/>
        <v>129</v>
      </c>
      <c r="R17" s="7">
        <f t="shared" si="0"/>
        <v>129</v>
      </c>
      <c r="S17" s="4"/>
      <c r="T17" s="9">
        <f t="shared" si="2"/>
        <v>0</v>
      </c>
    </row>
    <row r="18" spans="1:20" ht="13.5" customHeight="1">
      <c r="A18" s="4">
        <v>17</v>
      </c>
      <c r="B18" s="77" t="s">
        <v>26</v>
      </c>
      <c r="C18" s="4">
        <v>50</v>
      </c>
      <c r="D18" s="4">
        <v>3</v>
      </c>
      <c r="E18" s="4">
        <v>15</v>
      </c>
      <c r="F18" s="4"/>
      <c r="G18" s="60"/>
      <c r="H18" s="4"/>
      <c r="I18" s="83"/>
      <c r="J18" s="4"/>
      <c r="K18" s="4">
        <v>5</v>
      </c>
      <c r="L18" s="83">
        <v>1</v>
      </c>
      <c r="M18" s="4"/>
      <c r="N18" s="44">
        <v>183</v>
      </c>
      <c r="O18" s="4"/>
      <c r="P18" s="4">
        <v>12</v>
      </c>
      <c r="Q18" s="82">
        <f t="shared" si="1"/>
        <v>165</v>
      </c>
      <c r="R18" s="7">
        <f t="shared" si="0"/>
        <v>165</v>
      </c>
      <c r="S18" s="4"/>
      <c r="T18" s="9">
        <f t="shared" si="2"/>
        <v>0</v>
      </c>
    </row>
    <row r="19" spans="1:20" ht="13.5" customHeight="1">
      <c r="A19" s="4">
        <v>18</v>
      </c>
      <c r="B19" s="77" t="s">
        <v>27</v>
      </c>
      <c r="C19" s="4">
        <v>33</v>
      </c>
      <c r="D19" s="4">
        <v>3</v>
      </c>
      <c r="E19" s="4">
        <v>37</v>
      </c>
      <c r="F19" s="4"/>
      <c r="G19" s="60"/>
      <c r="H19" s="4"/>
      <c r="I19" s="83"/>
      <c r="J19" s="4">
        <v>2</v>
      </c>
      <c r="K19" s="4">
        <v>5</v>
      </c>
      <c r="L19" s="83">
        <v>1</v>
      </c>
      <c r="M19" s="4"/>
      <c r="N19" s="44">
        <v>110</v>
      </c>
      <c r="O19" s="4">
        <v>52</v>
      </c>
      <c r="P19" s="4">
        <v>17</v>
      </c>
      <c r="Q19" s="82">
        <f t="shared" si="1"/>
        <v>137</v>
      </c>
      <c r="R19" s="7">
        <f t="shared" si="0"/>
        <v>136</v>
      </c>
      <c r="S19" s="4">
        <v>1</v>
      </c>
      <c r="T19" s="9">
        <f t="shared" si="2"/>
        <v>0</v>
      </c>
    </row>
    <row r="20" spans="1:20" ht="13.5" customHeight="1">
      <c r="A20" s="4">
        <v>19</v>
      </c>
      <c r="B20" s="77" t="s">
        <v>28</v>
      </c>
      <c r="C20" s="4">
        <v>40</v>
      </c>
      <c r="D20" s="4">
        <v>2</v>
      </c>
      <c r="E20" s="4">
        <v>44</v>
      </c>
      <c r="F20" s="4"/>
      <c r="G20" s="4">
        <v>5</v>
      </c>
      <c r="H20" s="4"/>
      <c r="I20" s="4"/>
      <c r="J20" s="4">
        <v>2</v>
      </c>
      <c r="K20" s="4"/>
      <c r="L20" s="9">
        <v>3</v>
      </c>
      <c r="M20" s="4"/>
      <c r="N20" s="44">
        <v>58</v>
      </c>
      <c r="O20" s="4">
        <v>80</v>
      </c>
      <c r="P20" s="4">
        <v>3</v>
      </c>
      <c r="Q20" s="82">
        <f t="shared" si="1"/>
        <v>125</v>
      </c>
      <c r="R20" s="7">
        <f t="shared" si="0"/>
        <v>124</v>
      </c>
      <c r="S20" s="4">
        <v>1</v>
      </c>
      <c r="T20" s="9">
        <f t="shared" si="2"/>
        <v>0</v>
      </c>
    </row>
    <row r="21" spans="1:20" ht="13.5" customHeight="1">
      <c r="A21" s="4">
        <v>20</v>
      </c>
      <c r="B21" s="77" t="s">
        <v>29</v>
      </c>
      <c r="C21" s="4">
        <v>40</v>
      </c>
      <c r="D21" s="4">
        <v>2</v>
      </c>
      <c r="E21" s="4">
        <v>32</v>
      </c>
      <c r="F21" s="4"/>
      <c r="G21" s="4">
        <v>18</v>
      </c>
      <c r="H21" s="4"/>
      <c r="I21" s="4"/>
      <c r="J21" s="4"/>
      <c r="K21" s="4"/>
      <c r="L21" s="9"/>
      <c r="M21" s="4"/>
      <c r="N21" s="44">
        <v>51</v>
      </c>
      <c r="O21" s="4">
        <v>80</v>
      </c>
      <c r="P21" s="4"/>
      <c r="Q21" s="82">
        <f t="shared" si="1"/>
        <v>113</v>
      </c>
      <c r="R21" s="7">
        <f t="shared" si="0"/>
        <v>112</v>
      </c>
      <c r="S21" s="4">
        <v>1</v>
      </c>
      <c r="T21" s="9">
        <f t="shared" si="2"/>
        <v>0</v>
      </c>
    </row>
    <row r="22" spans="1:20">
      <c r="O22" s="74">
        <f>SUM(O2:O21)</f>
        <v>1937</v>
      </c>
      <c r="P22">
        <f>SUM(P2:P21)</f>
        <v>409</v>
      </c>
    </row>
  </sheetData>
  <conditionalFormatting sqref="G12:G13">
    <cfRule type="uniqueValues" dxfId="4" priority="1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S19" sqref="S19"/>
    </sheetView>
  </sheetViews>
  <sheetFormatPr defaultRowHeight="15"/>
  <cols>
    <col min="1" max="1" width="5" customWidth="1"/>
    <col min="2" max="2" width="10" customWidth="1"/>
    <col min="3" max="5" width="6.140625" customWidth="1"/>
    <col min="6" max="16" width="6.28515625" customWidth="1"/>
    <col min="17" max="17" width="11.85546875" customWidth="1"/>
    <col min="20" max="20" width="10.140625" customWidth="1"/>
    <col min="21" max="21" width="10" customWidth="1"/>
    <col min="23" max="23" width="11.28515625" customWidth="1"/>
  </cols>
  <sheetData>
    <row r="1" spans="1:23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38</v>
      </c>
      <c r="H1" s="8" t="s">
        <v>39</v>
      </c>
      <c r="I1" s="8" t="s">
        <v>40</v>
      </c>
      <c r="J1" s="8" t="s">
        <v>40</v>
      </c>
      <c r="K1" s="8" t="s">
        <v>37</v>
      </c>
      <c r="L1" s="8" t="s">
        <v>53</v>
      </c>
      <c r="M1" s="8" t="s">
        <v>53</v>
      </c>
      <c r="N1" s="8" t="s">
        <v>52</v>
      </c>
      <c r="O1" s="8" t="s">
        <v>52</v>
      </c>
      <c r="P1" s="8" t="s">
        <v>72</v>
      </c>
      <c r="Q1" s="78" t="s">
        <v>30</v>
      </c>
      <c r="R1" s="8" t="s">
        <v>34</v>
      </c>
      <c r="S1" s="8" t="s">
        <v>35</v>
      </c>
      <c r="T1" s="8" t="s">
        <v>68</v>
      </c>
      <c r="U1" s="3" t="s">
        <v>64</v>
      </c>
      <c r="V1" s="3" t="s">
        <v>46</v>
      </c>
      <c r="W1" s="3" t="s">
        <v>47</v>
      </c>
    </row>
    <row r="2" spans="1:23" s="1" customFormat="1" ht="13.5" customHeight="1">
      <c r="A2" s="4">
        <v>1</v>
      </c>
      <c r="B2" s="77" t="s">
        <v>10</v>
      </c>
      <c r="C2" s="4">
        <v>33</v>
      </c>
      <c r="D2" s="4">
        <v>54</v>
      </c>
      <c r="E2" s="4">
        <v>32</v>
      </c>
      <c r="F2" s="4">
        <v>6</v>
      </c>
      <c r="G2" s="4">
        <v>123</v>
      </c>
      <c r="H2" s="60">
        <v>16</v>
      </c>
      <c r="I2" s="4">
        <v>46</v>
      </c>
      <c r="J2" s="4">
        <v>40</v>
      </c>
      <c r="K2" s="83">
        <v>67</v>
      </c>
      <c r="L2" s="4">
        <v>28</v>
      </c>
      <c r="M2" s="4">
        <v>30</v>
      </c>
      <c r="N2" s="81">
        <v>12</v>
      </c>
      <c r="O2" s="83">
        <v>3</v>
      </c>
      <c r="P2" s="4">
        <v>54</v>
      </c>
      <c r="Q2" s="44">
        <v>1685</v>
      </c>
      <c r="R2" s="4">
        <v>1040</v>
      </c>
      <c r="S2" s="4">
        <v>473</v>
      </c>
      <c r="T2" s="82">
        <f>Q2+R2-F2-G2-H2-I2-J2-K2-L2-M2-N2-O2-P2-S2</f>
        <v>1827</v>
      </c>
      <c r="U2" s="7">
        <f t="shared" ref="U2:U21" si="0">C2*D2+E2</f>
        <v>1814</v>
      </c>
      <c r="V2" s="4">
        <v>13</v>
      </c>
      <c r="W2" s="9">
        <f>U2+V2-T2</f>
        <v>0</v>
      </c>
    </row>
    <row r="3" spans="1:23" ht="13.5" customHeight="1">
      <c r="A3" s="4">
        <v>2</v>
      </c>
      <c r="B3" s="77" t="s">
        <v>11</v>
      </c>
      <c r="C3" s="4">
        <v>70</v>
      </c>
      <c r="D3" s="4">
        <v>26</v>
      </c>
      <c r="E3" s="4">
        <v>17</v>
      </c>
      <c r="F3" s="4"/>
      <c r="G3" s="4">
        <v>101</v>
      </c>
      <c r="H3" s="60">
        <v>17</v>
      </c>
      <c r="I3" s="4">
        <v>39</v>
      </c>
      <c r="J3" s="4">
        <v>31</v>
      </c>
      <c r="K3" s="83">
        <v>51</v>
      </c>
      <c r="L3" s="4">
        <v>51</v>
      </c>
      <c r="M3" s="4">
        <v>16</v>
      </c>
      <c r="N3" s="81">
        <v>17</v>
      </c>
      <c r="O3" s="83">
        <v>10</v>
      </c>
      <c r="P3" s="4">
        <v>14</v>
      </c>
      <c r="Q3" s="44">
        <v>1791</v>
      </c>
      <c r="R3" s="4">
        <v>700</v>
      </c>
      <c r="S3" s="4">
        <v>305</v>
      </c>
      <c r="T3" s="82">
        <f t="shared" ref="T3:T21" si="1">Q3+R3-F3-G3-H3-I3-J3-K3-L3-M3-N3-O3-P3-S3</f>
        <v>1839</v>
      </c>
      <c r="U3" s="7">
        <f t="shared" si="0"/>
        <v>1837</v>
      </c>
      <c r="V3" s="4">
        <v>2</v>
      </c>
      <c r="W3" s="9">
        <f t="shared" ref="W3:W21" si="2">U3+V3-T3</f>
        <v>0</v>
      </c>
    </row>
    <row r="4" spans="1:23" ht="13.5" customHeight="1">
      <c r="A4" s="4">
        <v>3</v>
      </c>
      <c r="B4" s="77" t="s">
        <v>12</v>
      </c>
      <c r="C4" s="4">
        <v>45</v>
      </c>
      <c r="D4" s="4">
        <v>4</v>
      </c>
      <c r="E4" s="4">
        <v>17</v>
      </c>
      <c r="F4" s="4"/>
      <c r="G4" s="4">
        <v>10</v>
      </c>
      <c r="H4" s="60">
        <v>5</v>
      </c>
      <c r="I4" s="4"/>
      <c r="J4" s="4">
        <v>4</v>
      </c>
      <c r="K4" s="83">
        <v>60</v>
      </c>
      <c r="L4" s="4"/>
      <c r="M4" s="4">
        <v>10</v>
      </c>
      <c r="N4" s="81"/>
      <c r="O4" s="83"/>
      <c r="P4" s="4"/>
      <c r="Q4" s="44">
        <v>156</v>
      </c>
      <c r="R4" s="4">
        <v>180</v>
      </c>
      <c r="S4" s="4">
        <v>50</v>
      </c>
      <c r="T4" s="82">
        <f t="shared" si="1"/>
        <v>197</v>
      </c>
      <c r="U4" s="7">
        <f t="shared" si="0"/>
        <v>197</v>
      </c>
      <c r="V4" s="4"/>
      <c r="W4" s="9">
        <f t="shared" si="2"/>
        <v>0</v>
      </c>
    </row>
    <row r="5" spans="1:23" ht="13.5" customHeight="1">
      <c r="A5" s="4">
        <v>4</v>
      </c>
      <c r="B5" s="77" t="s">
        <v>13</v>
      </c>
      <c r="C5" s="4">
        <v>90</v>
      </c>
      <c r="D5" s="4">
        <v>1</v>
      </c>
      <c r="E5" s="4">
        <v>132</v>
      </c>
      <c r="F5" s="4">
        <v>2</v>
      </c>
      <c r="G5" s="4"/>
      <c r="H5" s="60">
        <v>9</v>
      </c>
      <c r="I5" s="4"/>
      <c r="J5" s="4">
        <v>5</v>
      </c>
      <c r="K5" s="83"/>
      <c r="L5" s="4">
        <v>5</v>
      </c>
      <c r="M5" s="4">
        <v>9</v>
      </c>
      <c r="N5" s="81">
        <v>5</v>
      </c>
      <c r="O5" s="83"/>
      <c r="P5" s="4">
        <v>6</v>
      </c>
      <c r="Q5" s="44">
        <v>315</v>
      </c>
      <c r="R5" s="4"/>
      <c r="S5" s="4">
        <v>52</v>
      </c>
      <c r="T5" s="82">
        <f t="shared" si="1"/>
        <v>222</v>
      </c>
      <c r="U5" s="7">
        <f t="shared" si="0"/>
        <v>222</v>
      </c>
      <c r="V5" s="4"/>
      <c r="W5" s="9">
        <f t="shared" si="2"/>
        <v>0</v>
      </c>
    </row>
    <row r="6" spans="1:23" ht="13.5" customHeight="1">
      <c r="A6" s="4">
        <v>5</v>
      </c>
      <c r="B6" s="77" t="s">
        <v>14</v>
      </c>
      <c r="C6" s="4">
        <v>80</v>
      </c>
      <c r="D6" s="4">
        <v>1</v>
      </c>
      <c r="E6" s="4">
        <v>10</v>
      </c>
      <c r="F6" s="4"/>
      <c r="G6" s="4">
        <v>8</v>
      </c>
      <c r="H6" s="60"/>
      <c r="I6" s="4"/>
      <c r="J6" s="4"/>
      <c r="K6" s="83">
        <v>3</v>
      </c>
      <c r="L6" s="4"/>
      <c r="M6" s="4"/>
      <c r="N6" s="81">
        <v>20</v>
      </c>
      <c r="O6" s="83"/>
      <c r="P6" s="4">
        <v>10</v>
      </c>
      <c r="Q6" s="44">
        <v>141</v>
      </c>
      <c r="R6" s="4"/>
      <c r="S6" s="4">
        <v>10</v>
      </c>
      <c r="T6" s="82">
        <f t="shared" si="1"/>
        <v>90</v>
      </c>
      <c r="U6" s="7">
        <f t="shared" si="0"/>
        <v>90</v>
      </c>
      <c r="V6" s="4"/>
      <c r="W6" s="9">
        <f t="shared" si="2"/>
        <v>0</v>
      </c>
    </row>
    <row r="7" spans="1:23" ht="13.5" customHeight="1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4"/>
      <c r="H7" s="60"/>
      <c r="I7" s="4"/>
      <c r="J7" s="4"/>
      <c r="K7" s="83"/>
      <c r="L7" s="4"/>
      <c r="M7" s="4"/>
      <c r="N7" s="81"/>
      <c r="O7" s="83"/>
      <c r="P7" s="4"/>
      <c r="Q7" s="44">
        <v>12</v>
      </c>
      <c r="R7" s="4"/>
      <c r="S7" s="4"/>
      <c r="T7" s="82">
        <f t="shared" si="1"/>
        <v>12</v>
      </c>
      <c r="U7" s="7">
        <f t="shared" si="0"/>
        <v>12</v>
      </c>
      <c r="V7" s="4"/>
      <c r="W7" s="9">
        <f t="shared" si="2"/>
        <v>0</v>
      </c>
    </row>
    <row r="8" spans="1:23" s="1" customFormat="1" ht="13.5" customHeight="1">
      <c r="A8" s="4">
        <v>7</v>
      </c>
      <c r="B8" s="77" t="s">
        <v>16</v>
      </c>
      <c r="C8" s="4">
        <v>120</v>
      </c>
      <c r="D8" s="4">
        <v>5</v>
      </c>
      <c r="E8" s="4">
        <v>29</v>
      </c>
      <c r="F8" s="4">
        <v>5</v>
      </c>
      <c r="G8" s="4">
        <v>3</v>
      </c>
      <c r="H8" s="60">
        <v>9</v>
      </c>
      <c r="I8" s="4">
        <v>27</v>
      </c>
      <c r="J8" s="4">
        <v>6</v>
      </c>
      <c r="K8" s="83">
        <v>2</v>
      </c>
      <c r="L8" s="4">
        <v>3</v>
      </c>
      <c r="M8" s="4">
        <v>3</v>
      </c>
      <c r="N8" s="81">
        <v>5</v>
      </c>
      <c r="O8" s="83"/>
      <c r="P8" s="4">
        <v>3</v>
      </c>
      <c r="Q8" s="44">
        <v>657</v>
      </c>
      <c r="R8" s="4">
        <v>240</v>
      </c>
      <c r="S8" s="4">
        <v>200</v>
      </c>
      <c r="T8" s="82">
        <f t="shared" si="1"/>
        <v>631</v>
      </c>
      <c r="U8" s="7">
        <f t="shared" si="0"/>
        <v>629</v>
      </c>
      <c r="V8" s="4">
        <v>2</v>
      </c>
      <c r="W8" s="9">
        <f t="shared" si="2"/>
        <v>0</v>
      </c>
    </row>
    <row r="9" spans="1:23" ht="13.5" customHeight="1">
      <c r="A9" s="4">
        <v>8</v>
      </c>
      <c r="B9" s="77" t="s">
        <v>17</v>
      </c>
      <c r="C9" s="4">
        <v>40</v>
      </c>
      <c r="D9" s="4">
        <v>1</v>
      </c>
      <c r="E9" s="4">
        <v>17</v>
      </c>
      <c r="F9" s="4"/>
      <c r="G9" s="4"/>
      <c r="H9" s="60">
        <v>5</v>
      </c>
      <c r="I9" s="4"/>
      <c r="J9" s="4"/>
      <c r="K9" s="83">
        <v>20</v>
      </c>
      <c r="L9" s="4"/>
      <c r="M9" s="4">
        <v>8</v>
      </c>
      <c r="N9" s="81">
        <v>20</v>
      </c>
      <c r="O9" s="83"/>
      <c r="P9" s="4"/>
      <c r="Q9" s="44">
        <v>75</v>
      </c>
      <c r="R9" s="4">
        <v>40</v>
      </c>
      <c r="S9" s="4">
        <v>5</v>
      </c>
      <c r="T9" s="82">
        <f t="shared" si="1"/>
        <v>57</v>
      </c>
      <c r="U9" s="7">
        <f t="shared" si="0"/>
        <v>57</v>
      </c>
      <c r="V9" s="4"/>
      <c r="W9" s="9">
        <f t="shared" si="2"/>
        <v>0</v>
      </c>
    </row>
    <row r="10" spans="1:23" ht="13.5" customHeight="1">
      <c r="A10" s="4">
        <v>9</v>
      </c>
      <c r="B10" s="77" t="s">
        <v>18</v>
      </c>
      <c r="C10" s="4">
        <v>65</v>
      </c>
      <c r="D10" s="4">
        <v>4</v>
      </c>
      <c r="E10" s="4">
        <v>58</v>
      </c>
      <c r="F10" s="4"/>
      <c r="G10" s="4">
        <v>6</v>
      </c>
      <c r="H10" s="60">
        <v>1</v>
      </c>
      <c r="I10" s="4">
        <v>6</v>
      </c>
      <c r="J10" s="4"/>
      <c r="K10" s="83"/>
      <c r="L10" s="4">
        <v>9</v>
      </c>
      <c r="M10" s="4"/>
      <c r="N10" s="81"/>
      <c r="O10" s="83"/>
      <c r="P10" s="4">
        <v>3</v>
      </c>
      <c r="Q10" s="44">
        <v>394</v>
      </c>
      <c r="R10" s="4"/>
      <c r="S10" s="4">
        <v>50</v>
      </c>
      <c r="T10" s="82">
        <f t="shared" si="1"/>
        <v>319</v>
      </c>
      <c r="U10" s="7">
        <f t="shared" si="0"/>
        <v>318</v>
      </c>
      <c r="V10" s="4">
        <v>1</v>
      </c>
      <c r="W10" s="9">
        <f t="shared" si="2"/>
        <v>0</v>
      </c>
    </row>
    <row r="11" spans="1:23" ht="13.5" customHeight="1">
      <c r="A11" s="4">
        <v>10</v>
      </c>
      <c r="B11" s="77" t="s">
        <v>19</v>
      </c>
      <c r="C11" s="4">
        <v>100</v>
      </c>
      <c r="D11" s="4">
        <v>4</v>
      </c>
      <c r="E11" s="4">
        <v>38</v>
      </c>
      <c r="F11" s="4">
        <v>12</v>
      </c>
      <c r="G11" s="4">
        <v>1</v>
      </c>
      <c r="H11" s="60">
        <v>8</v>
      </c>
      <c r="I11" s="4">
        <v>18</v>
      </c>
      <c r="J11" s="4">
        <v>17</v>
      </c>
      <c r="K11" s="83">
        <v>20</v>
      </c>
      <c r="L11" s="4">
        <v>14</v>
      </c>
      <c r="M11" s="4">
        <v>17</v>
      </c>
      <c r="N11" s="81">
        <v>13</v>
      </c>
      <c r="O11" s="83">
        <v>5</v>
      </c>
      <c r="P11" s="4">
        <v>5</v>
      </c>
      <c r="Q11" s="44">
        <v>749</v>
      </c>
      <c r="R11" s="4"/>
      <c r="S11" s="4">
        <v>179</v>
      </c>
      <c r="T11" s="82">
        <f t="shared" si="1"/>
        <v>440</v>
      </c>
      <c r="U11" s="7">
        <f t="shared" si="0"/>
        <v>438</v>
      </c>
      <c r="V11" s="4">
        <v>2</v>
      </c>
      <c r="W11" s="9">
        <f t="shared" si="2"/>
        <v>0</v>
      </c>
    </row>
    <row r="12" spans="1:23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60"/>
      <c r="I12" s="4"/>
      <c r="J12" s="4"/>
      <c r="K12" s="83"/>
      <c r="L12" s="4"/>
      <c r="M12" s="4"/>
      <c r="N12" s="81"/>
      <c r="O12" s="83"/>
      <c r="P12" s="4"/>
      <c r="Q12" s="44">
        <v>0</v>
      </c>
      <c r="R12" s="4"/>
      <c r="S12" s="4"/>
      <c r="T12" s="82">
        <f t="shared" si="1"/>
        <v>0</v>
      </c>
      <c r="U12" s="7">
        <f t="shared" si="0"/>
        <v>0</v>
      </c>
      <c r="V12" s="4"/>
      <c r="W12" s="9">
        <f t="shared" si="2"/>
        <v>0</v>
      </c>
    </row>
    <row r="13" spans="1:23" ht="13.5" customHeight="1">
      <c r="A13" s="4">
        <v>12</v>
      </c>
      <c r="B13" s="77" t="s">
        <v>21</v>
      </c>
      <c r="C13" s="4">
        <v>43</v>
      </c>
      <c r="D13" s="4">
        <v>1</v>
      </c>
      <c r="E13" s="4">
        <v>10</v>
      </c>
      <c r="F13" s="4"/>
      <c r="G13" s="4"/>
      <c r="H13" s="60"/>
      <c r="I13" s="4"/>
      <c r="J13" s="4">
        <v>5</v>
      </c>
      <c r="K13" s="83">
        <v>10</v>
      </c>
      <c r="L13" s="4"/>
      <c r="M13" s="4"/>
      <c r="N13" s="81"/>
      <c r="O13" s="83"/>
      <c r="P13" s="4"/>
      <c r="Q13" s="44">
        <v>77</v>
      </c>
      <c r="R13" s="4"/>
      <c r="S13" s="4">
        <v>9</v>
      </c>
      <c r="T13" s="82">
        <f t="shared" si="1"/>
        <v>53</v>
      </c>
      <c r="U13" s="7">
        <f t="shared" si="0"/>
        <v>53</v>
      </c>
      <c r="V13" s="4"/>
      <c r="W13" s="9">
        <f t="shared" si="2"/>
        <v>0</v>
      </c>
    </row>
    <row r="14" spans="1:23" ht="13.5" customHeight="1">
      <c r="A14" s="4">
        <v>13</v>
      </c>
      <c r="B14" s="77" t="s">
        <v>22</v>
      </c>
      <c r="C14" s="4">
        <v>20</v>
      </c>
      <c r="D14" s="4">
        <v>1</v>
      </c>
      <c r="E14" s="4"/>
      <c r="F14" s="4"/>
      <c r="G14" s="4"/>
      <c r="H14" s="79">
        <v>8</v>
      </c>
      <c r="I14" s="4">
        <v>10</v>
      </c>
      <c r="J14" s="4">
        <v>9</v>
      </c>
      <c r="K14" s="83"/>
      <c r="L14" s="4">
        <v>5</v>
      </c>
      <c r="M14" s="4"/>
      <c r="N14" s="81">
        <v>5</v>
      </c>
      <c r="O14" s="83"/>
      <c r="P14" s="4">
        <v>8</v>
      </c>
      <c r="Q14" s="44">
        <v>95</v>
      </c>
      <c r="R14" s="4"/>
      <c r="S14" s="4">
        <v>29</v>
      </c>
      <c r="T14" s="82">
        <f t="shared" si="1"/>
        <v>21</v>
      </c>
      <c r="U14" s="7">
        <f t="shared" si="0"/>
        <v>20</v>
      </c>
      <c r="V14" s="4">
        <v>1</v>
      </c>
      <c r="W14" s="9">
        <f t="shared" si="2"/>
        <v>0</v>
      </c>
    </row>
    <row r="15" spans="1:23" ht="13.5" customHeight="1">
      <c r="A15" s="4">
        <v>14</v>
      </c>
      <c r="B15" s="77" t="s">
        <v>23</v>
      </c>
      <c r="C15" s="4">
        <v>50</v>
      </c>
      <c r="D15" s="4">
        <v>3</v>
      </c>
      <c r="E15" s="4">
        <v>36</v>
      </c>
      <c r="F15" s="4"/>
      <c r="G15" s="4"/>
      <c r="H15" s="60">
        <v>8</v>
      </c>
      <c r="I15" s="4">
        <v>13</v>
      </c>
      <c r="J15" s="4">
        <v>19</v>
      </c>
      <c r="K15" s="83"/>
      <c r="L15" s="4"/>
      <c r="M15" s="4"/>
      <c r="N15" s="81">
        <v>5</v>
      </c>
      <c r="O15" s="83">
        <v>10</v>
      </c>
      <c r="P15" s="4">
        <v>5</v>
      </c>
      <c r="Q15" s="44">
        <v>194</v>
      </c>
      <c r="R15" s="4">
        <v>85</v>
      </c>
      <c r="S15" s="4">
        <v>33</v>
      </c>
      <c r="T15" s="82">
        <f t="shared" si="1"/>
        <v>186</v>
      </c>
      <c r="U15" s="7">
        <f t="shared" si="0"/>
        <v>186</v>
      </c>
      <c r="V15" s="4"/>
      <c r="W15" s="9">
        <f t="shared" si="2"/>
        <v>0</v>
      </c>
    </row>
    <row r="16" spans="1:23" ht="13.5" customHeight="1">
      <c r="A16" s="4">
        <v>15</v>
      </c>
      <c r="B16" s="77" t="s">
        <v>24</v>
      </c>
      <c r="C16" s="4">
        <v>50</v>
      </c>
      <c r="D16" s="4">
        <v>3</v>
      </c>
      <c r="E16" s="4">
        <v>6</v>
      </c>
      <c r="F16" s="4"/>
      <c r="G16" s="4"/>
      <c r="H16" s="60"/>
      <c r="I16" s="4">
        <v>8</v>
      </c>
      <c r="J16" s="4">
        <v>21</v>
      </c>
      <c r="K16" s="83"/>
      <c r="L16" s="4">
        <v>5</v>
      </c>
      <c r="M16" s="4"/>
      <c r="N16" s="81"/>
      <c r="O16" s="83"/>
      <c r="P16" s="4">
        <v>3</v>
      </c>
      <c r="Q16" s="44">
        <v>233</v>
      </c>
      <c r="R16" s="4"/>
      <c r="S16" s="4">
        <v>40</v>
      </c>
      <c r="T16" s="82">
        <f t="shared" si="1"/>
        <v>156</v>
      </c>
      <c r="U16" s="7">
        <f t="shared" si="0"/>
        <v>156</v>
      </c>
      <c r="V16" s="4"/>
      <c r="W16" s="9">
        <f t="shared" si="2"/>
        <v>0</v>
      </c>
    </row>
    <row r="17" spans="1:23" ht="13.5" customHeight="1">
      <c r="A17" s="4">
        <v>16</v>
      </c>
      <c r="B17" s="77" t="s">
        <v>25</v>
      </c>
      <c r="C17" s="4">
        <v>50</v>
      </c>
      <c r="D17" s="4">
        <v>1</v>
      </c>
      <c r="E17" s="4">
        <v>49</v>
      </c>
      <c r="F17" s="4"/>
      <c r="G17" s="4"/>
      <c r="H17" s="60"/>
      <c r="I17" s="4"/>
      <c r="J17" s="4">
        <v>6</v>
      </c>
      <c r="K17" s="83"/>
      <c r="L17" s="4">
        <v>5</v>
      </c>
      <c r="M17" s="4">
        <v>4</v>
      </c>
      <c r="N17" s="81">
        <v>3</v>
      </c>
      <c r="O17" s="83"/>
      <c r="P17" s="4"/>
      <c r="Q17" s="44">
        <v>129</v>
      </c>
      <c r="R17" s="4"/>
      <c r="S17" s="4">
        <v>12</v>
      </c>
      <c r="T17" s="82">
        <f t="shared" si="1"/>
        <v>99</v>
      </c>
      <c r="U17" s="7">
        <f t="shared" si="0"/>
        <v>99</v>
      </c>
      <c r="V17" s="4"/>
      <c r="W17" s="9">
        <f t="shared" si="2"/>
        <v>0</v>
      </c>
    </row>
    <row r="18" spans="1:23" ht="13.5" customHeight="1">
      <c r="A18" s="4">
        <v>17</v>
      </c>
      <c r="B18" s="77" t="s">
        <v>26</v>
      </c>
      <c r="C18" s="4">
        <v>50</v>
      </c>
      <c r="D18" s="4">
        <v>3</v>
      </c>
      <c r="E18" s="4">
        <v>40</v>
      </c>
      <c r="F18" s="4">
        <v>4</v>
      </c>
      <c r="G18" s="4"/>
      <c r="H18" s="60"/>
      <c r="I18" s="4">
        <v>12</v>
      </c>
      <c r="J18" s="4"/>
      <c r="K18" s="83"/>
      <c r="L18" s="4"/>
      <c r="M18" s="4"/>
      <c r="N18" s="81"/>
      <c r="O18" s="83">
        <v>7</v>
      </c>
      <c r="P18" s="4"/>
      <c r="Q18" s="44">
        <v>165</v>
      </c>
      <c r="R18" s="4">
        <v>80</v>
      </c>
      <c r="S18" s="4">
        <v>32</v>
      </c>
      <c r="T18" s="82">
        <f t="shared" si="1"/>
        <v>190</v>
      </c>
      <c r="U18" s="7">
        <f t="shared" si="0"/>
        <v>190</v>
      </c>
      <c r="V18" s="4"/>
      <c r="W18" s="9">
        <f t="shared" si="2"/>
        <v>0</v>
      </c>
    </row>
    <row r="19" spans="1:23" ht="13.5" customHeight="1">
      <c r="A19" s="4">
        <v>18</v>
      </c>
      <c r="B19" s="77" t="s">
        <v>27</v>
      </c>
      <c r="C19" s="4">
        <v>33</v>
      </c>
      <c r="D19" s="4">
        <v>5</v>
      </c>
      <c r="E19" s="4">
        <v>65</v>
      </c>
      <c r="F19" s="4">
        <v>10</v>
      </c>
      <c r="G19" s="4"/>
      <c r="H19" s="60"/>
      <c r="I19" s="4">
        <v>17</v>
      </c>
      <c r="J19" s="4"/>
      <c r="K19" s="83"/>
      <c r="L19" s="4">
        <v>1</v>
      </c>
      <c r="M19" s="4"/>
      <c r="N19" s="81"/>
      <c r="O19" s="83">
        <v>7</v>
      </c>
      <c r="P19" s="4"/>
      <c r="Q19" s="44">
        <v>136</v>
      </c>
      <c r="R19" s="4">
        <v>150</v>
      </c>
      <c r="S19" s="4">
        <v>20</v>
      </c>
      <c r="T19" s="82">
        <f t="shared" si="1"/>
        <v>231</v>
      </c>
      <c r="U19" s="7">
        <f t="shared" si="0"/>
        <v>230</v>
      </c>
      <c r="V19" s="4">
        <v>1</v>
      </c>
      <c r="W19" s="9">
        <f t="shared" si="2"/>
        <v>0</v>
      </c>
    </row>
    <row r="20" spans="1:23" ht="13.5" customHeight="1">
      <c r="A20" s="4">
        <v>19</v>
      </c>
      <c r="B20" s="77" t="s">
        <v>28</v>
      </c>
      <c r="C20" s="4">
        <v>40</v>
      </c>
      <c r="D20" s="4">
        <v>1</v>
      </c>
      <c r="E20" s="4">
        <v>41</v>
      </c>
      <c r="F20" s="4"/>
      <c r="G20" s="4"/>
      <c r="H20" s="4">
        <v>1</v>
      </c>
      <c r="I20" s="4"/>
      <c r="J20" s="4"/>
      <c r="K20" s="4">
        <v>18</v>
      </c>
      <c r="L20" s="4">
        <v>7</v>
      </c>
      <c r="M20" s="4"/>
      <c r="N20" s="81">
        <v>5</v>
      </c>
      <c r="O20" s="9"/>
      <c r="P20" s="4"/>
      <c r="Q20" s="44">
        <v>124</v>
      </c>
      <c r="R20" s="4"/>
      <c r="S20" s="4">
        <v>8</v>
      </c>
      <c r="T20" s="82">
        <f t="shared" si="1"/>
        <v>85</v>
      </c>
      <c r="U20" s="7">
        <f t="shared" si="0"/>
        <v>81</v>
      </c>
      <c r="V20" s="4">
        <v>4</v>
      </c>
      <c r="W20" s="9">
        <f t="shared" si="2"/>
        <v>0</v>
      </c>
    </row>
    <row r="21" spans="1:23" ht="13.5" customHeight="1">
      <c r="A21" s="4">
        <v>20</v>
      </c>
      <c r="B21" s="77" t="s">
        <v>29</v>
      </c>
      <c r="C21" s="4">
        <v>40</v>
      </c>
      <c r="D21" s="4">
        <v>2</v>
      </c>
      <c r="E21" s="4">
        <v>7</v>
      </c>
      <c r="F21" s="4">
        <v>1</v>
      </c>
      <c r="G21" s="4"/>
      <c r="H21" s="4">
        <v>2</v>
      </c>
      <c r="I21" s="4"/>
      <c r="J21" s="4"/>
      <c r="K21" s="4">
        <v>15</v>
      </c>
      <c r="L21" s="4">
        <v>2</v>
      </c>
      <c r="M21" s="4"/>
      <c r="N21" s="81"/>
      <c r="O21" s="9"/>
      <c r="P21" s="4"/>
      <c r="Q21" s="44">
        <v>112</v>
      </c>
      <c r="R21" s="4"/>
      <c r="S21" s="4">
        <v>5</v>
      </c>
      <c r="T21" s="82">
        <f t="shared" si="1"/>
        <v>87</v>
      </c>
      <c r="U21" s="7">
        <f t="shared" si="0"/>
        <v>87</v>
      </c>
      <c r="V21" s="4"/>
      <c r="W21" s="9">
        <f t="shared" si="2"/>
        <v>0</v>
      </c>
    </row>
    <row r="22" spans="1:23">
      <c r="R22" s="74">
        <f>SUM(R2:R21)</f>
        <v>2515</v>
      </c>
      <c r="S22">
        <f>SUM(S2:S21)</f>
        <v>1512</v>
      </c>
    </row>
  </sheetData>
  <conditionalFormatting sqref="H12:H13">
    <cfRule type="uniqueValues" dxfId="3" priority="1"/>
  </conditionalFormatting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O19" sqref="O19"/>
    </sheetView>
  </sheetViews>
  <sheetFormatPr defaultRowHeight="15"/>
  <cols>
    <col min="1" max="1" width="5" customWidth="1"/>
    <col min="2" max="2" width="9.85546875" customWidth="1"/>
    <col min="3" max="5" width="6.42578125" customWidth="1"/>
    <col min="6" max="12" width="6.85546875" customWidth="1"/>
    <col min="13" max="13" width="11.5703125" customWidth="1"/>
    <col min="14" max="14" width="9.7109375" customWidth="1"/>
    <col min="15" max="16" width="9.42578125" customWidth="1"/>
    <col min="17" max="17" width="9.5703125" customWidth="1"/>
    <col min="20" max="20" width="11.5703125" customWidth="1"/>
  </cols>
  <sheetData>
    <row r="1" spans="1:20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37</v>
      </c>
      <c r="I1" s="8" t="s">
        <v>53</v>
      </c>
      <c r="J1" s="8" t="s">
        <v>53</v>
      </c>
      <c r="K1" s="8" t="s">
        <v>52</v>
      </c>
      <c r="L1" s="8" t="s">
        <v>71</v>
      </c>
      <c r="M1" s="8" t="s">
        <v>59</v>
      </c>
      <c r="N1" s="78" t="s">
        <v>30</v>
      </c>
      <c r="O1" s="8" t="s">
        <v>34</v>
      </c>
      <c r="P1" s="8" t="s">
        <v>35</v>
      </c>
      <c r="Q1" s="8" t="s">
        <v>68</v>
      </c>
      <c r="R1" s="3" t="s">
        <v>64</v>
      </c>
      <c r="S1" s="3" t="s">
        <v>46</v>
      </c>
      <c r="T1" s="3" t="s">
        <v>47</v>
      </c>
    </row>
    <row r="2" spans="1:20" ht="15" customHeight="1">
      <c r="A2" s="4">
        <v>1</v>
      </c>
      <c r="B2" s="77" t="s">
        <v>10</v>
      </c>
      <c r="C2" s="4">
        <v>33</v>
      </c>
      <c r="D2" s="4">
        <v>44</v>
      </c>
      <c r="E2" s="4">
        <v>32</v>
      </c>
      <c r="F2" s="4">
        <v>47</v>
      </c>
      <c r="G2" s="60">
        <v>51</v>
      </c>
      <c r="H2" s="83">
        <v>30</v>
      </c>
      <c r="I2" s="4">
        <v>46</v>
      </c>
      <c r="J2" s="4"/>
      <c r="K2" s="81">
        <v>34</v>
      </c>
      <c r="L2" s="83">
        <v>14</v>
      </c>
      <c r="M2" s="4">
        <v>20</v>
      </c>
      <c r="N2" s="44">
        <v>1814</v>
      </c>
      <c r="O2" s="4"/>
      <c r="P2" s="4">
        <v>85</v>
      </c>
      <c r="Q2" s="82">
        <f>N2+O2-F2-G2-H2-I2-J2-K2-L2-M2-P2</f>
        <v>1487</v>
      </c>
      <c r="R2" s="7">
        <f t="shared" ref="R2:R21" si="0">C2*D2+E2</f>
        <v>1484</v>
      </c>
      <c r="S2" s="4">
        <v>3</v>
      </c>
      <c r="T2" s="9">
        <f>R2+S2-Q2</f>
        <v>0</v>
      </c>
    </row>
    <row r="3" spans="1:20" ht="15" customHeight="1">
      <c r="A3" s="4">
        <v>2</v>
      </c>
      <c r="B3" s="77" t="s">
        <v>11</v>
      </c>
      <c r="C3" s="4">
        <v>70</v>
      </c>
      <c r="D3" s="4">
        <v>21</v>
      </c>
      <c r="E3" s="4">
        <v>40</v>
      </c>
      <c r="F3" s="4">
        <v>15</v>
      </c>
      <c r="G3" s="60">
        <v>12</v>
      </c>
      <c r="H3" s="83">
        <v>47</v>
      </c>
      <c r="I3" s="4">
        <v>62</v>
      </c>
      <c r="J3" s="4">
        <v>10</v>
      </c>
      <c r="K3" s="81">
        <v>2</v>
      </c>
      <c r="L3" s="83">
        <v>23</v>
      </c>
      <c r="M3" s="4">
        <v>30</v>
      </c>
      <c r="N3" s="44">
        <v>1837</v>
      </c>
      <c r="O3" s="4"/>
      <c r="P3" s="4">
        <v>126</v>
      </c>
      <c r="Q3" s="82">
        <f t="shared" ref="Q3:Q21" si="1">N3+O3-F3-G3-H3-I3-J3-K3-L3-M3-P3</f>
        <v>1510</v>
      </c>
      <c r="R3" s="7">
        <f t="shared" si="0"/>
        <v>1510</v>
      </c>
      <c r="S3" s="4"/>
      <c r="T3" s="9">
        <f t="shared" ref="T3:T21" si="2">R3+S3-Q3</f>
        <v>0</v>
      </c>
    </row>
    <row r="4" spans="1:20" ht="15" customHeight="1">
      <c r="A4" s="4">
        <v>3</v>
      </c>
      <c r="B4" s="77" t="s">
        <v>12</v>
      </c>
      <c r="C4" s="4">
        <v>45</v>
      </c>
      <c r="D4" s="4">
        <v>2</v>
      </c>
      <c r="E4" s="4">
        <v>42</v>
      </c>
      <c r="F4" s="4"/>
      <c r="G4" s="60"/>
      <c r="H4" s="83">
        <v>5</v>
      </c>
      <c r="I4" s="4">
        <v>25</v>
      </c>
      <c r="J4" s="4"/>
      <c r="K4" s="81"/>
      <c r="L4" s="83">
        <v>5</v>
      </c>
      <c r="M4" s="4"/>
      <c r="N4" s="44">
        <v>197</v>
      </c>
      <c r="O4" s="4"/>
      <c r="P4" s="4">
        <v>30</v>
      </c>
      <c r="Q4" s="82">
        <f t="shared" si="1"/>
        <v>132</v>
      </c>
      <c r="R4" s="7">
        <f t="shared" si="0"/>
        <v>132</v>
      </c>
      <c r="S4" s="4"/>
      <c r="T4" s="9">
        <f t="shared" si="2"/>
        <v>0</v>
      </c>
    </row>
    <row r="5" spans="1:20" ht="15" customHeight="1">
      <c r="A5" s="4">
        <v>4</v>
      </c>
      <c r="B5" s="77" t="s">
        <v>13</v>
      </c>
      <c r="C5" s="4">
        <v>90</v>
      </c>
      <c r="D5" s="4">
        <v>1</v>
      </c>
      <c r="E5" s="4">
        <v>110</v>
      </c>
      <c r="F5" s="4"/>
      <c r="G5" s="60"/>
      <c r="H5" s="83">
        <v>3</v>
      </c>
      <c r="I5" s="4">
        <v>7</v>
      </c>
      <c r="J5" s="4"/>
      <c r="K5" s="81"/>
      <c r="L5" s="83">
        <v>7</v>
      </c>
      <c r="M5" s="4"/>
      <c r="N5" s="44">
        <v>222</v>
      </c>
      <c r="O5" s="4"/>
      <c r="P5" s="4">
        <v>5</v>
      </c>
      <c r="Q5" s="82">
        <f t="shared" si="1"/>
        <v>200</v>
      </c>
      <c r="R5" s="7">
        <f t="shared" si="0"/>
        <v>200</v>
      </c>
      <c r="S5" s="4"/>
      <c r="T5" s="9">
        <f t="shared" si="2"/>
        <v>0</v>
      </c>
    </row>
    <row r="6" spans="1:20" ht="15" customHeight="1">
      <c r="A6" s="4">
        <v>5</v>
      </c>
      <c r="B6" s="77" t="s">
        <v>14</v>
      </c>
      <c r="C6" s="4">
        <v>78</v>
      </c>
      <c r="D6" s="4">
        <v>1</v>
      </c>
      <c r="E6" s="4"/>
      <c r="F6" s="4"/>
      <c r="G6" s="60">
        <v>1</v>
      </c>
      <c r="H6" s="83"/>
      <c r="I6" s="4">
        <v>10</v>
      </c>
      <c r="J6" s="4"/>
      <c r="K6" s="81"/>
      <c r="L6" s="83"/>
      <c r="M6" s="4"/>
      <c r="N6" s="44">
        <v>90</v>
      </c>
      <c r="O6" s="4"/>
      <c r="P6" s="4"/>
      <c r="Q6" s="82">
        <f t="shared" si="1"/>
        <v>79</v>
      </c>
      <c r="R6" s="7">
        <f t="shared" si="0"/>
        <v>78</v>
      </c>
      <c r="S6" s="4">
        <v>1</v>
      </c>
      <c r="T6" s="9">
        <f t="shared" si="2"/>
        <v>0</v>
      </c>
    </row>
    <row r="7" spans="1:20" ht="15" customHeight="1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60"/>
      <c r="H7" s="83"/>
      <c r="I7" s="4"/>
      <c r="J7" s="4"/>
      <c r="K7" s="81"/>
      <c r="L7" s="83"/>
      <c r="M7" s="4"/>
      <c r="N7" s="44">
        <v>12</v>
      </c>
      <c r="O7" s="4"/>
      <c r="P7" s="4"/>
      <c r="Q7" s="82">
        <f t="shared" si="1"/>
        <v>12</v>
      </c>
      <c r="R7" s="7">
        <f t="shared" si="0"/>
        <v>12</v>
      </c>
      <c r="S7" s="4"/>
      <c r="T7" s="9">
        <f t="shared" si="2"/>
        <v>0</v>
      </c>
    </row>
    <row r="8" spans="1:20" ht="15" customHeight="1">
      <c r="A8" s="4">
        <v>7</v>
      </c>
      <c r="B8" s="77" t="s">
        <v>16</v>
      </c>
      <c r="C8" s="4">
        <v>120</v>
      </c>
      <c r="D8" s="4">
        <v>4</v>
      </c>
      <c r="E8" s="4">
        <v>70</v>
      </c>
      <c r="F8" s="4"/>
      <c r="G8" s="60">
        <v>12</v>
      </c>
      <c r="H8" s="83">
        <v>8</v>
      </c>
      <c r="I8" s="4">
        <v>31</v>
      </c>
      <c r="J8" s="4">
        <v>5</v>
      </c>
      <c r="K8" s="81"/>
      <c r="L8" s="83">
        <v>7</v>
      </c>
      <c r="M8" s="4"/>
      <c r="N8" s="44">
        <v>629</v>
      </c>
      <c r="O8" s="4"/>
      <c r="P8" s="4">
        <v>15</v>
      </c>
      <c r="Q8" s="82">
        <f t="shared" si="1"/>
        <v>551</v>
      </c>
      <c r="R8" s="7">
        <f t="shared" si="0"/>
        <v>550</v>
      </c>
      <c r="S8" s="4">
        <v>1</v>
      </c>
      <c r="T8" s="9">
        <f t="shared" si="2"/>
        <v>0</v>
      </c>
    </row>
    <row r="9" spans="1:20" ht="15" customHeight="1">
      <c r="A9" s="4">
        <v>8</v>
      </c>
      <c r="B9" s="77" t="s">
        <v>17</v>
      </c>
      <c r="C9" s="4">
        <v>37</v>
      </c>
      <c r="D9" s="4">
        <v>1</v>
      </c>
      <c r="E9" s="4"/>
      <c r="F9" s="4"/>
      <c r="G9" s="60"/>
      <c r="H9" s="83"/>
      <c r="I9" s="4">
        <v>20</v>
      </c>
      <c r="J9" s="4"/>
      <c r="K9" s="81"/>
      <c r="L9" s="83"/>
      <c r="M9" s="4"/>
      <c r="N9" s="44">
        <v>57</v>
      </c>
      <c r="O9" s="4"/>
      <c r="P9" s="4"/>
      <c r="Q9" s="82">
        <f t="shared" si="1"/>
        <v>37</v>
      </c>
      <c r="R9" s="7">
        <f t="shared" si="0"/>
        <v>37</v>
      </c>
      <c r="S9" s="4"/>
      <c r="T9" s="9">
        <f t="shared" si="2"/>
        <v>0</v>
      </c>
    </row>
    <row r="10" spans="1:20" ht="15" customHeight="1">
      <c r="A10" s="4">
        <v>9</v>
      </c>
      <c r="B10" s="77" t="s">
        <v>18</v>
      </c>
      <c r="C10" s="4">
        <v>65</v>
      </c>
      <c r="D10" s="4">
        <v>4</v>
      </c>
      <c r="E10" s="4">
        <v>32</v>
      </c>
      <c r="F10" s="4"/>
      <c r="G10" s="60">
        <v>9</v>
      </c>
      <c r="H10" s="83">
        <v>3</v>
      </c>
      <c r="I10" s="4">
        <v>5</v>
      </c>
      <c r="J10" s="4"/>
      <c r="K10" s="81">
        <v>4</v>
      </c>
      <c r="L10" s="83">
        <v>5</v>
      </c>
      <c r="M10" s="4"/>
      <c r="N10" s="44">
        <v>318</v>
      </c>
      <c r="O10" s="4"/>
      <c r="P10" s="4"/>
      <c r="Q10" s="82">
        <f t="shared" si="1"/>
        <v>292</v>
      </c>
      <c r="R10" s="7">
        <f t="shared" si="0"/>
        <v>292</v>
      </c>
      <c r="S10" s="4"/>
      <c r="T10" s="9">
        <f t="shared" si="2"/>
        <v>0</v>
      </c>
    </row>
    <row r="11" spans="1:20" ht="15" customHeight="1">
      <c r="A11" s="4">
        <v>10</v>
      </c>
      <c r="B11" s="77" t="s">
        <v>19</v>
      </c>
      <c r="C11" s="4">
        <v>100</v>
      </c>
      <c r="D11" s="4">
        <v>2</v>
      </c>
      <c r="E11" s="4">
        <v>95</v>
      </c>
      <c r="F11" s="4">
        <v>18</v>
      </c>
      <c r="G11" s="60">
        <v>16</v>
      </c>
      <c r="H11" s="83">
        <v>18</v>
      </c>
      <c r="I11" s="4">
        <v>21</v>
      </c>
      <c r="J11" s="4">
        <v>10</v>
      </c>
      <c r="K11" s="81"/>
      <c r="L11" s="83">
        <v>13</v>
      </c>
      <c r="M11" s="4"/>
      <c r="N11" s="44">
        <v>438</v>
      </c>
      <c r="O11" s="4"/>
      <c r="P11" s="4">
        <v>47</v>
      </c>
      <c r="Q11" s="82">
        <f t="shared" si="1"/>
        <v>295</v>
      </c>
      <c r="R11" s="7">
        <f t="shared" si="0"/>
        <v>295</v>
      </c>
      <c r="S11" s="4"/>
      <c r="T11" s="9">
        <f t="shared" si="2"/>
        <v>0</v>
      </c>
    </row>
    <row r="12" spans="1:20" ht="1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60"/>
      <c r="H12" s="83"/>
      <c r="I12" s="4"/>
      <c r="J12" s="4"/>
      <c r="K12" s="81"/>
      <c r="L12" s="83"/>
      <c r="M12" s="4"/>
      <c r="N12" s="44">
        <v>0</v>
      </c>
      <c r="O12" s="4"/>
      <c r="P12" s="4"/>
      <c r="Q12" s="82">
        <f t="shared" si="1"/>
        <v>0</v>
      </c>
      <c r="R12" s="7">
        <f t="shared" si="0"/>
        <v>0</v>
      </c>
      <c r="S12" s="4"/>
      <c r="T12" s="9">
        <f t="shared" si="2"/>
        <v>0</v>
      </c>
    </row>
    <row r="13" spans="1:20" ht="15" customHeight="1">
      <c r="A13" s="4">
        <v>12</v>
      </c>
      <c r="B13" s="77" t="s">
        <v>21</v>
      </c>
      <c r="C13" s="4">
        <v>40</v>
      </c>
      <c r="D13" s="4">
        <v>1</v>
      </c>
      <c r="E13" s="4"/>
      <c r="F13" s="4">
        <v>2</v>
      </c>
      <c r="G13" s="60"/>
      <c r="H13" s="83"/>
      <c r="I13" s="4">
        <v>11</v>
      </c>
      <c r="J13" s="4"/>
      <c r="K13" s="81"/>
      <c r="L13" s="83"/>
      <c r="M13" s="4"/>
      <c r="N13" s="44">
        <v>53</v>
      </c>
      <c r="O13" s="4"/>
      <c r="P13" s="4"/>
      <c r="Q13" s="82">
        <f t="shared" si="1"/>
        <v>40</v>
      </c>
      <c r="R13" s="7">
        <f t="shared" si="0"/>
        <v>40</v>
      </c>
      <c r="S13" s="4"/>
      <c r="T13" s="9">
        <f t="shared" si="2"/>
        <v>0</v>
      </c>
    </row>
    <row r="14" spans="1:20" ht="15" customHeight="1">
      <c r="A14" s="4">
        <v>13</v>
      </c>
      <c r="B14" s="77" t="s">
        <v>22</v>
      </c>
      <c r="C14" s="4">
        <v>0</v>
      </c>
      <c r="D14" s="4"/>
      <c r="E14" s="4"/>
      <c r="F14" s="4"/>
      <c r="G14" s="79">
        <v>10</v>
      </c>
      <c r="H14" s="83">
        <v>5</v>
      </c>
      <c r="I14" s="4"/>
      <c r="J14" s="4"/>
      <c r="K14" s="81"/>
      <c r="L14" s="83"/>
      <c r="M14" s="4"/>
      <c r="N14" s="44">
        <v>20</v>
      </c>
      <c r="O14" s="4"/>
      <c r="P14" s="4">
        <v>5</v>
      </c>
      <c r="Q14" s="82">
        <f t="shared" si="1"/>
        <v>0</v>
      </c>
      <c r="R14" s="7">
        <f t="shared" si="0"/>
        <v>0</v>
      </c>
      <c r="S14" s="4"/>
      <c r="T14" s="9">
        <f t="shared" si="2"/>
        <v>0</v>
      </c>
    </row>
    <row r="15" spans="1:20" ht="15" customHeight="1">
      <c r="A15" s="4">
        <v>14</v>
      </c>
      <c r="B15" s="77" t="s">
        <v>23</v>
      </c>
      <c r="C15" s="4">
        <v>50</v>
      </c>
      <c r="D15" s="4">
        <v>1</v>
      </c>
      <c r="E15" s="4">
        <v>37</v>
      </c>
      <c r="F15" s="4">
        <v>7</v>
      </c>
      <c r="G15" s="60">
        <v>21</v>
      </c>
      <c r="H15" s="83">
        <v>11</v>
      </c>
      <c r="I15" s="4">
        <v>20</v>
      </c>
      <c r="J15" s="4"/>
      <c r="K15" s="81"/>
      <c r="L15" s="83">
        <v>30</v>
      </c>
      <c r="M15" s="4"/>
      <c r="N15" s="44">
        <v>186</v>
      </c>
      <c r="O15" s="4"/>
      <c r="P15" s="4">
        <v>10</v>
      </c>
      <c r="Q15" s="82">
        <f t="shared" si="1"/>
        <v>87</v>
      </c>
      <c r="R15" s="7">
        <f t="shared" si="0"/>
        <v>87</v>
      </c>
      <c r="S15" s="4"/>
      <c r="T15" s="9">
        <f t="shared" si="2"/>
        <v>0</v>
      </c>
    </row>
    <row r="16" spans="1:20" ht="15" customHeight="1">
      <c r="A16" s="4">
        <v>15</v>
      </c>
      <c r="B16" s="77" t="s">
        <v>24</v>
      </c>
      <c r="C16" s="4">
        <v>50</v>
      </c>
      <c r="D16" s="4">
        <v>3</v>
      </c>
      <c r="E16" s="4">
        <v>2</v>
      </c>
      <c r="F16" s="4"/>
      <c r="G16" s="60">
        <v>4</v>
      </c>
      <c r="H16" s="83"/>
      <c r="I16" s="4"/>
      <c r="J16" s="4"/>
      <c r="K16" s="81"/>
      <c r="L16" s="83"/>
      <c r="M16" s="4"/>
      <c r="N16" s="44">
        <v>156</v>
      </c>
      <c r="O16" s="4"/>
      <c r="P16" s="4"/>
      <c r="Q16" s="82">
        <f t="shared" si="1"/>
        <v>152</v>
      </c>
      <c r="R16" s="7">
        <f t="shared" si="0"/>
        <v>152</v>
      </c>
      <c r="S16" s="4"/>
      <c r="T16" s="9">
        <f t="shared" si="2"/>
        <v>0</v>
      </c>
    </row>
    <row r="17" spans="1:20" ht="15" customHeight="1">
      <c r="A17" s="4">
        <v>16</v>
      </c>
      <c r="B17" s="77" t="s">
        <v>25</v>
      </c>
      <c r="C17" s="4">
        <v>50</v>
      </c>
      <c r="D17" s="4">
        <v>1</v>
      </c>
      <c r="E17" s="4">
        <v>26</v>
      </c>
      <c r="F17" s="4">
        <v>7</v>
      </c>
      <c r="G17" s="60">
        <v>8</v>
      </c>
      <c r="H17" s="83"/>
      <c r="I17" s="4">
        <v>3</v>
      </c>
      <c r="J17" s="4"/>
      <c r="K17" s="81"/>
      <c r="L17" s="83"/>
      <c r="M17" s="4"/>
      <c r="N17" s="44">
        <v>99</v>
      </c>
      <c r="O17" s="4"/>
      <c r="P17" s="4">
        <v>5</v>
      </c>
      <c r="Q17" s="82">
        <f t="shared" si="1"/>
        <v>76</v>
      </c>
      <c r="R17" s="7">
        <f t="shared" si="0"/>
        <v>76</v>
      </c>
      <c r="S17" s="4"/>
      <c r="T17" s="9">
        <f t="shared" si="2"/>
        <v>0</v>
      </c>
    </row>
    <row r="18" spans="1:20" ht="15" customHeight="1">
      <c r="A18" s="4">
        <v>17</v>
      </c>
      <c r="B18" s="77" t="s">
        <v>26</v>
      </c>
      <c r="C18" s="4">
        <v>50</v>
      </c>
      <c r="D18" s="4">
        <v>2</v>
      </c>
      <c r="E18" s="4">
        <v>68</v>
      </c>
      <c r="F18" s="4">
        <v>10</v>
      </c>
      <c r="G18" s="60"/>
      <c r="H18" s="83">
        <v>3</v>
      </c>
      <c r="I18" s="4"/>
      <c r="J18" s="4"/>
      <c r="K18" s="81"/>
      <c r="L18" s="83"/>
      <c r="M18" s="4">
        <v>4</v>
      </c>
      <c r="N18" s="44">
        <v>190</v>
      </c>
      <c r="O18" s="4"/>
      <c r="P18" s="4">
        <v>5</v>
      </c>
      <c r="Q18" s="82">
        <f t="shared" si="1"/>
        <v>168</v>
      </c>
      <c r="R18" s="7">
        <f t="shared" si="0"/>
        <v>168</v>
      </c>
      <c r="S18" s="4"/>
      <c r="T18" s="9">
        <f t="shared" si="2"/>
        <v>0</v>
      </c>
    </row>
    <row r="19" spans="1:20" ht="15" customHeight="1">
      <c r="A19" s="4">
        <v>18</v>
      </c>
      <c r="B19" s="77" t="s">
        <v>27</v>
      </c>
      <c r="C19" s="4">
        <v>33</v>
      </c>
      <c r="D19" s="4">
        <v>5</v>
      </c>
      <c r="E19" s="4">
        <v>46</v>
      </c>
      <c r="F19" s="4">
        <v>7</v>
      </c>
      <c r="G19" s="60"/>
      <c r="H19" s="83">
        <v>2</v>
      </c>
      <c r="I19" s="4">
        <v>1</v>
      </c>
      <c r="J19" s="4"/>
      <c r="K19" s="81"/>
      <c r="L19" s="83"/>
      <c r="M19" s="4">
        <v>4</v>
      </c>
      <c r="N19" s="44">
        <v>230</v>
      </c>
      <c r="O19" s="4"/>
      <c r="P19" s="4">
        <v>5</v>
      </c>
      <c r="Q19" s="82">
        <f t="shared" si="1"/>
        <v>211</v>
      </c>
      <c r="R19" s="7">
        <f t="shared" si="0"/>
        <v>211</v>
      </c>
      <c r="S19" s="4"/>
      <c r="T19" s="9">
        <f t="shared" si="2"/>
        <v>0</v>
      </c>
    </row>
    <row r="20" spans="1:20" ht="15" customHeight="1">
      <c r="A20" s="4">
        <v>19</v>
      </c>
      <c r="B20" s="77" t="s">
        <v>28</v>
      </c>
      <c r="C20" s="4">
        <v>40</v>
      </c>
      <c r="D20" s="4">
        <v>1</v>
      </c>
      <c r="E20" s="4">
        <v>33</v>
      </c>
      <c r="F20" s="4"/>
      <c r="G20" s="4">
        <v>3</v>
      </c>
      <c r="H20" s="4"/>
      <c r="I20" s="4">
        <v>5</v>
      </c>
      <c r="J20" s="4"/>
      <c r="K20" s="81"/>
      <c r="L20" s="9"/>
      <c r="M20" s="4"/>
      <c r="N20" s="44">
        <v>81</v>
      </c>
      <c r="O20" s="4"/>
      <c r="P20" s="4"/>
      <c r="Q20" s="82">
        <f t="shared" si="1"/>
        <v>73</v>
      </c>
      <c r="R20" s="7">
        <f t="shared" si="0"/>
        <v>73</v>
      </c>
      <c r="S20" s="4"/>
      <c r="T20" s="9">
        <f t="shared" si="2"/>
        <v>0</v>
      </c>
    </row>
    <row r="21" spans="1:20" ht="15" customHeight="1">
      <c r="A21" s="4">
        <v>20</v>
      </c>
      <c r="B21" s="77" t="s">
        <v>29</v>
      </c>
      <c r="C21" s="4">
        <v>40</v>
      </c>
      <c r="D21" s="4">
        <v>1</v>
      </c>
      <c r="E21" s="4">
        <v>32</v>
      </c>
      <c r="F21" s="4"/>
      <c r="G21" s="4">
        <v>7</v>
      </c>
      <c r="H21" s="4">
        <v>2</v>
      </c>
      <c r="I21" s="4">
        <v>1</v>
      </c>
      <c r="J21" s="4">
        <v>5</v>
      </c>
      <c r="K21" s="81"/>
      <c r="L21" s="9"/>
      <c r="M21" s="4"/>
      <c r="N21" s="44">
        <v>87</v>
      </c>
      <c r="O21" s="4"/>
      <c r="P21" s="4"/>
      <c r="Q21" s="82">
        <f t="shared" si="1"/>
        <v>72</v>
      </c>
      <c r="R21" s="7">
        <f t="shared" si="0"/>
        <v>72</v>
      </c>
      <c r="S21" s="4"/>
      <c r="T21" s="9">
        <f t="shared" si="2"/>
        <v>0</v>
      </c>
    </row>
    <row r="22" spans="1:20">
      <c r="N22">
        <f>SUM(N2:N21)</f>
        <v>6716</v>
      </c>
      <c r="O22" s="74">
        <f>SUM(O2:O21)</f>
        <v>0</v>
      </c>
      <c r="P22">
        <f>SUM(P2:P21)</f>
        <v>338</v>
      </c>
      <c r="Q22" s="91">
        <f>SUM(Q2:Q21)</f>
        <v>5474</v>
      </c>
      <c r="R22" s="92">
        <f>SUM(R2:R21)</f>
        <v>5469</v>
      </c>
      <c r="T22" s="93"/>
    </row>
  </sheetData>
  <conditionalFormatting sqref="G12:G13">
    <cfRule type="uniqueValues" dxfId="2" priority="1"/>
  </conditionalFormatting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H11" sqref="H11"/>
    </sheetView>
  </sheetViews>
  <sheetFormatPr defaultRowHeight="15"/>
  <cols>
    <col min="1" max="1" width="5.7109375" customWidth="1"/>
    <col min="3" max="6" width="6.140625" customWidth="1"/>
    <col min="7" max="14" width="7.28515625" customWidth="1"/>
    <col min="15" max="15" width="10" customWidth="1"/>
    <col min="21" max="21" width="13" customWidth="1"/>
  </cols>
  <sheetData>
    <row r="1" spans="1:2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5</v>
      </c>
      <c r="G1" s="8" t="s">
        <v>38</v>
      </c>
      <c r="H1" s="8" t="s">
        <v>40</v>
      </c>
      <c r="I1" s="8" t="s">
        <v>37</v>
      </c>
      <c r="J1" s="8" t="s">
        <v>53</v>
      </c>
      <c r="K1" s="8" t="s">
        <v>53</v>
      </c>
      <c r="L1" s="8" t="s">
        <v>53</v>
      </c>
      <c r="M1" s="8" t="s">
        <v>71</v>
      </c>
      <c r="N1" s="8" t="s">
        <v>54</v>
      </c>
      <c r="O1" s="78" t="s">
        <v>30</v>
      </c>
      <c r="P1" s="8" t="s">
        <v>34</v>
      </c>
      <c r="Q1" s="8" t="s">
        <v>35</v>
      </c>
      <c r="R1" s="8" t="s">
        <v>68</v>
      </c>
      <c r="S1" s="3" t="s">
        <v>64</v>
      </c>
      <c r="T1" s="3" t="s">
        <v>46</v>
      </c>
      <c r="U1" s="3" t="s">
        <v>47</v>
      </c>
    </row>
    <row r="2" spans="1:21" s="1" customFormat="1" ht="14.25" customHeight="1">
      <c r="A2" s="4">
        <v>1</v>
      </c>
      <c r="B2" s="77" t="s">
        <v>10</v>
      </c>
      <c r="C2" s="4">
        <v>33</v>
      </c>
      <c r="D2" s="4">
        <v>57</v>
      </c>
      <c r="E2" s="4">
        <v>38</v>
      </c>
      <c r="F2" s="4">
        <v>1040</v>
      </c>
      <c r="G2" s="4">
        <v>28</v>
      </c>
      <c r="H2" s="60">
        <v>72</v>
      </c>
      <c r="I2" s="83">
        <v>31</v>
      </c>
      <c r="J2" s="4">
        <v>16</v>
      </c>
      <c r="K2" s="81">
        <v>17</v>
      </c>
      <c r="L2" s="81">
        <v>4</v>
      </c>
      <c r="M2" s="83">
        <v>20</v>
      </c>
      <c r="N2" s="4"/>
      <c r="O2" s="44">
        <v>1484</v>
      </c>
      <c r="P2" s="4">
        <v>1798</v>
      </c>
      <c r="Q2" s="4">
        <v>132</v>
      </c>
      <c r="R2" s="82">
        <f>O2+P2-G2-H2-I2-J2-K2-L2-M2-N2-Q2</f>
        <v>2962</v>
      </c>
      <c r="S2" s="7">
        <f>C2*D2+E2+F2</f>
        <v>2959</v>
      </c>
      <c r="T2" s="4">
        <v>3</v>
      </c>
      <c r="U2" s="9">
        <f>S2+T2-R2</f>
        <v>0</v>
      </c>
    </row>
    <row r="3" spans="1:21" s="1" customFormat="1" ht="14.25" customHeight="1">
      <c r="A3" s="4">
        <v>2</v>
      </c>
      <c r="B3" s="77" t="s">
        <v>11</v>
      </c>
      <c r="C3" s="4">
        <v>70</v>
      </c>
      <c r="D3" s="4">
        <v>23</v>
      </c>
      <c r="E3" s="4">
        <v>18</v>
      </c>
      <c r="F3" s="4">
        <v>1120</v>
      </c>
      <c r="G3" s="4">
        <v>32</v>
      </c>
      <c r="H3" s="60">
        <v>52</v>
      </c>
      <c r="I3" s="83">
        <v>17</v>
      </c>
      <c r="J3" s="4">
        <v>20</v>
      </c>
      <c r="K3" s="81">
        <v>29</v>
      </c>
      <c r="L3" s="81">
        <v>4</v>
      </c>
      <c r="M3" s="83">
        <v>22</v>
      </c>
      <c r="N3" s="4">
        <v>18</v>
      </c>
      <c r="O3" s="44">
        <v>1510</v>
      </c>
      <c r="P3" s="4">
        <v>1540</v>
      </c>
      <c r="Q3" s="4">
        <v>108</v>
      </c>
      <c r="R3" s="82">
        <f t="shared" ref="R3:R18" si="0">O3+P3-G3-H3-I3-J3-K3-L3-M3-N3-Q3</f>
        <v>2748</v>
      </c>
      <c r="S3" s="7">
        <f t="shared" ref="S3:S22" si="1">C3*D3+E3+F3</f>
        <v>2748</v>
      </c>
      <c r="T3" s="4"/>
      <c r="U3" s="9">
        <f t="shared" ref="U3:U18" si="2">S3+T3-R3</f>
        <v>0</v>
      </c>
    </row>
    <row r="4" spans="1:21" s="1" customFormat="1" ht="14.25" customHeight="1">
      <c r="A4" s="4">
        <v>3</v>
      </c>
      <c r="B4" s="77" t="s">
        <v>12</v>
      </c>
      <c r="C4" s="4">
        <v>45</v>
      </c>
      <c r="D4" s="4">
        <v>2</v>
      </c>
      <c r="E4" s="4">
        <v>37</v>
      </c>
      <c r="F4" s="4">
        <v>180</v>
      </c>
      <c r="G4" s="4"/>
      <c r="H4" s="60">
        <v>5</v>
      </c>
      <c r="I4" s="83">
        <v>19</v>
      </c>
      <c r="J4" s="4">
        <v>5</v>
      </c>
      <c r="K4" s="81"/>
      <c r="L4" s="81"/>
      <c r="M4" s="83">
        <v>5</v>
      </c>
      <c r="N4" s="4"/>
      <c r="O4" s="44">
        <v>132</v>
      </c>
      <c r="P4" s="4">
        <v>270</v>
      </c>
      <c r="Q4" s="4">
        <v>61</v>
      </c>
      <c r="R4" s="82">
        <f t="shared" si="0"/>
        <v>307</v>
      </c>
      <c r="S4" s="7">
        <f t="shared" si="1"/>
        <v>307</v>
      </c>
      <c r="T4" s="4"/>
      <c r="U4" s="9">
        <f t="shared" si="2"/>
        <v>0</v>
      </c>
    </row>
    <row r="5" spans="1:21" s="1" customFormat="1" ht="14.25" customHeight="1">
      <c r="A5" s="4">
        <v>4</v>
      </c>
      <c r="B5" s="77" t="s">
        <v>13</v>
      </c>
      <c r="C5" s="4">
        <v>90</v>
      </c>
      <c r="D5" s="4">
        <v>2</v>
      </c>
      <c r="E5" s="4">
        <v>65</v>
      </c>
      <c r="F5" s="4"/>
      <c r="G5" s="4">
        <v>21</v>
      </c>
      <c r="H5" s="60">
        <v>19</v>
      </c>
      <c r="I5" s="83">
        <v>6</v>
      </c>
      <c r="J5" s="4">
        <v>1</v>
      </c>
      <c r="K5" s="81">
        <v>5</v>
      </c>
      <c r="L5" s="81"/>
      <c r="M5" s="83">
        <v>7</v>
      </c>
      <c r="N5" s="4"/>
      <c r="O5" s="44">
        <v>200</v>
      </c>
      <c r="P5" s="4">
        <v>130</v>
      </c>
      <c r="Q5" s="4">
        <v>26</v>
      </c>
      <c r="R5" s="82">
        <f t="shared" si="0"/>
        <v>245</v>
      </c>
      <c r="S5" s="7">
        <f t="shared" si="1"/>
        <v>245</v>
      </c>
      <c r="T5" s="4"/>
      <c r="U5" s="9">
        <f t="shared" si="2"/>
        <v>0</v>
      </c>
    </row>
    <row r="6" spans="1:21" s="1" customFormat="1" ht="14.25" customHeight="1">
      <c r="A6" s="4">
        <v>5</v>
      </c>
      <c r="B6" s="77" t="s">
        <v>14</v>
      </c>
      <c r="C6" s="4">
        <v>74</v>
      </c>
      <c r="D6" s="4">
        <v>1</v>
      </c>
      <c r="E6" s="4"/>
      <c r="F6" s="4"/>
      <c r="G6" s="4"/>
      <c r="H6" s="60"/>
      <c r="I6" s="83"/>
      <c r="J6" s="4"/>
      <c r="K6" s="81">
        <v>4</v>
      </c>
      <c r="L6" s="81"/>
      <c r="M6" s="83"/>
      <c r="N6" s="4"/>
      <c r="O6" s="44">
        <v>78</v>
      </c>
      <c r="P6" s="4"/>
      <c r="Q6" s="4"/>
      <c r="R6" s="82">
        <f t="shared" si="0"/>
        <v>74</v>
      </c>
      <c r="S6" s="7">
        <f t="shared" si="1"/>
        <v>74</v>
      </c>
      <c r="T6" s="4"/>
      <c r="U6" s="9">
        <f t="shared" si="2"/>
        <v>0</v>
      </c>
    </row>
    <row r="7" spans="1:21" s="1" customFormat="1" ht="14.25" customHeight="1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4"/>
      <c r="H7" s="60"/>
      <c r="I7" s="83"/>
      <c r="J7" s="4"/>
      <c r="K7" s="81"/>
      <c r="L7" s="81"/>
      <c r="M7" s="83"/>
      <c r="N7" s="4"/>
      <c r="O7" s="44">
        <v>12</v>
      </c>
      <c r="P7" s="4"/>
      <c r="Q7" s="4"/>
      <c r="R7" s="82">
        <f t="shared" si="0"/>
        <v>12</v>
      </c>
      <c r="S7" s="7">
        <f t="shared" si="1"/>
        <v>12</v>
      </c>
      <c r="T7" s="4"/>
      <c r="U7" s="9">
        <f t="shared" si="2"/>
        <v>0</v>
      </c>
    </row>
    <row r="8" spans="1:21" s="1" customFormat="1" ht="14.25" customHeight="1">
      <c r="A8" s="4">
        <v>7</v>
      </c>
      <c r="B8" s="77" t="s">
        <v>16</v>
      </c>
      <c r="C8" s="4">
        <v>120</v>
      </c>
      <c r="D8" s="4">
        <v>3</v>
      </c>
      <c r="E8" s="4">
        <v>79</v>
      </c>
      <c r="F8" s="4">
        <v>240</v>
      </c>
      <c r="G8" s="4">
        <v>20</v>
      </c>
      <c r="H8" s="60">
        <v>18</v>
      </c>
      <c r="I8" s="83">
        <v>3</v>
      </c>
      <c r="J8" s="4"/>
      <c r="K8" s="81">
        <v>21</v>
      </c>
      <c r="L8" s="81">
        <v>8</v>
      </c>
      <c r="M8" s="83">
        <v>5</v>
      </c>
      <c r="N8" s="4">
        <v>18</v>
      </c>
      <c r="O8" s="44">
        <v>550</v>
      </c>
      <c r="P8" s="4">
        <v>240</v>
      </c>
      <c r="Q8" s="4">
        <v>18</v>
      </c>
      <c r="R8" s="82">
        <f t="shared" si="0"/>
        <v>679</v>
      </c>
      <c r="S8" s="7">
        <f t="shared" si="1"/>
        <v>679</v>
      </c>
      <c r="T8" s="4"/>
      <c r="U8" s="9">
        <f t="shared" si="2"/>
        <v>0</v>
      </c>
    </row>
    <row r="9" spans="1:21" s="1" customFormat="1" ht="14.25" customHeight="1">
      <c r="A9" s="4">
        <v>8</v>
      </c>
      <c r="B9" s="77" t="s">
        <v>17</v>
      </c>
      <c r="C9" s="4">
        <v>40</v>
      </c>
      <c r="D9" s="4">
        <v>1</v>
      </c>
      <c r="E9" s="4">
        <v>17</v>
      </c>
      <c r="F9" s="4"/>
      <c r="G9" s="4"/>
      <c r="H9" s="60"/>
      <c r="I9" s="83">
        <v>10</v>
      </c>
      <c r="J9" s="4"/>
      <c r="K9" s="81"/>
      <c r="L9" s="81"/>
      <c r="M9" s="83"/>
      <c r="N9" s="4"/>
      <c r="O9" s="44">
        <v>37</v>
      </c>
      <c r="P9" s="4">
        <v>40</v>
      </c>
      <c r="Q9" s="4">
        <v>10</v>
      </c>
      <c r="R9" s="82">
        <f t="shared" si="0"/>
        <v>57</v>
      </c>
      <c r="S9" s="7">
        <f t="shared" si="1"/>
        <v>57</v>
      </c>
      <c r="T9" s="4"/>
      <c r="U9" s="9">
        <f t="shared" si="2"/>
        <v>0</v>
      </c>
    </row>
    <row r="10" spans="1:21" s="1" customFormat="1" ht="14.25" customHeight="1">
      <c r="A10" s="4">
        <v>9</v>
      </c>
      <c r="B10" s="77" t="s">
        <v>18</v>
      </c>
      <c r="C10" s="4">
        <v>65</v>
      </c>
      <c r="D10" s="4">
        <v>3</v>
      </c>
      <c r="E10" s="4">
        <v>58</v>
      </c>
      <c r="F10" s="4">
        <v>130</v>
      </c>
      <c r="G10" s="4">
        <v>4</v>
      </c>
      <c r="H10" s="60">
        <v>8</v>
      </c>
      <c r="I10" s="83"/>
      <c r="J10" s="4">
        <v>5</v>
      </c>
      <c r="K10" s="81">
        <v>10</v>
      </c>
      <c r="L10" s="81">
        <v>4</v>
      </c>
      <c r="M10" s="83">
        <v>4</v>
      </c>
      <c r="N10" s="4"/>
      <c r="O10" s="44">
        <v>292</v>
      </c>
      <c r="P10" s="4">
        <v>130</v>
      </c>
      <c r="Q10" s="4">
        <v>4</v>
      </c>
      <c r="R10" s="82">
        <f t="shared" si="0"/>
        <v>383</v>
      </c>
      <c r="S10" s="7">
        <f t="shared" si="1"/>
        <v>383</v>
      </c>
      <c r="T10" s="4"/>
      <c r="U10" s="9">
        <f t="shared" si="2"/>
        <v>0</v>
      </c>
    </row>
    <row r="11" spans="1:21" s="1" customFormat="1" ht="14.25" customHeight="1">
      <c r="A11" s="4">
        <v>10</v>
      </c>
      <c r="B11" s="77" t="s">
        <v>19</v>
      </c>
      <c r="C11" s="4">
        <v>100</v>
      </c>
      <c r="D11" s="4">
        <v>5</v>
      </c>
      <c r="E11" s="4">
        <v>42</v>
      </c>
      <c r="F11" s="4">
        <v>400</v>
      </c>
      <c r="G11" s="4">
        <v>17</v>
      </c>
      <c r="H11" s="60">
        <v>27</v>
      </c>
      <c r="I11" s="83">
        <v>9</v>
      </c>
      <c r="J11" s="4">
        <v>5</v>
      </c>
      <c r="K11" s="81">
        <v>11</v>
      </c>
      <c r="L11" s="81">
        <v>4</v>
      </c>
      <c r="M11" s="83">
        <v>11</v>
      </c>
      <c r="N11" s="4"/>
      <c r="O11" s="44">
        <v>295</v>
      </c>
      <c r="P11" s="4">
        <v>800</v>
      </c>
      <c r="Q11" s="4">
        <v>69</v>
      </c>
      <c r="R11" s="82">
        <f t="shared" si="0"/>
        <v>942</v>
      </c>
      <c r="S11" s="7">
        <f t="shared" si="1"/>
        <v>942</v>
      </c>
      <c r="T11" s="4"/>
      <c r="U11" s="9">
        <f t="shared" si="2"/>
        <v>0</v>
      </c>
    </row>
    <row r="12" spans="1:21" s="1" customFormat="1" ht="14.2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60"/>
      <c r="I12" s="83"/>
      <c r="J12" s="4"/>
      <c r="K12" s="81"/>
      <c r="L12" s="81"/>
      <c r="M12" s="83"/>
      <c r="N12" s="4"/>
      <c r="O12" s="44">
        <v>0</v>
      </c>
      <c r="P12" s="4"/>
      <c r="Q12" s="4"/>
      <c r="R12" s="82">
        <f t="shared" si="0"/>
        <v>0</v>
      </c>
      <c r="S12" s="7">
        <f t="shared" si="1"/>
        <v>0</v>
      </c>
      <c r="T12" s="4"/>
      <c r="U12" s="9">
        <f t="shared" si="2"/>
        <v>0</v>
      </c>
    </row>
    <row r="13" spans="1:21" s="1" customFormat="1" ht="14.25" customHeight="1">
      <c r="A13" s="4">
        <v>12</v>
      </c>
      <c r="B13" s="77" t="s">
        <v>21</v>
      </c>
      <c r="C13" s="4">
        <v>6</v>
      </c>
      <c r="D13" s="4">
        <v>1</v>
      </c>
      <c r="E13" s="4"/>
      <c r="F13" s="4"/>
      <c r="G13" s="4">
        <v>8</v>
      </c>
      <c r="H13" s="60">
        <v>8</v>
      </c>
      <c r="I13" s="83"/>
      <c r="J13" s="4"/>
      <c r="K13" s="81">
        <v>4</v>
      </c>
      <c r="L13" s="81"/>
      <c r="M13" s="83"/>
      <c r="N13" s="4"/>
      <c r="O13" s="44">
        <v>40</v>
      </c>
      <c r="P13" s="4"/>
      <c r="Q13" s="4">
        <v>14</v>
      </c>
      <c r="R13" s="82">
        <f t="shared" si="0"/>
        <v>6</v>
      </c>
      <c r="S13" s="7">
        <f t="shared" si="1"/>
        <v>6</v>
      </c>
      <c r="T13" s="4"/>
      <c r="U13" s="9">
        <f t="shared" si="2"/>
        <v>0</v>
      </c>
    </row>
    <row r="14" spans="1:21" s="1" customFormat="1" ht="14.25" customHeight="1">
      <c r="A14" s="4">
        <v>13</v>
      </c>
      <c r="B14" s="77" t="s">
        <v>22</v>
      </c>
      <c r="C14" s="4">
        <v>34</v>
      </c>
      <c r="D14" s="4">
        <v>1</v>
      </c>
      <c r="E14" s="4"/>
      <c r="F14" s="4">
        <v>85</v>
      </c>
      <c r="G14" s="4">
        <v>4</v>
      </c>
      <c r="H14" s="79">
        <v>10</v>
      </c>
      <c r="I14" s="83"/>
      <c r="J14" s="4"/>
      <c r="K14" s="81">
        <v>12</v>
      </c>
      <c r="L14" s="81"/>
      <c r="M14" s="83">
        <v>10</v>
      </c>
      <c r="N14" s="4"/>
      <c r="O14" s="44">
        <v>0</v>
      </c>
      <c r="P14" s="4">
        <v>170</v>
      </c>
      <c r="Q14" s="4">
        <v>15</v>
      </c>
      <c r="R14" s="82">
        <f t="shared" si="0"/>
        <v>119</v>
      </c>
      <c r="S14" s="7">
        <f t="shared" si="1"/>
        <v>119</v>
      </c>
      <c r="T14" s="4"/>
      <c r="U14" s="9">
        <f t="shared" si="2"/>
        <v>0</v>
      </c>
    </row>
    <row r="15" spans="1:21" s="1" customFormat="1" ht="14.25" customHeight="1">
      <c r="A15" s="4">
        <v>14</v>
      </c>
      <c r="B15" s="77" t="s">
        <v>23</v>
      </c>
      <c r="C15" s="4">
        <v>43</v>
      </c>
      <c r="D15" s="4">
        <v>1</v>
      </c>
      <c r="E15" s="4"/>
      <c r="F15" s="4"/>
      <c r="G15" s="4">
        <v>14</v>
      </c>
      <c r="H15" s="60">
        <v>33</v>
      </c>
      <c r="I15" s="83">
        <v>14</v>
      </c>
      <c r="J15" s="4"/>
      <c r="K15" s="81">
        <v>13</v>
      </c>
      <c r="L15" s="81">
        <v>8</v>
      </c>
      <c r="M15" s="83">
        <v>19</v>
      </c>
      <c r="N15" s="4"/>
      <c r="O15" s="44">
        <v>87</v>
      </c>
      <c r="P15" s="4">
        <v>85</v>
      </c>
      <c r="Q15" s="4">
        <v>28</v>
      </c>
      <c r="R15" s="82">
        <f t="shared" si="0"/>
        <v>43</v>
      </c>
      <c r="S15" s="7">
        <f t="shared" si="1"/>
        <v>43</v>
      </c>
      <c r="T15" s="4"/>
      <c r="U15" s="9">
        <f t="shared" si="2"/>
        <v>0</v>
      </c>
    </row>
    <row r="16" spans="1:21" s="1" customFormat="1" ht="14.25" customHeight="1">
      <c r="A16" s="4">
        <v>15</v>
      </c>
      <c r="B16" s="77" t="s">
        <v>24</v>
      </c>
      <c r="C16" s="4">
        <v>50</v>
      </c>
      <c r="D16" s="4">
        <v>3</v>
      </c>
      <c r="E16" s="4">
        <v>32</v>
      </c>
      <c r="F16" s="4"/>
      <c r="G16" s="4">
        <v>4</v>
      </c>
      <c r="H16" s="60">
        <v>9</v>
      </c>
      <c r="I16" s="83"/>
      <c r="J16" s="4"/>
      <c r="K16" s="81">
        <v>12</v>
      </c>
      <c r="L16" s="81">
        <v>8</v>
      </c>
      <c r="M16" s="83">
        <v>8</v>
      </c>
      <c r="N16" s="4"/>
      <c r="O16" s="44">
        <v>152</v>
      </c>
      <c r="P16" s="4">
        <v>85</v>
      </c>
      <c r="Q16" s="4">
        <v>14</v>
      </c>
      <c r="R16" s="82">
        <f t="shared" si="0"/>
        <v>182</v>
      </c>
      <c r="S16" s="7">
        <f t="shared" si="1"/>
        <v>182</v>
      </c>
      <c r="T16" s="4"/>
      <c r="U16" s="9">
        <f t="shared" si="2"/>
        <v>0</v>
      </c>
    </row>
    <row r="17" spans="1:21" s="1" customFormat="1" ht="14.25" customHeight="1">
      <c r="A17" s="4">
        <v>16</v>
      </c>
      <c r="B17" s="77" t="s">
        <v>25</v>
      </c>
      <c r="C17" s="4">
        <v>50</v>
      </c>
      <c r="D17" s="4">
        <v>1</v>
      </c>
      <c r="E17" s="4">
        <v>14</v>
      </c>
      <c r="F17" s="4"/>
      <c r="G17" s="4"/>
      <c r="H17" s="60">
        <v>10</v>
      </c>
      <c r="I17" s="83"/>
      <c r="J17" s="4"/>
      <c r="K17" s="81"/>
      <c r="L17" s="81"/>
      <c r="M17" s="83"/>
      <c r="N17" s="4"/>
      <c r="O17" s="44">
        <v>76</v>
      </c>
      <c r="P17" s="4"/>
      <c r="Q17" s="4">
        <v>2</v>
      </c>
      <c r="R17" s="82">
        <f t="shared" si="0"/>
        <v>64</v>
      </c>
      <c r="S17" s="7">
        <f t="shared" si="1"/>
        <v>64</v>
      </c>
      <c r="T17" s="4"/>
      <c r="U17" s="9">
        <f t="shared" si="2"/>
        <v>0</v>
      </c>
    </row>
    <row r="18" spans="1:21" s="1" customFormat="1" ht="14.25" customHeight="1">
      <c r="A18" s="4">
        <v>17</v>
      </c>
      <c r="B18" s="77" t="s">
        <v>26</v>
      </c>
      <c r="C18" s="4">
        <v>50</v>
      </c>
      <c r="D18" s="4">
        <v>2</v>
      </c>
      <c r="E18" s="4">
        <v>48</v>
      </c>
      <c r="F18" s="4"/>
      <c r="G18" s="4"/>
      <c r="H18" s="60">
        <v>5</v>
      </c>
      <c r="I18" s="83"/>
      <c r="J18" s="4">
        <v>3</v>
      </c>
      <c r="K18" s="81">
        <v>5</v>
      </c>
      <c r="L18" s="81"/>
      <c r="M18" s="83">
        <v>5</v>
      </c>
      <c r="N18" s="4"/>
      <c r="O18" s="44">
        <v>168</v>
      </c>
      <c r="P18" s="4"/>
      <c r="Q18" s="4">
        <v>2</v>
      </c>
      <c r="R18" s="82">
        <f t="shared" si="0"/>
        <v>148</v>
      </c>
      <c r="S18" s="7">
        <f t="shared" si="1"/>
        <v>148</v>
      </c>
      <c r="T18" s="4"/>
      <c r="U18" s="9">
        <f t="shared" si="2"/>
        <v>0</v>
      </c>
    </row>
    <row r="19" spans="1:21" s="1" customFormat="1" ht="14.25" customHeight="1">
      <c r="A19" s="4">
        <v>18</v>
      </c>
      <c r="B19" s="77" t="s">
        <v>73</v>
      </c>
      <c r="C19" s="4">
        <v>25</v>
      </c>
      <c r="D19" s="4">
        <v>10</v>
      </c>
      <c r="E19" s="4">
        <v>19</v>
      </c>
      <c r="F19" s="4"/>
      <c r="G19" s="4"/>
      <c r="H19" s="60"/>
      <c r="I19" s="83"/>
      <c r="J19" s="4"/>
      <c r="K19" s="81"/>
      <c r="L19" s="81"/>
      <c r="M19" s="83"/>
      <c r="N19" s="4"/>
      <c r="O19" s="44">
        <v>0</v>
      </c>
      <c r="P19" s="4">
        <v>271</v>
      </c>
      <c r="Q19" s="4"/>
      <c r="R19" s="82">
        <f>O19+P19-G19-H19-I19-J19-K19-L19-M19-N19-Q19</f>
        <v>271</v>
      </c>
      <c r="S19" s="7">
        <f t="shared" si="1"/>
        <v>269</v>
      </c>
      <c r="T19" s="4">
        <v>2</v>
      </c>
      <c r="U19" s="9">
        <f>S19+T19-R19</f>
        <v>0</v>
      </c>
    </row>
    <row r="20" spans="1:21" s="1" customFormat="1" ht="14.25" customHeight="1">
      <c r="A20" s="4">
        <v>19</v>
      </c>
      <c r="B20" s="77" t="s">
        <v>27</v>
      </c>
      <c r="C20" s="4">
        <v>33</v>
      </c>
      <c r="D20" s="4">
        <v>5</v>
      </c>
      <c r="E20" s="4">
        <v>23</v>
      </c>
      <c r="F20" s="4"/>
      <c r="G20" s="4"/>
      <c r="H20" s="60">
        <v>5</v>
      </c>
      <c r="I20" s="83"/>
      <c r="J20" s="4">
        <v>3</v>
      </c>
      <c r="K20" s="81">
        <v>5</v>
      </c>
      <c r="L20" s="81"/>
      <c r="M20" s="83"/>
      <c r="N20" s="4"/>
      <c r="O20" s="44">
        <v>211</v>
      </c>
      <c r="P20" s="4"/>
      <c r="Q20" s="4">
        <v>10</v>
      </c>
      <c r="R20" s="82">
        <f>O20+P20-G20-H20-I20-J20-K20-L20-M20-N20-Q20</f>
        <v>188</v>
      </c>
      <c r="S20" s="7">
        <f t="shared" si="1"/>
        <v>188</v>
      </c>
      <c r="T20" s="4"/>
      <c r="U20" s="9">
        <f t="shared" ref="U20:U22" si="3">S20+T20-R20</f>
        <v>0</v>
      </c>
    </row>
    <row r="21" spans="1:21" ht="14.25" customHeight="1">
      <c r="A21" s="4">
        <v>20</v>
      </c>
      <c r="B21" s="77" t="s">
        <v>28</v>
      </c>
      <c r="C21" s="4">
        <v>40</v>
      </c>
      <c r="D21" s="4">
        <v>1</v>
      </c>
      <c r="E21" s="4">
        <v>18</v>
      </c>
      <c r="F21" s="4"/>
      <c r="G21" s="4"/>
      <c r="H21" s="4"/>
      <c r="I21" s="4"/>
      <c r="J21" s="4"/>
      <c r="K21" s="81"/>
      <c r="L21" s="81"/>
      <c r="M21" s="9"/>
      <c r="N21" s="4"/>
      <c r="O21" s="44">
        <v>73</v>
      </c>
      <c r="P21" s="4"/>
      <c r="Q21" s="4">
        <v>15</v>
      </c>
      <c r="R21" s="82">
        <f>O21+P21-G21-H21-I21-J21-K21-L21-M21-N21-Q21</f>
        <v>58</v>
      </c>
      <c r="S21" s="7">
        <f t="shared" si="1"/>
        <v>58</v>
      </c>
      <c r="T21" s="4"/>
      <c r="U21" s="9">
        <f t="shared" si="3"/>
        <v>0</v>
      </c>
    </row>
    <row r="22" spans="1:21" ht="14.25" customHeight="1">
      <c r="A22" s="4">
        <v>21</v>
      </c>
      <c r="B22" s="77" t="s">
        <v>29</v>
      </c>
      <c r="C22" s="4">
        <v>40</v>
      </c>
      <c r="D22" s="4">
        <v>1</v>
      </c>
      <c r="E22" s="4">
        <v>15</v>
      </c>
      <c r="F22" s="4"/>
      <c r="G22" s="4"/>
      <c r="H22" s="4"/>
      <c r="I22" s="4"/>
      <c r="J22" s="4"/>
      <c r="K22" s="81">
        <v>2</v>
      </c>
      <c r="L22" s="81"/>
      <c r="M22" s="9"/>
      <c r="N22" s="4"/>
      <c r="O22" s="44">
        <v>72</v>
      </c>
      <c r="P22" s="4"/>
      <c r="Q22" s="4">
        <v>15</v>
      </c>
      <c r="R22" s="82">
        <f>O22+P22-G22-H22-I22-J22-K22-L22-M22-N22-Q22</f>
        <v>55</v>
      </c>
      <c r="S22" s="7">
        <f t="shared" si="1"/>
        <v>55</v>
      </c>
      <c r="T22" s="4"/>
      <c r="U22" s="9">
        <f t="shared" si="3"/>
        <v>0</v>
      </c>
    </row>
    <row r="23" spans="1:21">
      <c r="O23">
        <f>SUM(O2:O22)</f>
        <v>5469</v>
      </c>
      <c r="P23" s="74">
        <f>SUM(P2:P22)</f>
        <v>5559</v>
      </c>
      <c r="Q23">
        <f>SUM(Q2:Q22)</f>
        <v>543</v>
      </c>
      <c r="R23" s="91">
        <f>SUM(R2:R22)</f>
        <v>9543</v>
      </c>
      <c r="S23" s="92">
        <f>SUM(S2:S22)</f>
        <v>9538</v>
      </c>
      <c r="U23" s="93"/>
    </row>
  </sheetData>
  <conditionalFormatting sqref="H12:H13">
    <cfRule type="uniqu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I2" sqref="I2"/>
    </sheetView>
  </sheetViews>
  <sheetFormatPr defaultColWidth="9" defaultRowHeight="15"/>
  <cols>
    <col min="2" max="10" width="19.5703125" customWidth="1"/>
  </cols>
  <sheetData>
    <row r="1" spans="1:10" ht="18.7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2" t="s">
        <v>7</v>
      </c>
      <c r="I1" s="52" t="s">
        <v>8</v>
      </c>
      <c r="J1" s="52" t="s">
        <v>9</v>
      </c>
    </row>
    <row r="2" spans="1:10" ht="18.75">
      <c r="A2" s="45">
        <v>1</v>
      </c>
      <c r="B2" s="45" t="s">
        <v>10</v>
      </c>
      <c r="C2" s="45">
        <v>33</v>
      </c>
      <c r="D2" s="45">
        <v>42</v>
      </c>
      <c r="E2" s="45">
        <v>55</v>
      </c>
      <c r="F2" s="45"/>
      <c r="G2" s="50">
        <f t="shared" ref="G2:G21" si="0">C2*D2+E2+F2</f>
        <v>1441</v>
      </c>
      <c r="H2" s="45"/>
      <c r="I2" s="45"/>
      <c r="J2" s="53">
        <f t="shared" ref="J2:J21" si="1">G2+H2-I2</f>
        <v>1441</v>
      </c>
    </row>
    <row r="3" spans="1:10" ht="18.75">
      <c r="A3" s="45">
        <v>2</v>
      </c>
      <c r="B3" s="45" t="s">
        <v>11</v>
      </c>
      <c r="C3" s="45">
        <v>70</v>
      </c>
      <c r="D3" s="45">
        <v>23</v>
      </c>
      <c r="E3" s="45">
        <v>51</v>
      </c>
      <c r="F3" s="45"/>
      <c r="G3" s="50">
        <f t="shared" si="0"/>
        <v>1661</v>
      </c>
      <c r="H3" s="45"/>
      <c r="I3" s="45"/>
      <c r="J3" s="54">
        <f t="shared" si="1"/>
        <v>1661</v>
      </c>
    </row>
    <row r="4" spans="1:10" ht="18.75">
      <c r="A4" s="45">
        <v>3</v>
      </c>
      <c r="B4" s="45" t="s">
        <v>12</v>
      </c>
      <c r="C4" s="45">
        <v>45</v>
      </c>
      <c r="D4" s="45">
        <v>4</v>
      </c>
      <c r="E4" s="45">
        <v>22</v>
      </c>
      <c r="F4" s="45"/>
      <c r="G4" s="50">
        <f t="shared" si="0"/>
        <v>202</v>
      </c>
      <c r="H4" s="45"/>
      <c r="I4" s="45"/>
      <c r="J4" s="53">
        <f t="shared" si="1"/>
        <v>202</v>
      </c>
    </row>
    <row r="5" spans="1:10" ht="18.75">
      <c r="A5" s="45">
        <v>4</v>
      </c>
      <c r="B5" s="45" t="s">
        <v>13</v>
      </c>
      <c r="C5" s="45">
        <v>33</v>
      </c>
      <c r="D5" s="45">
        <v>1</v>
      </c>
      <c r="E5" s="45">
        <v>123</v>
      </c>
      <c r="F5" s="45"/>
      <c r="G5" s="50">
        <f t="shared" si="0"/>
        <v>156</v>
      </c>
      <c r="H5" s="45"/>
      <c r="I5" s="45"/>
      <c r="J5" s="53">
        <f t="shared" si="1"/>
        <v>156</v>
      </c>
    </row>
    <row r="6" spans="1:10" ht="18.75">
      <c r="A6" s="45">
        <v>5</v>
      </c>
      <c r="B6" s="45" t="s">
        <v>14</v>
      </c>
      <c r="C6" s="45">
        <v>75</v>
      </c>
      <c r="D6" s="45">
        <v>1</v>
      </c>
      <c r="E6" s="45">
        <v>74</v>
      </c>
      <c r="F6" s="45"/>
      <c r="G6" s="50">
        <f t="shared" si="0"/>
        <v>149</v>
      </c>
      <c r="H6" s="45"/>
      <c r="I6" s="45"/>
      <c r="J6" s="53">
        <f t="shared" si="1"/>
        <v>149</v>
      </c>
    </row>
    <row r="7" spans="1:10" ht="18.75">
      <c r="A7" s="45">
        <v>6</v>
      </c>
      <c r="B7" s="45" t="s">
        <v>15</v>
      </c>
      <c r="C7" s="45">
        <v>24</v>
      </c>
      <c r="D7" s="45">
        <v>1</v>
      </c>
      <c r="E7" s="45"/>
      <c r="F7" s="45"/>
      <c r="G7" s="50">
        <f t="shared" si="0"/>
        <v>24</v>
      </c>
      <c r="H7" s="45"/>
      <c r="I7" s="45"/>
      <c r="J7" s="53">
        <f t="shared" si="1"/>
        <v>24</v>
      </c>
    </row>
    <row r="8" spans="1:10" ht="18.75">
      <c r="A8" s="45">
        <v>7</v>
      </c>
      <c r="B8" s="45" t="s">
        <v>16</v>
      </c>
      <c r="C8" s="45">
        <v>100</v>
      </c>
      <c r="D8" s="45">
        <v>6</v>
      </c>
      <c r="E8" s="45">
        <v>107</v>
      </c>
      <c r="F8" s="45"/>
      <c r="G8" s="50">
        <f t="shared" si="0"/>
        <v>707</v>
      </c>
      <c r="H8" s="45"/>
      <c r="I8" s="45"/>
      <c r="J8" s="53">
        <f t="shared" si="1"/>
        <v>707</v>
      </c>
    </row>
    <row r="9" spans="1:10" ht="18.75">
      <c r="A9" s="45">
        <v>8</v>
      </c>
      <c r="B9" s="45" t="s">
        <v>17</v>
      </c>
      <c r="C9" s="45">
        <v>60</v>
      </c>
      <c r="D9" s="45">
        <v>1</v>
      </c>
      <c r="E9" s="45">
        <v>11</v>
      </c>
      <c r="F9" s="45"/>
      <c r="G9" s="50">
        <f t="shared" si="0"/>
        <v>71</v>
      </c>
      <c r="H9" s="45"/>
      <c r="I9" s="45"/>
      <c r="J9" s="53">
        <f t="shared" si="1"/>
        <v>71</v>
      </c>
    </row>
    <row r="10" spans="1:10" ht="18.75">
      <c r="A10" s="45">
        <v>9</v>
      </c>
      <c r="B10" s="45" t="s">
        <v>18</v>
      </c>
      <c r="C10" s="45">
        <v>65</v>
      </c>
      <c r="D10" s="45">
        <v>2</v>
      </c>
      <c r="E10" s="45">
        <v>3</v>
      </c>
      <c r="F10" s="45"/>
      <c r="G10" s="50">
        <f t="shared" si="0"/>
        <v>133</v>
      </c>
      <c r="H10" s="45"/>
      <c r="I10" s="45"/>
      <c r="J10" s="53">
        <f t="shared" si="1"/>
        <v>133</v>
      </c>
    </row>
    <row r="11" spans="1:10" ht="18.75">
      <c r="A11" s="45">
        <v>10</v>
      </c>
      <c r="B11" s="45" t="s">
        <v>19</v>
      </c>
      <c r="C11" s="45">
        <v>100</v>
      </c>
      <c r="D11" s="45">
        <v>6</v>
      </c>
      <c r="E11" s="45">
        <v>46</v>
      </c>
      <c r="F11" s="45">
        <v>185</v>
      </c>
      <c r="G11" s="50">
        <f t="shared" si="0"/>
        <v>831</v>
      </c>
      <c r="H11" s="45"/>
      <c r="I11" s="45"/>
      <c r="J11" s="53">
        <f t="shared" si="1"/>
        <v>831</v>
      </c>
    </row>
    <row r="12" spans="1:10" ht="18.75">
      <c r="A12" s="45">
        <v>11</v>
      </c>
      <c r="B12" s="45" t="s">
        <v>20</v>
      </c>
      <c r="C12" s="45">
        <v>27</v>
      </c>
      <c r="D12" s="45">
        <v>1</v>
      </c>
      <c r="E12" s="45"/>
      <c r="F12" s="45"/>
      <c r="G12" s="50">
        <f t="shared" si="0"/>
        <v>27</v>
      </c>
      <c r="H12" s="45"/>
      <c r="I12" s="45"/>
      <c r="J12" s="53">
        <f t="shared" si="1"/>
        <v>27</v>
      </c>
    </row>
    <row r="13" spans="1:10" ht="18.75">
      <c r="A13" s="45">
        <v>12</v>
      </c>
      <c r="B13" s="45" t="s">
        <v>21</v>
      </c>
      <c r="C13" s="45">
        <v>48</v>
      </c>
      <c r="D13" s="45">
        <v>1</v>
      </c>
      <c r="E13" s="45"/>
      <c r="F13" s="45"/>
      <c r="G13" s="50">
        <f t="shared" si="0"/>
        <v>48</v>
      </c>
      <c r="H13" s="45"/>
      <c r="I13" s="45"/>
      <c r="J13" s="53">
        <f t="shared" si="1"/>
        <v>48</v>
      </c>
    </row>
    <row r="14" spans="1:10" ht="18.75">
      <c r="A14" s="45">
        <v>13</v>
      </c>
      <c r="B14" s="45" t="s">
        <v>22</v>
      </c>
      <c r="C14" s="45">
        <v>0</v>
      </c>
      <c r="D14" s="45"/>
      <c r="E14" s="45"/>
      <c r="F14" s="45"/>
      <c r="G14" s="50">
        <f t="shared" si="0"/>
        <v>0</v>
      </c>
      <c r="H14" s="45"/>
      <c r="I14" s="45"/>
      <c r="J14" s="53">
        <f t="shared" si="1"/>
        <v>0</v>
      </c>
    </row>
    <row r="15" spans="1:10" ht="18.75">
      <c r="A15" s="45">
        <v>14</v>
      </c>
      <c r="B15" s="45" t="s">
        <v>23</v>
      </c>
      <c r="C15" s="45">
        <v>50</v>
      </c>
      <c r="D15" s="45">
        <v>1</v>
      </c>
      <c r="E15" s="45">
        <v>48</v>
      </c>
      <c r="F15" s="45"/>
      <c r="G15" s="50">
        <f t="shared" si="0"/>
        <v>98</v>
      </c>
      <c r="H15" s="45"/>
      <c r="I15" s="45"/>
      <c r="J15" s="53">
        <f t="shared" si="1"/>
        <v>98</v>
      </c>
    </row>
    <row r="16" spans="1:10" ht="18.75">
      <c r="A16" s="45">
        <v>15</v>
      </c>
      <c r="B16" s="45" t="s">
        <v>24</v>
      </c>
      <c r="C16" s="45">
        <v>50</v>
      </c>
      <c r="D16" s="45">
        <v>7</v>
      </c>
      <c r="E16" s="45">
        <v>38</v>
      </c>
      <c r="F16" s="45"/>
      <c r="G16" s="50">
        <f t="shared" si="0"/>
        <v>388</v>
      </c>
      <c r="H16" s="45"/>
      <c r="I16" s="45"/>
      <c r="J16" s="53">
        <f t="shared" si="1"/>
        <v>388</v>
      </c>
    </row>
    <row r="17" spans="1:10" ht="18.75">
      <c r="A17" s="45">
        <v>16</v>
      </c>
      <c r="B17" s="45" t="s">
        <v>25</v>
      </c>
      <c r="C17" s="45">
        <v>50</v>
      </c>
      <c r="D17" s="45">
        <v>1</v>
      </c>
      <c r="E17" s="45">
        <v>44</v>
      </c>
      <c r="F17" s="45"/>
      <c r="G17" s="50">
        <f t="shared" si="0"/>
        <v>94</v>
      </c>
      <c r="H17" s="45"/>
      <c r="I17" s="45"/>
      <c r="J17" s="53">
        <f t="shared" si="1"/>
        <v>94</v>
      </c>
    </row>
    <row r="18" spans="1:10" ht="18.75">
      <c r="A18" s="45">
        <v>17</v>
      </c>
      <c r="B18" s="45" t="s">
        <v>26</v>
      </c>
      <c r="C18" s="45">
        <v>50</v>
      </c>
      <c r="D18" s="45">
        <v>1</v>
      </c>
      <c r="E18" s="45">
        <v>49</v>
      </c>
      <c r="F18" s="45"/>
      <c r="G18" s="50">
        <f t="shared" si="0"/>
        <v>99</v>
      </c>
      <c r="H18" s="45"/>
      <c r="I18" s="45"/>
      <c r="J18" s="53">
        <f t="shared" si="1"/>
        <v>99</v>
      </c>
    </row>
    <row r="19" spans="1:10" ht="18.75">
      <c r="A19" s="45">
        <v>18</v>
      </c>
      <c r="B19" s="45" t="s">
        <v>27</v>
      </c>
      <c r="C19" s="45">
        <v>33</v>
      </c>
      <c r="D19" s="45">
        <v>4</v>
      </c>
      <c r="E19" s="45">
        <v>7</v>
      </c>
      <c r="F19" s="45"/>
      <c r="G19" s="50">
        <f t="shared" si="0"/>
        <v>139</v>
      </c>
      <c r="H19" s="45"/>
      <c r="I19" s="45"/>
      <c r="J19" s="53">
        <f t="shared" si="1"/>
        <v>139</v>
      </c>
    </row>
    <row r="20" spans="1:10" ht="18.75">
      <c r="A20" s="45">
        <v>19</v>
      </c>
      <c r="B20" s="45" t="s">
        <v>28</v>
      </c>
      <c r="C20" s="45">
        <v>40</v>
      </c>
      <c r="D20" s="45">
        <v>2</v>
      </c>
      <c r="E20" s="45">
        <v>37</v>
      </c>
      <c r="F20" s="45"/>
      <c r="G20" s="50">
        <f t="shared" si="0"/>
        <v>117</v>
      </c>
      <c r="H20" s="45"/>
      <c r="I20" s="45"/>
      <c r="J20" s="53">
        <f t="shared" si="1"/>
        <v>117</v>
      </c>
    </row>
    <row r="21" spans="1:10" ht="18.75">
      <c r="A21" s="45">
        <v>20</v>
      </c>
      <c r="B21" s="45" t="s">
        <v>29</v>
      </c>
      <c r="C21" s="45">
        <v>40</v>
      </c>
      <c r="D21" s="45">
        <v>2</v>
      </c>
      <c r="E21" s="45">
        <v>22</v>
      </c>
      <c r="F21" s="45"/>
      <c r="G21" s="50">
        <f t="shared" si="0"/>
        <v>102</v>
      </c>
      <c r="H21" s="45"/>
      <c r="I21" s="45"/>
      <c r="J21" s="53">
        <f t="shared" si="1"/>
        <v>102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>
      <selection activeCell="K14" sqref="K14"/>
    </sheetView>
  </sheetViews>
  <sheetFormatPr defaultRowHeight="15"/>
  <cols>
    <col min="1" max="1" width="3.5703125" customWidth="1"/>
    <col min="2" max="2" width="8.7109375" customWidth="1"/>
    <col min="3" max="5" width="5.5703125" customWidth="1"/>
    <col min="6" max="17" width="5.7109375" customWidth="1"/>
    <col min="19" max="19" width="8.140625" customWidth="1"/>
    <col min="20" max="20" width="8.42578125" customWidth="1"/>
    <col min="24" max="24" width="11.7109375" customWidth="1"/>
  </cols>
  <sheetData>
    <row r="1" spans="1:24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39</v>
      </c>
      <c r="I1" s="8" t="s">
        <v>40</v>
      </c>
      <c r="J1" s="8" t="s">
        <v>40</v>
      </c>
      <c r="K1" s="8" t="s">
        <v>37</v>
      </c>
      <c r="L1" s="8" t="s">
        <v>53</v>
      </c>
      <c r="M1" s="8" t="s">
        <v>52</v>
      </c>
      <c r="N1" s="8" t="s">
        <v>52</v>
      </c>
      <c r="O1" s="8" t="s">
        <v>71</v>
      </c>
      <c r="P1" s="8" t="s">
        <v>71</v>
      </c>
      <c r="Q1" s="8" t="s">
        <v>54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s="10" customFormat="1" ht="13.5" customHeight="1">
      <c r="A2" s="7">
        <v>1</v>
      </c>
      <c r="B2" s="80" t="s">
        <v>10</v>
      </c>
      <c r="C2" s="7">
        <v>33</v>
      </c>
      <c r="D2" s="7">
        <v>77</v>
      </c>
      <c r="E2" s="7">
        <v>63</v>
      </c>
      <c r="F2" s="11">
        <v>12</v>
      </c>
      <c r="G2" s="11">
        <v>59</v>
      </c>
      <c r="H2" s="11">
        <v>23</v>
      </c>
      <c r="I2" s="70">
        <v>19</v>
      </c>
      <c r="J2" s="70">
        <v>17</v>
      </c>
      <c r="K2" s="88">
        <v>44</v>
      </c>
      <c r="L2" s="11">
        <v>19</v>
      </c>
      <c r="M2" s="87">
        <v>17</v>
      </c>
      <c r="N2" s="87">
        <v>21</v>
      </c>
      <c r="O2" s="88">
        <v>11</v>
      </c>
      <c r="P2" s="88">
        <v>30</v>
      </c>
      <c r="Q2" s="7"/>
      <c r="R2" s="44">
        <v>2959</v>
      </c>
      <c r="S2" s="7"/>
      <c r="T2" s="7">
        <v>80</v>
      </c>
      <c r="U2" s="82">
        <f>R2+S2-F2-G2-H2-I2-J2-K2-L2-M2-N2-O2-P2-Q2-T2</f>
        <v>2607</v>
      </c>
      <c r="V2" s="7">
        <f>C2*D2+E2</f>
        <v>2604</v>
      </c>
      <c r="W2" s="7">
        <v>4</v>
      </c>
      <c r="X2" s="12">
        <f>V2+W2-U2</f>
        <v>1</v>
      </c>
    </row>
    <row r="3" spans="1:24" s="10" customFormat="1" ht="13.5" customHeight="1">
      <c r="A3" s="7">
        <v>2</v>
      </c>
      <c r="B3" s="80" t="s">
        <v>11</v>
      </c>
      <c r="C3" s="7">
        <v>70</v>
      </c>
      <c r="D3" s="7">
        <v>33</v>
      </c>
      <c r="E3" s="7">
        <v>35</v>
      </c>
      <c r="F3" s="11">
        <v>21</v>
      </c>
      <c r="G3" s="11">
        <v>49</v>
      </c>
      <c r="H3" s="11">
        <v>21</v>
      </c>
      <c r="I3" s="70">
        <v>27</v>
      </c>
      <c r="J3" s="70">
        <v>20</v>
      </c>
      <c r="K3" s="88">
        <v>42</v>
      </c>
      <c r="L3" s="11">
        <v>31</v>
      </c>
      <c r="M3" s="87">
        <v>19</v>
      </c>
      <c r="N3" s="87">
        <v>26</v>
      </c>
      <c r="O3" s="88">
        <v>20</v>
      </c>
      <c r="P3" s="88">
        <v>18</v>
      </c>
      <c r="Q3" s="11">
        <v>4</v>
      </c>
      <c r="R3" s="44">
        <v>2748</v>
      </c>
      <c r="S3" s="7">
        <v>9</v>
      </c>
      <c r="T3" s="7">
        <v>108</v>
      </c>
      <c r="U3" s="82">
        <f t="shared" ref="U3:U22" si="0">R3+S3-F3-G3-H3-I3-J3-K3-L3-M3-N3-O3-P3-Q3-T3</f>
        <v>2351</v>
      </c>
      <c r="V3" s="7">
        <f t="shared" ref="V3:V22" si="1">C3*D3+E3</f>
        <v>2345</v>
      </c>
      <c r="W3" s="7"/>
      <c r="X3" s="12">
        <f t="shared" ref="X3:X18" si="2">V3+W3-U3</f>
        <v>-6</v>
      </c>
    </row>
    <row r="4" spans="1:24" s="1" customFormat="1" ht="13.5" customHeight="1">
      <c r="A4" s="4">
        <v>3</v>
      </c>
      <c r="B4" s="77" t="s">
        <v>12</v>
      </c>
      <c r="C4" s="4">
        <v>45</v>
      </c>
      <c r="D4" s="4">
        <v>5</v>
      </c>
      <c r="E4" s="4">
        <v>18</v>
      </c>
      <c r="F4" s="5">
        <v>11</v>
      </c>
      <c r="G4" s="5">
        <v>13</v>
      </c>
      <c r="H4" s="4"/>
      <c r="I4" s="64">
        <v>24</v>
      </c>
      <c r="J4" s="60"/>
      <c r="K4" s="89"/>
      <c r="L4" s="4"/>
      <c r="M4" s="90">
        <v>11</v>
      </c>
      <c r="N4" s="81"/>
      <c r="O4" s="83"/>
      <c r="P4" s="83"/>
      <c r="Q4" s="4"/>
      <c r="R4" s="44">
        <v>307</v>
      </c>
      <c r="S4" s="4"/>
      <c r="T4" s="4">
        <v>5</v>
      </c>
      <c r="U4" s="82">
        <f t="shared" si="0"/>
        <v>243</v>
      </c>
      <c r="V4" s="7">
        <f t="shared" si="1"/>
        <v>243</v>
      </c>
      <c r="W4" s="4"/>
      <c r="X4" s="9">
        <f t="shared" si="2"/>
        <v>0</v>
      </c>
    </row>
    <row r="5" spans="1:24" s="1" customFormat="1" ht="13.5" customHeight="1">
      <c r="A5" s="4">
        <v>4</v>
      </c>
      <c r="B5" s="77" t="s">
        <v>13</v>
      </c>
      <c r="C5" s="4">
        <v>90</v>
      </c>
      <c r="D5" s="4">
        <v>1</v>
      </c>
      <c r="E5" s="4">
        <v>54</v>
      </c>
      <c r="F5" s="4">
        <v>4</v>
      </c>
      <c r="G5" s="4">
        <v>4</v>
      </c>
      <c r="H5" s="4">
        <v>8</v>
      </c>
      <c r="I5" s="60"/>
      <c r="J5" s="60">
        <v>8</v>
      </c>
      <c r="K5" s="83">
        <v>16</v>
      </c>
      <c r="L5" s="4">
        <v>10</v>
      </c>
      <c r="M5" s="81">
        <v>12</v>
      </c>
      <c r="N5" s="81"/>
      <c r="O5" s="83">
        <v>6</v>
      </c>
      <c r="P5" s="83">
        <v>24</v>
      </c>
      <c r="Q5" s="4">
        <v>2</v>
      </c>
      <c r="R5" s="44">
        <v>245</v>
      </c>
      <c r="S5" s="4"/>
      <c r="T5" s="4">
        <v>6</v>
      </c>
      <c r="U5" s="82">
        <f t="shared" si="0"/>
        <v>145</v>
      </c>
      <c r="V5" s="7">
        <f t="shared" si="1"/>
        <v>144</v>
      </c>
      <c r="W5" s="4">
        <v>1</v>
      </c>
      <c r="X5" s="9">
        <f t="shared" si="2"/>
        <v>0</v>
      </c>
    </row>
    <row r="6" spans="1:24" s="10" customFormat="1" ht="13.5" customHeight="1">
      <c r="A6" s="7">
        <v>5</v>
      </c>
      <c r="B6" s="80" t="s">
        <v>14</v>
      </c>
      <c r="C6" s="7">
        <v>59</v>
      </c>
      <c r="D6" s="7">
        <v>1</v>
      </c>
      <c r="E6" s="7"/>
      <c r="F6" s="11">
        <v>1</v>
      </c>
      <c r="G6" s="7"/>
      <c r="H6" s="7"/>
      <c r="I6" s="70">
        <v>6</v>
      </c>
      <c r="J6" s="84"/>
      <c r="K6" s="86"/>
      <c r="L6" s="7"/>
      <c r="M6" s="87">
        <v>4</v>
      </c>
      <c r="N6" s="87">
        <v>5</v>
      </c>
      <c r="O6" s="86"/>
      <c r="P6" s="86"/>
      <c r="Q6" s="7"/>
      <c r="R6" s="44">
        <v>74</v>
      </c>
      <c r="S6" s="7"/>
      <c r="T6" s="7"/>
      <c r="U6" s="82">
        <f t="shared" si="0"/>
        <v>58</v>
      </c>
      <c r="V6" s="7">
        <f t="shared" si="1"/>
        <v>59</v>
      </c>
      <c r="W6" s="7"/>
      <c r="X6" s="12">
        <f t="shared" si="2"/>
        <v>1</v>
      </c>
    </row>
    <row r="7" spans="1:24" ht="13.5" customHeight="1">
      <c r="A7" s="4">
        <v>6</v>
      </c>
      <c r="B7" s="77" t="s">
        <v>15</v>
      </c>
      <c r="C7" s="4">
        <v>7</v>
      </c>
      <c r="D7" s="4">
        <v>1</v>
      </c>
      <c r="E7" s="4"/>
      <c r="F7" s="4"/>
      <c r="G7" s="4"/>
      <c r="H7" s="4"/>
      <c r="I7" s="60">
        <v>5</v>
      </c>
      <c r="J7" s="60"/>
      <c r="K7" s="83"/>
      <c r="L7" s="4"/>
      <c r="M7" s="81"/>
      <c r="N7" s="81"/>
      <c r="O7" s="83"/>
      <c r="P7" s="83"/>
      <c r="Q7" s="4"/>
      <c r="R7" s="44">
        <v>12</v>
      </c>
      <c r="S7" s="4"/>
      <c r="T7" s="4"/>
      <c r="U7" s="82">
        <f t="shared" si="0"/>
        <v>7</v>
      </c>
      <c r="V7" s="7">
        <f t="shared" si="1"/>
        <v>7</v>
      </c>
      <c r="W7" s="4"/>
      <c r="X7" s="9">
        <f t="shared" si="2"/>
        <v>0</v>
      </c>
    </row>
    <row r="8" spans="1:24" s="1" customFormat="1" ht="13.5" customHeight="1">
      <c r="A8" s="4">
        <v>7</v>
      </c>
      <c r="B8" s="77" t="s">
        <v>16</v>
      </c>
      <c r="C8" s="4">
        <v>120</v>
      </c>
      <c r="D8" s="4">
        <v>4</v>
      </c>
      <c r="E8" s="4">
        <v>74</v>
      </c>
      <c r="F8" s="4">
        <v>4</v>
      </c>
      <c r="G8" s="4">
        <v>17</v>
      </c>
      <c r="H8" s="4">
        <v>8</v>
      </c>
      <c r="I8" s="60">
        <v>8</v>
      </c>
      <c r="J8" s="60">
        <v>8</v>
      </c>
      <c r="K8" s="83">
        <v>13</v>
      </c>
      <c r="L8" s="4">
        <v>15</v>
      </c>
      <c r="M8" s="81">
        <v>8</v>
      </c>
      <c r="N8" s="81">
        <v>17</v>
      </c>
      <c r="O8" s="83"/>
      <c r="P8" s="83">
        <v>15</v>
      </c>
      <c r="Q8" s="4">
        <v>6</v>
      </c>
      <c r="R8" s="44">
        <v>679</v>
      </c>
      <c r="S8" s="4">
        <v>9</v>
      </c>
      <c r="T8" s="4">
        <v>13</v>
      </c>
      <c r="U8" s="82">
        <f t="shared" si="0"/>
        <v>556</v>
      </c>
      <c r="V8" s="7">
        <f t="shared" si="1"/>
        <v>554</v>
      </c>
      <c r="W8" s="4">
        <v>2</v>
      </c>
      <c r="X8" s="9">
        <f t="shared" si="2"/>
        <v>0</v>
      </c>
    </row>
    <row r="9" spans="1:24" ht="13.5" customHeight="1">
      <c r="A9" s="4">
        <v>8</v>
      </c>
      <c r="B9" s="77" t="s">
        <v>17</v>
      </c>
      <c r="C9" s="4">
        <v>21</v>
      </c>
      <c r="D9" s="4">
        <v>1</v>
      </c>
      <c r="E9" s="4"/>
      <c r="F9" s="4"/>
      <c r="G9" s="4"/>
      <c r="H9" s="4"/>
      <c r="I9" s="60">
        <v>35</v>
      </c>
      <c r="J9" s="60"/>
      <c r="K9" s="83"/>
      <c r="L9" s="4"/>
      <c r="M9" s="81"/>
      <c r="N9" s="81"/>
      <c r="O9" s="83"/>
      <c r="P9" s="83"/>
      <c r="Q9" s="4"/>
      <c r="R9" s="44">
        <v>57</v>
      </c>
      <c r="S9" s="4"/>
      <c r="T9" s="4"/>
      <c r="U9" s="82">
        <f t="shared" si="0"/>
        <v>22</v>
      </c>
      <c r="V9" s="7">
        <f t="shared" si="1"/>
        <v>21</v>
      </c>
      <c r="W9" s="4">
        <v>1</v>
      </c>
      <c r="X9" s="9">
        <f t="shared" si="2"/>
        <v>0</v>
      </c>
    </row>
    <row r="10" spans="1:24" ht="13.5" customHeight="1">
      <c r="A10" s="4">
        <v>9</v>
      </c>
      <c r="B10" s="77" t="s">
        <v>18</v>
      </c>
      <c r="C10" s="4">
        <v>65</v>
      </c>
      <c r="D10" s="4">
        <v>4</v>
      </c>
      <c r="E10" s="4">
        <v>37</v>
      </c>
      <c r="F10" s="4">
        <v>3</v>
      </c>
      <c r="G10" s="4"/>
      <c r="H10" s="4">
        <v>8</v>
      </c>
      <c r="I10" s="60">
        <v>21</v>
      </c>
      <c r="J10" s="60"/>
      <c r="K10" s="83">
        <v>9</v>
      </c>
      <c r="L10" s="4"/>
      <c r="M10" s="81">
        <v>4</v>
      </c>
      <c r="N10" s="81">
        <v>4</v>
      </c>
      <c r="O10" s="83"/>
      <c r="P10" s="83">
        <v>30</v>
      </c>
      <c r="Q10" s="4"/>
      <c r="R10" s="44">
        <v>383</v>
      </c>
      <c r="S10" s="4"/>
      <c r="T10" s="4">
        <v>6</v>
      </c>
      <c r="U10" s="82">
        <f t="shared" si="0"/>
        <v>298</v>
      </c>
      <c r="V10" s="7">
        <f t="shared" si="1"/>
        <v>297</v>
      </c>
      <c r="W10" s="4">
        <v>1</v>
      </c>
      <c r="X10" s="9">
        <f t="shared" si="2"/>
        <v>0</v>
      </c>
    </row>
    <row r="11" spans="1:24" s="10" customFormat="1" ht="13.5" customHeight="1">
      <c r="A11" s="7">
        <v>10</v>
      </c>
      <c r="B11" s="80" t="s">
        <v>19</v>
      </c>
      <c r="C11" s="7">
        <v>100</v>
      </c>
      <c r="D11" s="7">
        <v>7</v>
      </c>
      <c r="E11" s="7">
        <v>10</v>
      </c>
      <c r="F11" s="11">
        <v>4</v>
      </c>
      <c r="G11" s="11">
        <v>32</v>
      </c>
      <c r="H11" s="11">
        <v>8</v>
      </c>
      <c r="I11" s="70">
        <v>36</v>
      </c>
      <c r="J11" s="70">
        <v>12</v>
      </c>
      <c r="K11" s="88">
        <v>27</v>
      </c>
      <c r="L11" s="11">
        <v>9</v>
      </c>
      <c r="M11" s="87">
        <v>30</v>
      </c>
      <c r="N11" s="87">
        <v>20</v>
      </c>
      <c r="O11" s="88">
        <v>16</v>
      </c>
      <c r="P11" s="88">
        <v>18</v>
      </c>
      <c r="Q11" s="7"/>
      <c r="R11" s="44">
        <v>942</v>
      </c>
      <c r="S11" s="7"/>
      <c r="T11" s="7">
        <v>18</v>
      </c>
      <c r="U11" s="82">
        <f t="shared" si="0"/>
        <v>712</v>
      </c>
      <c r="V11" s="7">
        <f t="shared" si="1"/>
        <v>710</v>
      </c>
      <c r="W11" s="7">
        <v>5</v>
      </c>
      <c r="X11" s="12">
        <f t="shared" si="2"/>
        <v>3</v>
      </c>
    </row>
    <row r="12" spans="1:24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60"/>
      <c r="J12" s="60"/>
      <c r="K12" s="83"/>
      <c r="L12" s="4"/>
      <c r="M12" s="81"/>
      <c r="N12" s="81"/>
      <c r="O12" s="83"/>
      <c r="P12" s="83"/>
      <c r="Q12" s="4"/>
      <c r="R12" s="44">
        <v>0</v>
      </c>
      <c r="S12" s="4"/>
      <c r="T12" s="4"/>
      <c r="U12" s="82">
        <f t="shared" si="0"/>
        <v>0</v>
      </c>
      <c r="V12" s="7">
        <f t="shared" si="1"/>
        <v>0</v>
      </c>
      <c r="W12" s="4"/>
      <c r="X12" s="9">
        <f t="shared" si="2"/>
        <v>0</v>
      </c>
    </row>
    <row r="13" spans="1:24" ht="13.5" customHeight="1">
      <c r="A13" s="4">
        <v>12</v>
      </c>
      <c r="B13" s="77" t="s">
        <v>21</v>
      </c>
      <c r="C13" s="4">
        <v>1</v>
      </c>
      <c r="D13" s="4">
        <v>1</v>
      </c>
      <c r="E13" s="4"/>
      <c r="F13" s="4"/>
      <c r="G13" s="4"/>
      <c r="H13" s="4"/>
      <c r="I13" s="60"/>
      <c r="J13" s="60"/>
      <c r="K13" s="83"/>
      <c r="L13" s="4"/>
      <c r="M13" s="81"/>
      <c r="N13" s="81"/>
      <c r="O13" s="83"/>
      <c r="P13" s="83"/>
      <c r="Q13" s="4"/>
      <c r="R13" s="44">
        <v>6</v>
      </c>
      <c r="S13" s="4"/>
      <c r="T13" s="4">
        <v>5</v>
      </c>
      <c r="U13" s="82">
        <f t="shared" si="0"/>
        <v>1</v>
      </c>
      <c r="V13" s="7">
        <f t="shared" si="1"/>
        <v>1</v>
      </c>
      <c r="W13" s="4"/>
      <c r="X13" s="9">
        <f t="shared" si="2"/>
        <v>0</v>
      </c>
    </row>
    <row r="14" spans="1:24" s="1" customFormat="1" ht="13.5" customHeight="1">
      <c r="A14" s="4">
        <v>13</v>
      </c>
      <c r="B14" s="77" t="s">
        <v>22</v>
      </c>
      <c r="C14" s="4">
        <v>71</v>
      </c>
      <c r="D14" s="4">
        <v>1</v>
      </c>
      <c r="E14" s="4"/>
      <c r="F14" s="4">
        <v>10</v>
      </c>
      <c r="G14" s="4">
        <v>10</v>
      </c>
      <c r="H14" s="4">
        <v>8</v>
      </c>
      <c r="I14" s="79">
        <v>3</v>
      </c>
      <c r="J14" s="79"/>
      <c r="K14" s="83"/>
      <c r="L14" s="4"/>
      <c r="M14" s="81"/>
      <c r="N14" s="81"/>
      <c r="O14" s="83"/>
      <c r="P14" s="83"/>
      <c r="Q14" s="4"/>
      <c r="R14" s="44">
        <v>119</v>
      </c>
      <c r="S14" s="4"/>
      <c r="T14" s="4">
        <v>17</v>
      </c>
      <c r="U14" s="82">
        <f t="shared" si="0"/>
        <v>71</v>
      </c>
      <c r="V14" s="7">
        <f t="shared" si="1"/>
        <v>71</v>
      </c>
      <c r="W14" s="4"/>
      <c r="X14" s="9">
        <f t="shared" si="2"/>
        <v>0</v>
      </c>
    </row>
    <row r="15" spans="1:24" s="1" customFormat="1" ht="13.5" customHeight="1">
      <c r="A15" s="4">
        <v>14</v>
      </c>
      <c r="B15" s="77" t="s">
        <v>23</v>
      </c>
      <c r="C15" s="4">
        <v>1</v>
      </c>
      <c r="D15" s="4">
        <v>1</v>
      </c>
      <c r="E15" s="4"/>
      <c r="F15" s="4"/>
      <c r="G15" s="4">
        <v>16</v>
      </c>
      <c r="H15" s="4">
        <v>4</v>
      </c>
      <c r="I15" s="60"/>
      <c r="J15" s="60"/>
      <c r="K15" s="83"/>
      <c r="L15" s="4"/>
      <c r="M15" s="81">
        <v>8</v>
      </c>
      <c r="N15" s="81"/>
      <c r="O15" s="83"/>
      <c r="P15" s="83"/>
      <c r="Q15" s="4"/>
      <c r="R15" s="44">
        <v>43</v>
      </c>
      <c r="S15" s="4"/>
      <c r="T15" s="4">
        <v>14</v>
      </c>
      <c r="U15" s="82">
        <f t="shared" si="0"/>
        <v>1</v>
      </c>
      <c r="V15" s="7">
        <f t="shared" si="1"/>
        <v>1</v>
      </c>
      <c r="W15" s="4"/>
      <c r="X15" s="9">
        <f t="shared" si="2"/>
        <v>0</v>
      </c>
    </row>
    <row r="16" spans="1:24" ht="13.5" customHeight="1">
      <c r="A16" s="4">
        <v>15</v>
      </c>
      <c r="B16" s="77" t="s">
        <v>24</v>
      </c>
      <c r="C16" s="4">
        <v>50</v>
      </c>
      <c r="D16" s="4">
        <v>1</v>
      </c>
      <c r="E16" s="4">
        <v>72</v>
      </c>
      <c r="F16" s="4"/>
      <c r="G16" s="4">
        <v>18</v>
      </c>
      <c r="H16" s="4">
        <v>12</v>
      </c>
      <c r="I16" s="60"/>
      <c r="J16" s="60"/>
      <c r="K16" s="83"/>
      <c r="L16" s="4">
        <v>4</v>
      </c>
      <c r="M16" s="81">
        <v>8</v>
      </c>
      <c r="N16" s="81">
        <v>4</v>
      </c>
      <c r="O16" s="83"/>
      <c r="P16" s="83">
        <v>12</v>
      </c>
      <c r="Q16" s="4"/>
      <c r="R16" s="44">
        <v>182</v>
      </c>
      <c r="S16" s="4"/>
      <c r="T16" s="4">
        <v>2</v>
      </c>
      <c r="U16" s="82">
        <f t="shared" si="0"/>
        <v>122</v>
      </c>
      <c r="V16" s="7">
        <f t="shared" si="1"/>
        <v>122</v>
      </c>
      <c r="W16" s="4"/>
      <c r="X16" s="9">
        <f t="shared" si="2"/>
        <v>0</v>
      </c>
    </row>
    <row r="17" spans="1:24" ht="13.5" customHeight="1">
      <c r="A17" s="4">
        <v>16</v>
      </c>
      <c r="B17" s="77" t="s">
        <v>25</v>
      </c>
      <c r="C17" s="4">
        <v>43</v>
      </c>
      <c r="D17" s="4">
        <v>1</v>
      </c>
      <c r="E17" s="4"/>
      <c r="F17" s="4"/>
      <c r="G17" s="4">
        <v>9</v>
      </c>
      <c r="H17" s="4"/>
      <c r="I17" s="60"/>
      <c r="J17" s="60"/>
      <c r="K17" s="83"/>
      <c r="L17" s="4"/>
      <c r="M17" s="81"/>
      <c r="N17" s="81"/>
      <c r="O17" s="83"/>
      <c r="P17" s="83"/>
      <c r="Q17" s="4"/>
      <c r="R17" s="44">
        <v>64</v>
      </c>
      <c r="S17" s="4"/>
      <c r="T17" s="4">
        <v>12</v>
      </c>
      <c r="U17" s="82">
        <f t="shared" si="0"/>
        <v>43</v>
      </c>
      <c r="V17" s="7">
        <f t="shared" si="1"/>
        <v>43</v>
      </c>
      <c r="W17" s="4"/>
      <c r="X17" s="9">
        <f t="shared" si="2"/>
        <v>0</v>
      </c>
    </row>
    <row r="18" spans="1:24" ht="13.5" customHeight="1">
      <c r="A18" s="4">
        <v>17</v>
      </c>
      <c r="B18" s="77" t="s">
        <v>26</v>
      </c>
      <c r="C18" s="4">
        <v>50</v>
      </c>
      <c r="D18" s="4">
        <v>1</v>
      </c>
      <c r="E18" s="4">
        <v>35</v>
      </c>
      <c r="F18" s="4">
        <v>3</v>
      </c>
      <c r="G18" s="4">
        <v>6</v>
      </c>
      <c r="H18" s="4">
        <v>12</v>
      </c>
      <c r="I18" s="60"/>
      <c r="J18" s="60">
        <v>12</v>
      </c>
      <c r="K18" s="83"/>
      <c r="L18" s="4">
        <v>10</v>
      </c>
      <c r="M18" s="81">
        <v>10</v>
      </c>
      <c r="N18" s="81"/>
      <c r="O18" s="83">
        <v>10</v>
      </c>
      <c r="P18" s="83"/>
      <c r="Q18" s="4"/>
      <c r="R18" s="44">
        <v>148</v>
      </c>
      <c r="S18" s="4"/>
      <c r="T18" s="4"/>
      <c r="U18" s="82">
        <f t="shared" si="0"/>
        <v>85</v>
      </c>
      <c r="V18" s="7">
        <f t="shared" si="1"/>
        <v>85</v>
      </c>
      <c r="W18" s="4"/>
      <c r="X18" s="9">
        <f t="shared" si="2"/>
        <v>0</v>
      </c>
    </row>
    <row r="19" spans="1:24" ht="13.5" customHeight="1">
      <c r="A19" s="4">
        <v>18</v>
      </c>
      <c r="B19" s="77" t="s">
        <v>73</v>
      </c>
      <c r="C19" s="4">
        <v>25</v>
      </c>
      <c r="D19" s="4">
        <v>10</v>
      </c>
      <c r="E19" s="4">
        <v>19</v>
      </c>
      <c r="F19" s="4"/>
      <c r="G19" s="5"/>
      <c r="H19" s="4"/>
      <c r="I19" s="60"/>
      <c r="J19" s="60"/>
      <c r="K19" s="83"/>
      <c r="L19" s="4"/>
      <c r="M19" s="81"/>
      <c r="N19" s="81"/>
      <c r="O19" s="83"/>
      <c r="P19" s="83"/>
      <c r="Q19" s="4"/>
      <c r="R19" s="44">
        <v>269</v>
      </c>
      <c r="S19" s="4"/>
      <c r="T19" s="4"/>
      <c r="U19" s="82">
        <f t="shared" si="0"/>
        <v>269</v>
      </c>
      <c r="V19" s="7">
        <f t="shared" si="1"/>
        <v>269</v>
      </c>
      <c r="W19" s="4"/>
      <c r="X19" s="9">
        <f>V19+W19-U19</f>
        <v>0</v>
      </c>
    </row>
    <row r="20" spans="1:24" s="10" customFormat="1" ht="13.5" customHeight="1">
      <c r="A20" s="7">
        <v>19</v>
      </c>
      <c r="B20" s="80" t="s">
        <v>27</v>
      </c>
      <c r="C20" s="7">
        <v>33</v>
      </c>
      <c r="D20" s="7">
        <v>3</v>
      </c>
      <c r="E20" s="7">
        <v>24</v>
      </c>
      <c r="F20" s="11">
        <v>2</v>
      </c>
      <c r="G20" s="11">
        <v>11</v>
      </c>
      <c r="H20" s="11">
        <v>6</v>
      </c>
      <c r="I20" s="84"/>
      <c r="J20" s="70">
        <v>7</v>
      </c>
      <c r="K20" s="86"/>
      <c r="L20" s="11">
        <v>10</v>
      </c>
      <c r="M20" s="87">
        <v>21</v>
      </c>
      <c r="N20" s="85"/>
      <c r="O20" s="88">
        <v>10</v>
      </c>
      <c r="P20" s="86"/>
      <c r="Q20" s="7"/>
      <c r="R20" s="44">
        <v>188</v>
      </c>
      <c r="S20" s="7"/>
      <c r="T20" s="7"/>
      <c r="U20" s="82">
        <f t="shared" si="0"/>
        <v>121</v>
      </c>
      <c r="V20" s="7">
        <f t="shared" si="1"/>
        <v>123</v>
      </c>
      <c r="W20" s="7">
        <v>4</v>
      </c>
      <c r="X20" s="12">
        <f t="shared" ref="X20:X23" si="3">V20+W20-U20</f>
        <v>6</v>
      </c>
    </row>
    <row r="21" spans="1:24" ht="13.5" customHeight="1">
      <c r="A21" s="4">
        <v>20</v>
      </c>
      <c r="B21" s="77" t="s">
        <v>28</v>
      </c>
      <c r="C21" s="4">
        <v>40</v>
      </c>
      <c r="D21" s="4">
        <v>1</v>
      </c>
      <c r="E21" s="4">
        <v>2</v>
      </c>
      <c r="F21" s="4"/>
      <c r="G21" s="4"/>
      <c r="H21" s="4"/>
      <c r="I21" s="4">
        <v>5</v>
      </c>
      <c r="J21" s="4"/>
      <c r="K21" s="4"/>
      <c r="L21" s="4"/>
      <c r="M21" s="81"/>
      <c r="N21" s="81"/>
      <c r="O21" s="9"/>
      <c r="P21" s="9"/>
      <c r="Q21" s="4"/>
      <c r="R21" s="44">
        <v>58</v>
      </c>
      <c r="S21" s="4"/>
      <c r="T21" s="4">
        <v>11</v>
      </c>
      <c r="U21" s="82">
        <f t="shared" si="0"/>
        <v>42</v>
      </c>
      <c r="V21" s="7">
        <f t="shared" si="1"/>
        <v>42</v>
      </c>
      <c r="W21" s="4"/>
      <c r="X21" s="9">
        <f t="shared" si="3"/>
        <v>0</v>
      </c>
    </row>
    <row r="22" spans="1:24" ht="13.5" customHeight="1">
      <c r="A22" s="4">
        <v>21</v>
      </c>
      <c r="B22" s="77" t="s">
        <v>29</v>
      </c>
      <c r="C22" s="4">
        <v>40</v>
      </c>
      <c r="D22" s="4">
        <v>1</v>
      </c>
      <c r="E22" s="4">
        <v>10</v>
      </c>
      <c r="F22" s="4"/>
      <c r="G22" s="4"/>
      <c r="H22" s="4"/>
      <c r="I22" s="4"/>
      <c r="J22" s="4"/>
      <c r="K22" s="4"/>
      <c r="L22" s="4"/>
      <c r="M22" s="81"/>
      <c r="N22" s="81">
        <v>5</v>
      </c>
      <c r="O22" s="9"/>
      <c r="P22" s="9"/>
      <c r="Q22" s="4"/>
      <c r="R22" s="44">
        <v>55</v>
      </c>
      <c r="S22" s="4"/>
      <c r="T22" s="4"/>
      <c r="U22" s="82">
        <f t="shared" si="0"/>
        <v>50</v>
      </c>
      <c r="V22" s="7">
        <f t="shared" si="1"/>
        <v>50</v>
      </c>
      <c r="W22" s="4"/>
      <c r="X22" s="9">
        <f t="shared" si="3"/>
        <v>0</v>
      </c>
    </row>
    <row r="23" spans="1:24">
      <c r="R23" s="1">
        <f>SUM(R2:R22)</f>
        <v>9538</v>
      </c>
      <c r="S23" s="94">
        <f>SUM(S2:S22)</f>
        <v>18</v>
      </c>
      <c r="T23" s="1">
        <f>SUM(T2:T22)</f>
        <v>297</v>
      </c>
      <c r="U23" s="95">
        <f>SUM(U2:U22)</f>
        <v>7804</v>
      </c>
      <c r="V23" s="96">
        <f>SUM(V2:V22)</f>
        <v>7791</v>
      </c>
      <c r="X23" s="93">
        <f t="shared" si="3"/>
        <v>-13</v>
      </c>
    </row>
  </sheetData>
  <conditionalFormatting sqref="I12:J13">
    <cfRule type="uniqu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RowHeight="15"/>
  <cols>
    <col min="1" max="1" width="3.5703125" customWidth="1"/>
    <col min="2" max="2" width="8.7109375" customWidth="1"/>
    <col min="3" max="5" width="5.5703125" customWidth="1"/>
    <col min="6" max="12" width="5.7109375" customWidth="1"/>
    <col min="13" max="13" width="9" customWidth="1"/>
    <col min="15" max="15" width="8.140625" customWidth="1"/>
    <col min="16" max="16" width="8.42578125" customWidth="1"/>
    <col min="20" max="20" width="11.7109375" customWidth="1"/>
  </cols>
  <sheetData>
    <row r="1" spans="1:20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39</v>
      </c>
      <c r="I1" s="8" t="s">
        <v>53</v>
      </c>
      <c r="J1" s="8" t="s">
        <v>52</v>
      </c>
      <c r="K1" s="8" t="s">
        <v>52</v>
      </c>
      <c r="L1" s="8" t="s">
        <v>71</v>
      </c>
      <c r="M1" s="8" t="s">
        <v>74</v>
      </c>
      <c r="N1" s="78" t="s">
        <v>30</v>
      </c>
      <c r="O1" s="8" t="s">
        <v>34</v>
      </c>
      <c r="P1" s="8" t="s">
        <v>35</v>
      </c>
      <c r="Q1" s="8" t="s">
        <v>68</v>
      </c>
      <c r="R1" s="3" t="s">
        <v>64</v>
      </c>
      <c r="S1" s="3" t="s">
        <v>46</v>
      </c>
      <c r="T1" s="3" t="s">
        <v>47</v>
      </c>
    </row>
    <row r="2" spans="1:20" ht="13.5" customHeight="1">
      <c r="A2" s="4">
        <v>1</v>
      </c>
      <c r="B2" s="77" t="s">
        <v>10</v>
      </c>
      <c r="C2" s="4">
        <v>33</v>
      </c>
      <c r="D2" s="4">
        <v>72</v>
      </c>
      <c r="E2" s="4">
        <v>53</v>
      </c>
      <c r="F2" s="4">
        <v>37</v>
      </c>
      <c r="G2" s="4">
        <v>41</v>
      </c>
      <c r="H2" s="4">
        <v>11</v>
      </c>
      <c r="I2" s="4">
        <v>33</v>
      </c>
      <c r="J2" s="81">
        <v>4</v>
      </c>
      <c r="K2" s="81">
        <v>2</v>
      </c>
      <c r="L2" s="83">
        <v>21</v>
      </c>
      <c r="M2" s="83">
        <v>5</v>
      </c>
      <c r="N2" s="44">
        <v>2604</v>
      </c>
      <c r="O2" s="4"/>
      <c r="P2" s="4">
        <v>17</v>
      </c>
      <c r="Q2" s="82">
        <f>N2+O2-F2-G2-H2-I2-J2-K2-L2-M2-P2</f>
        <v>2433</v>
      </c>
      <c r="R2" s="7">
        <f t="shared" ref="R2:R22" si="0">C2*D2+E2</f>
        <v>2429</v>
      </c>
      <c r="S2" s="4">
        <v>4</v>
      </c>
      <c r="T2" s="9">
        <f>R2+S2-Q2</f>
        <v>0</v>
      </c>
    </row>
    <row r="3" spans="1:20" ht="13.5" customHeight="1">
      <c r="A3" s="4">
        <v>2</v>
      </c>
      <c r="B3" s="77" t="s">
        <v>11</v>
      </c>
      <c r="C3" s="4">
        <v>70</v>
      </c>
      <c r="D3" s="4">
        <v>29</v>
      </c>
      <c r="E3" s="4">
        <v>67</v>
      </c>
      <c r="F3" s="4">
        <v>13</v>
      </c>
      <c r="G3" s="4">
        <v>36</v>
      </c>
      <c r="H3" s="4">
        <v>27</v>
      </c>
      <c r="I3" s="4">
        <v>94</v>
      </c>
      <c r="J3" s="81">
        <v>41</v>
      </c>
      <c r="K3" s="81">
        <v>3</v>
      </c>
      <c r="L3" s="83">
        <v>15</v>
      </c>
      <c r="M3" s="83">
        <v>4</v>
      </c>
      <c r="N3" s="44">
        <v>2345</v>
      </c>
      <c r="O3" s="4"/>
      <c r="P3" s="4">
        <v>15</v>
      </c>
      <c r="Q3" s="82">
        <f t="shared" ref="Q3:Q22" si="1">N3+O3-F3-G3-H3-I3-J3-K3-L3-M3-P3</f>
        <v>2097</v>
      </c>
      <c r="R3" s="7">
        <f t="shared" si="0"/>
        <v>2097</v>
      </c>
      <c r="S3" s="4"/>
      <c r="T3" s="9">
        <f t="shared" ref="T3:T18" si="2">R3+S3-Q3</f>
        <v>0</v>
      </c>
    </row>
    <row r="4" spans="1:20" ht="13.5" customHeight="1">
      <c r="A4" s="4">
        <v>3</v>
      </c>
      <c r="B4" s="77" t="s">
        <v>12</v>
      </c>
      <c r="C4" s="4">
        <v>45</v>
      </c>
      <c r="D4" s="4">
        <v>5</v>
      </c>
      <c r="E4" s="4">
        <v>2</v>
      </c>
      <c r="F4" s="4"/>
      <c r="G4" s="4">
        <v>3</v>
      </c>
      <c r="H4" s="4"/>
      <c r="I4" s="4"/>
      <c r="J4" s="81">
        <v>10</v>
      </c>
      <c r="K4" s="81">
        <v>3</v>
      </c>
      <c r="L4" s="83"/>
      <c r="M4" s="83"/>
      <c r="N4" s="44">
        <v>243</v>
      </c>
      <c r="O4" s="4"/>
      <c r="P4" s="4"/>
      <c r="Q4" s="82">
        <f t="shared" si="1"/>
        <v>227</v>
      </c>
      <c r="R4" s="7">
        <f t="shared" si="0"/>
        <v>227</v>
      </c>
      <c r="S4" s="4"/>
      <c r="T4" s="9">
        <f t="shared" si="2"/>
        <v>0</v>
      </c>
    </row>
    <row r="5" spans="1:20" ht="13.5" customHeight="1">
      <c r="A5" s="4">
        <v>4</v>
      </c>
      <c r="B5" s="77" t="s">
        <v>13</v>
      </c>
      <c r="C5" s="4">
        <v>90</v>
      </c>
      <c r="D5" s="4">
        <v>2</v>
      </c>
      <c r="E5" s="4">
        <v>62</v>
      </c>
      <c r="F5" s="4"/>
      <c r="G5" s="4"/>
      <c r="H5" s="4">
        <v>4</v>
      </c>
      <c r="I5" s="4">
        <v>11</v>
      </c>
      <c r="J5" s="81">
        <v>17</v>
      </c>
      <c r="K5" s="81"/>
      <c r="L5" s="83"/>
      <c r="M5" s="83"/>
      <c r="N5" s="44">
        <v>144</v>
      </c>
      <c r="O5" s="4">
        <v>130</v>
      </c>
      <c r="P5" s="4"/>
      <c r="Q5" s="82">
        <f t="shared" si="1"/>
        <v>242</v>
      </c>
      <c r="R5" s="7">
        <f t="shared" si="0"/>
        <v>242</v>
      </c>
      <c r="S5" s="4"/>
      <c r="T5" s="9">
        <f t="shared" si="2"/>
        <v>0</v>
      </c>
    </row>
    <row r="6" spans="1:20" ht="13.5" customHeight="1">
      <c r="A6" s="4">
        <v>5</v>
      </c>
      <c r="B6" s="77" t="s">
        <v>14</v>
      </c>
      <c r="C6" s="4">
        <v>59</v>
      </c>
      <c r="D6" s="4">
        <v>1</v>
      </c>
      <c r="E6" s="4"/>
      <c r="F6" s="4"/>
      <c r="G6" s="4"/>
      <c r="H6" s="4"/>
      <c r="I6" s="4"/>
      <c r="J6" s="81"/>
      <c r="K6" s="81"/>
      <c r="L6" s="83"/>
      <c r="M6" s="83"/>
      <c r="N6" s="44">
        <v>59</v>
      </c>
      <c r="O6" s="4"/>
      <c r="P6" s="4"/>
      <c r="Q6" s="82">
        <f t="shared" si="1"/>
        <v>59</v>
      </c>
      <c r="R6" s="7">
        <f t="shared" si="0"/>
        <v>59</v>
      </c>
      <c r="S6" s="4"/>
      <c r="T6" s="9">
        <f t="shared" si="2"/>
        <v>0</v>
      </c>
    </row>
    <row r="7" spans="1:20" ht="13.5" customHeight="1">
      <c r="A7" s="4">
        <v>6</v>
      </c>
      <c r="B7" s="77" t="s">
        <v>15</v>
      </c>
      <c r="C7" s="4">
        <v>6</v>
      </c>
      <c r="D7" s="4">
        <v>1</v>
      </c>
      <c r="E7" s="4"/>
      <c r="F7" s="4"/>
      <c r="G7" s="4">
        <v>1</v>
      </c>
      <c r="H7" s="4"/>
      <c r="I7" s="4"/>
      <c r="J7" s="81"/>
      <c r="K7" s="81"/>
      <c r="L7" s="83"/>
      <c r="M7" s="83"/>
      <c r="N7" s="44">
        <v>7</v>
      </c>
      <c r="O7" s="4"/>
      <c r="P7" s="4"/>
      <c r="Q7" s="82">
        <f t="shared" si="1"/>
        <v>6</v>
      </c>
      <c r="R7" s="7">
        <f t="shared" si="0"/>
        <v>6</v>
      </c>
      <c r="S7" s="4"/>
      <c r="T7" s="9">
        <f t="shared" si="2"/>
        <v>0</v>
      </c>
    </row>
    <row r="8" spans="1:20" ht="13.5" customHeight="1">
      <c r="A8" s="4">
        <v>7</v>
      </c>
      <c r="B8" s="77" t="s">
        <v>16</v>
      </c>
      <c r="C8" s="4">
        <v>120</v>
      </c>
      <c r="D8" s="4">
        <v>3</v>
      </c>
      <c r="E8" s="4">
        <v>63</v>
      </c>
      <c r="F8" s="4">
        <v>12</v>
      </c>
      <c r="G8" s="4">
        <v>14</v>
      </c>
      <c r="H8" s="4">
        <v>1</v>
      </c>
      <c r="I8" s="4">
        <v>63</v>
      </c>
      <c r="J8" s="81">
        <v>17</v>
      </c>
      <c r="K8" s="81">
        <v>5</v>
      </c>
      <c r="L8" s="83">
        <v>18</v>
      </c>
      <c r="M8" s="83"/>
      <c r="N8" s="44">
        <v>554</v>
      </c>
      <c r="O8" s="4"/>
      <c r="P8" s="4"/>
      <c r="Q8" s="82">
        <f t="shared" si="1"/>
        <v>424</v>
      </c>
      <c r="R8" s="7">
        <f t="shared" si="0"/>
        <v>423</v>
      </c>
      <c r="S8" s="4">
        <v>1</v>
      </c>
      <c r="T8" s="9">
        <f t="shared" si="2"/>
        <v>0</v>
      </c>
    </row>
    <row r="9" spans="1:20" ht="13.5" customHeight="1">
      <c r="A9" s="4">
        <v>8</v>
      </c>
      <c r="B9" s="77" t="s">
        <v>17</v>
      </c>
      <c r="C9" s="4">
        <v>40</v>
      </c>
      <c r="D9" s="4">
        <v>1</v>
      </c>
      <c r="E9" s="4">
        <v>16</v>
      </c>
      <c r="F9" s="4"/>
      <c r="G9" s="4"/>
      <c r="H9" s="4">
        <v>3</v>
      </c>
      <c r="I9" s="4"/>
      <c r="J9" s="81"/>
      <c r="K9" s="81">
        <v>2</v>
      </c>
      <c r="L9" s="83"/>
      <c r="M9" s="83"/>
      <c r="N9" s="44">
        <v>21</v>
      </c>
      <c r="O9" s="4">
        <v>40</v>
      </c>
      <c r="P9" s="4"/>
      <c r="Q9" s="82">
        <f t="shared" si="1"/>
        <v>56</v>
      </c>
      <c r="R9" s="7">
        <f t="shared" si="0"/>
        <v>56</v>
      </c>
      <c r="S9" s="4"/>
      <c r="T9" s="9">
        <f t="shared" si="2"/>
        <v>0</v>
      </c>
    </row>
    <row r="10" spans="1:20" ht="13.5" customHeight="1">
      <c r="A10" s="4">
        <v>9</v>
      </c>
      <c r="B10" s="77" t="s">
        <v>18</v>
      </c>
      <c r="C10" s="4">
        <v>65</v>
      </c>
      <c r="D10" s="4">
        <v>3</v>
      </c>
      <c r="E10" s="4">
        <v>42</v>
      </c>
      <c r="F10" s="4"/>
      <c r="G10" s="4">
        <v>2</v>
      </c>
      <c r="H10" s="4">
        <v>12</v>
      </c>
      <c r="I10" s="4">
        <v>17</v>
      </c>
      <c r="J10" s="81">
        <v>16</v>
      </c>
      <c r="K10" s="81"/>
      <c r="L10" s="83">
        <v>12</v>
      </c>
      <c r="M10" s="83"/>
      <c r="N10" s="44">
        <v>297</v>
      </c>
      <c r="O10" s="4"/>
      <c r="P10" s="4"/>
      <c r="Q10" s="82">
        <f t="shared" si="1"/>
        <v>238</v>
      </c>
      <c r="R10" s="7">
        <f t="shared" si="0"/>
        <v>237</v>
      </c>
      <c r="S10" s="4">
        <v>1</v>
      </c>
      <c r="T10" s="9">
        <f t="shared" si="2"/>
        <v>0</v>
      </c>
    </row>
    <row r="11" spans="1:20" ht="13.5" customHeight="1">
      <c r="A11" s="4">
        <v>10</v>
      </c>
      <c r="B11" s="77" t="s">
        <v>19</v>
      </c>
      <c r="C11" s="4">
        <v>100</v>
      </c>
      <c r="D11" s="4">
        <v>6</v>
      </c>
      <c r="E11" s="4">
        <v>4</v>
      </c>
      <c r="F11" s="4">
        <v>8</v>
      </c>
      <c r="G11" s="4">
        <v>25</v>
      </c>
      <c r="H11" s="4">
        <v>12</v>
      </c>
      <c r="I11" s="4">
        <v>13</v>
      </c>
      <c r="J11" s="81">
        <v>21</v>
      </c>
      <c r="K11" s="81">
        <v>3</v>
      </c>
      <c r="L11" s="83">
        <v>13</v>
      </c>
      <c r="M11" s="83"/>
      <c r="N11" s="44">
        <v>710</v>
      </c>
      <c r="O11" s="4"/>
      <c r="P11" s="4">
        <v>10</v>
      </c>
      <c r="Q11" s="82">
        <f t="shared" si="1"/>
        <v>605</v>
      </c>
      <c r="R11" s="7">
        <f t="shared" si="0"/>
        <v>604</v>
      </c>
      <c r="S11" s="4">
        <v>1</v>
      </c>
      <c r="T11" s="9">
        <f t="shared" si="2"/>
        <v>0</v>
      </c>
    </row>
    <row r="12" spans="1:20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4"/>
      <c r="J12" s="81"/>
      <c r="K12" s="81"/>
      <c r="L12" s="83"/>
      <c r="M12" s="83"/>
      <c r="N12" s="44">
        <v>0</v>
      </c>
      <c r="O12" s="4"/>
      <c r="P12" s="4"/>
      <c r="Q12" s="82">
        <f t="shared" si="1"/>
        <v>0</v>
      </c>
      <c r="R12" s="7">
        <f t="shared" si="0"/>
        <v>0</v>
      </c>
      <c r="S12" s="4"/>
      <c r="T12" s="9">
        <f t="shared" si="2"/>
        <v>0</v>
      </c>
    </row>
    <row r="13" spans="1:20" ht="13.5" customHeight="1">
      <c r="A13" s="4">
        <v>12</v>
      </c>
      <c r="B13" s="77" t="s">
        <v>21</v>
      </c>
      <c r="C13" s="4">
        <v>48</v>
      </c>
      <c r="D13" s="4">
        <v>1</v>
      </c>
      <c r="E13" s="4">
        <v>16</v>
      </c>
      <c r="F13" s="4">
        <v>5</v>
      </c>
      <c r="G13" s="4"/>
      <c r="H13" s="4"/>
      <c r="I13" s="4">
        <v>8</v>
      </c>
      <c r="J13" s="81">
        <v>16</v>
      </c>
      <c r="K13" s="81"/>
      <c r="L13" s="83">
        <v>4</v>
      </c>
      <c r="M13" s="83"/>
      <c r="N13" s="44">
        <v>1</v>
      </c>
      <c r="O13" s="4">
        <v>96</v>
      </c>
      <c r="P13" s="4"/>
      <c r="Q13" s="82">
        <f t="shared" si="1"/>
        <v>64</v>
      </c>
      <c r="R13" s="7">
        <f t="shared" si="0"/>
        <v>64</v>
      </c>
      <c r="S13" s="4"/>
      <c r="T13" s="9">
        <f t="shared" si="2"/>
        <v>0</v>
      </c>
    </row>
    <row r="14" spans="1:20" ht="13.5" customHeight="1">
      <c r="A14" s="4">
        <v>13</v>
      </c>
      <c r="B14" s="77" t="s">
        <v>22</v>
      </c>
      <c r="C14" s="4">
        <v>17</v>
      </c>
      <c r="D14" s="4">
        <v>1</v>
      </c>
      <c r="E14" s="4"/>
      <c r="F14" s="4">
        <v>4</v>
      </c>
      <c r="G14" s="4">
        <v>16</v>
      </c>
      <c r="H14" s="4">
        <v>4</v>
      </c>
      <c r="I14" s="4">
        <v>8</v>
      </c>
      <c r="J14" s="81">
        <v>12</v>
      </c>
      <c r="K14" s="81"/>
      <c r="L14" s="83">
        <v>10</v>
      </c>
      <c r="M14" s="83"/>
      <c r="N14" s="44">
        <v>71</v>
      </c>
      <c r="O14" s="4"/>
      <c r="P14" s="4"/>
      <c r="Q14" s="82">
        <f t="shared" si="1"/>
        <v>17</v>
      </c>
      <c r="R14" s="7">
        <f t="shared" si="0"/>
        <v>17</v>
      </c>
      <c r="S14" s="4"/>
      <c r="T14" s="9">
        <f t="shared" si="2"/>
        <v>0</v>
      </c>
    </row>
    <row r="15" spans="1:20" ht="13.5" customHeight="1">
      <c r="A15" s="4">
        <v>14</v>
      </c>
      <c r="B15" s="77" t="s">
        <v>23</v>
      </c>
      <c r="C15" s="4">
        <v>10</v>
      </c>
      <c r="D15" s="4">
        <v>1</v>
      </c>
      <c r="E15" s="4"/>
      <c r="F15" s="4">
        <v>8</v>
      </c>
      <c r="G15" s="4">
        <v>40</v>
      </c>
      <c r="H15" s="4">
        <v>30</v>
      </c>
      <c r="I15" s="4">
        <v>21</v>
      </c>
      <c r="J15" s="81">
        <v>35</v>
      </c>
      <c r="K15" s="81"/>
      <c r="L15" s="83">
        <v>27</v>
      </c>
      <c r="M15" s="83"/>
      <c r="N15" s="44">
        <v>1</v>
      </c>
      <c r="O15" s="4">
        <v>170</v>
      </c>
      <c r="P15" s="4"/>
      <c r="Q15" s="82">
        <f t="shared" si="1"/>
        <v>10</v>
      </c>
      <c r="R15" s="7">
        <f t="shared" si="0"/>
        <v>10</v>
      </c>
      <c r="S15" s="4"/>
      <c r="T15" s="9">
        <f t="shared" si="2"/>
        <v>0</v>
      </c>
    </row>
    <row r="16" spans="1:20" ht="13.5" customHeight="1">
      <c r="A16" s="4">
        <v>15</v>
      </c>
      <c r="B16" s="77" t="s">
        <v>24</v>
      </c>
      <c r="C16" s="4">
        <v>50</v>
      </c>
      <c r="D16" s="4">
        <v>1</v>
      </c>
      <c r="E16" s="4">
        <v>32</v>
      </c>
      <c r="F16" s="4"/>
      <c r="G16" s="4">
        <v>15</v>
      </c>
      <c r="H16" s="4">
        <v>4</v>
      </c>
      <c r="I16" s="4"/>
      <c r="J16" s="81">
        <v>12</v>
      </c>
      <c r="K16" s="81"/>
      <c r="L16" s="83">
        <v>9</v>
      </c>
      <c r="M16" s="83"/>
      <c r="N16" s="44">
        <v>122</v>
      </c>
      <c r="O16" s="4"/>
      <c r="P16" s="4"/>
      <c r="Q16" s="82">
        <f t="shared" si="1"/>
        <v>82</v>
      </c>
      <c r="R16" s="7">
        <f t="shared" si="0"/>
        <v>82</v>
      </c>
      <c r="S16" s="4"/>
      <c r="T16" s="9">
        <f t="shared" si="2"/>
        <v>0</v>
      </c>
    </row>
    <row r="17" spans="1:20" ht="13.5" customHeight="1">
      <c r="A17" s="4">
        <v>16</v>
      </c>
      <c r="B17" s="77" t="s">
        <v>25</v>
      </c>
      <c r="C17" s="4">
        <v>50</v>
      </c>
      <c r="D17" s="4">
        <v>1</v>
      </c>
      <c r="E17" s="4">
        <v>70</v>
      </c>
      <c r="F17" s="4"/>
      <c r="G17" s="4">
        <v>3</v>
      </c>
      <c r="H17" s="4"/>
      <c r="I17" s="4"/>
      <c r="J17" s="81"/>
      <c r="K17" s="81"/>
      <c r="L17" s="83">
        <v>5</v>
      </c>
      <c r="M17" s="83"/>
      <c r="N17" s="44">
        <v>43</v>
      </c>
      <c r="O17" s="4">
        <v>85</v>
      </c>
      <c r="P17" s="4"/>
      <c r="Q17" s="82">
        <f t="shared" si="1"/>
        <v>120</v>
      </c>
      <c r="R17" s="7">
        <f t="shared" si="0"/>
        <v>120</v>
      </c>
      <c r="S17" s="4"/>
      <c r="T17" s="9">
        <f t="shared" si="2"/>
        <v>0</v>
      </c>
    </row>
    <row r="18" spans="1:20" ht="13.5" customHeight="1">
      <c r="A18" s="4">
        <v>17</v>
      </c>
      <c r="B18" s="77" t="s">
        <v>26</v>
      </c>
      <c r="C18" s="4">
        <v>50</v>
      </c>
      <c r="D18" s="4">
        <v>1</v>
      </c>
      <c r="E18" s="4">
        <v>24</v>
      </c>
      <c r="F18" s="4"/>
      <c r="G18" s="4"/>
      <c r="H18" s="4">
        <v>1</v>
      </c>
      <c r="I18" s="4"/>
      <c r="J18" s="81">
        <v>5</v>
      </c>
      <c r="K18" s="81"/>
      <c r="L18" s="83"/>
      <c r="M18" s="83"/>
      <c r="N18" s="44">
        <v>85</v>
      </c>
      <c r="O18" s="4"/>
      <c r="P18" s="4">
        <v>5</v>
      </c>
      <c r="Q18" s="82">
        <f t="shared" si="1"/>
        <v>74</v>
      </c>
      <c r="R18" s="7">
        <f t="shared" si="0"/>
        <v>74</v>
      </c>
      <c r="S18" s="4"/>
      <c r="T18" s="9">
        <f t="shared" si="2"/>
        <v>0</v>
      </c>
    </row>
    <row r="19" spans="1:20" ht="13.5" customHeight="1">
      <c r="A19" s="4">
        <v>18</v>
      </c>
      <c r="B19" s="77" t="s">
        <v>73</v>
      </c>
      <c r="C19" s="4">
        <v>25</v>
      </c>
      <c r="D19" s="4">
        <v>10</v>
      </c>
      <c r="E19" s="4">
        <v>19</v>
      </c>
      <c r="F19" s="4"/>
      <c r="G19" s="4"/>
      <c r="H19" s="4"/>
      <c r="I19" s="4"/>
      <c r="J19" s="81"/>
      <c r="K19" s="81"/>
      <c r="L19" s="83"/>
      <c r="M19" s="83"/>
      <c r="N19" s="44">
        <v>269</v>
      </c>
      <c r="O19" s="4"/>
      <c r="P19" s="4"/>
      <c r="Q19" s="82">
        <f t="shared" si="1"/>
        <v>269</v>
      </c>
      <c r="R19" s="7">
        <f t="shared" si="0"/>
        <v>269</v>
      </c>
      <c r="S19" s="4"/>
      <c r="T19" s="9">
        <f>R19+S19-Q19</f>
        <v>0</v>
      </c>
    </row>
    <row r="20" spans="1:20" ht="13.5" customHeight="1">
      <c r="A20" s="4">
        <v>19</v>
      </c>
      <c r="B20" s="77" t="s">
        <v>27</v>
      </c>
      <c r="C20" s="4">
        <v>33</v>
      </c>
      <c r="D20" s="4">
        <v>3</v>
      </c>
      <c r="E20" s="4">
        <v>13</v>
      </c>
      <c r="F20" s="4"/>
      <c r="G20" s="4"/>
      <c r="H20" s="4">
        <v>1</v>
      </c>
      <c r="I20" s="4"/>
      <c r="J20" s="81">
        <v>5</v>
      </c>
      <c r="K20" s="81"/>
      <c r="L20" s="83"/>
      <c r="M20" s="83"/>
      <c r="N20" s="44">
        <v>123</v>
      </c>
      <c r="O20" s="4"/>
      <c r="P20" s="4">
        <v>5</v>
      </c>
      <c r="Q20" s="82">
        <f t="shared" si="1"/>
        <v>112</v>
      </c>
      <c r="R20" s="7">
        <f t="shared" si="0"/>
        <v>112</v>
      </c>
      <c r="S20" s="4"/>
      <c r="T20" s="9">
        <f t="shared" ref="T20:T22" si="3">R20+S20-Q20</f>
        <v>0</v>
      </c>
    </row>
    <row r="21" spans="1:20" ht="13.5" customHeight="1">
      <c r="A21" s="4">
        <v>20</v>
      </c>
      <c r="B21" s="77" t="s">
        <v>28</v>
      </c>
      <c r="C21" s="4">
        <v>40</v>
      </c>
      <c r="D21" s="4">
        <v>2</v>
      </c>
      <c r="E21" s="4">
        <v>39</v>
      </c>
      <c r="F21" s="4"/>
      <c r="G21" s="4"/>
      <c r="H21" s="4"/>
      <c r="I21" s="4">
        <v>3</v>
      </c>
      <c r="J21" s="81"/>
      <c r="K21" s="81"/>
      <c r="L21" s="9"/>
      <c r="M21" s="9"/>
      <c r="N21" s="44">
        <v>42</v>
      </c>
      <c r="O21" s="4">
        <v>80</v>
      </c>
      <c r="P21" s="4"/>
      <c r="Q21" s="82">
        <f t="shared" si="1"/>
        <v>119</v>
      </c>
      <c r="R21" s="7">
        <f t="shared" si="0"/>
        <v>119</v>
      </c>
      <c r="S21" s="4"/>
      <c r="T21" s="9">
        <f t="shared" si="3"/>
        <v>0</v>
      </c>
    </row>
    <row r="22" spans="1:20" ht="13.5" customHeight="1">
      <c r="A22" s="4">
        <v>21</v>
      </c>
      <c r="B22" s="77" t="s">
        <v>29</v>
      </c>
      <c r="C22" s="4">
        <v>40</v>
      </c>
      <c r="D22" s="4">
        <v>3</v>
      </c>
      <c r="E22" s="4">
        <v>8</v>
      </c>
      <c r="F22" s="4"/>
      <c r="G22" s="4"/>
      <c r="H22" s="4"/>
      <c r="I22" s="4"/>
      <c r="J22" s="81"/>
      <c r="K22" s="81">
        <v>2</v>
      </c>
      <c r="L22" s="9"/>
      <c r="M22" s="9"/>
      <c r="N22" s="44">
        <v>50</v>
      </c>
      <c r="O22" s="4">
        <v>80</v>
      </c>
      <c r="P22" s="4"/>
      <c r="Q22" s="82">
        <f t="shared" si="1"/>
        <v>128</v>
      </c>
      <c r="R22" s="7">
        <f t="shared" si="0"/>
        <v>128</v>
      </c>
      <c r="S22" s="4"/>
      <c r="T22" s="9">
        <f t="shared" si="3"/>
        <v>0</v>
      </c>
    </row>
    <row r="23" spans="1:20">
      <c r="N23">
        <f>SUM(N2:N22)</f>
        <v>7791</v>
      </c>
      <c r="O23" s="74">
        <f>SUM(O2:O22)</f>
        <v>681</v>
      </c>
      <c r="P23">
        <f>SUM(P2:P22)</f>
        <v>52</v>
      </c>
      <c r="Q23" s="91">
        <f>SUM(Q2:Q22)</f>
        <v>7382</v>
      </c>
      <c r="R23" s="92">
        <f>SUM(R2:R22)</f>
        <v>7375</v>
      </c>
      <c r="T23" s="93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A20" sqref="A20:XFD20"/>
    </sheetView>
  </sheetViews>
  <sheetFormatPr defaultRowHeight="15"/>
  <cols>
    <col min="1" max="1" width="4.85546875" customWidth="1"/>
    <col min="3" max="6" width="6.5703125" customWidth="1"/>
    <col min="7" max="14" width="7.5703125" customWidth="1"/>
    <col min="21" max="21" width="10.42578125" customWidth="1"/>
  </cols>
  <sheetData>
    <row r="1" spans="1:2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3" t="s">
        <v>5</v>
      </c>
      <c r="G1" s="8" t="s">
        <v>38</v>
      </c>
      <c r="H1" s="8" t="s">
        <v>39</v>
      </c>
      <c r="I1" s="8" t="s">
        <v>39</v>
      </c>
      <c r="J1" s="8" t="s">
        <v>53</v>
      </c>
      <c r="K1" s="8" t="s">
        <v>52</v>
      </c>
      <c r="L1" s="8" t="s">
        <v>52</v>
      </c>
      <c r="M1" s="8" t="s">
        <v>71</v>
      </c>
      <c r="N1" s="8" t="s">
        <v>71</v>
      </c>
      <c r="O1" s="78" t="s">
        <v>30</v>
      </c>
      <c r="P1" s="8" t="s">
        <v>34</v>
      </c>
      <c r="Q1" s="8" t="s">
        <v>35</v>
      </c>
      <c r="R1" s="8" t="s">
        <v>68</v>
      </c>
      <c r="S1" s="3" t="s">
        <v>64</v>
      </c>
      <c r="T1" s="3" t="s">
        <v>46</v>
      </c>
      <c r="U1" s="3" t="s">
        <v>47</v>
      </c>
    </row>
    <row r="2" spans="1:21" ht="13.5" customHeight="1">
      <c r="A2" s="4">
        <v>1</v>
      </c>
      <c r="B2" s="77" t="s">
        <v>10</v>
      </c>
      <c r="C2" s="4">
        <v>33</v>
      </c>
      <c r="D2" s="4">
        <v>66</v>
      </c>
      <c r="E2" s="4">
        <v>7</v>
      </c>
      <c r="F2" s="4">
        <v>520</v>
      </c>
      <c r="G2" s="4">
        <v>26</v>
      </c>
      <c r="H2" s="4"/>
      <c r="I2" s="4">
        <v>60</v>
      </c>
      <c r="J2" s="4">
        <v>32</v>
      </c>
      <c r="K2" s="81"/>
      <c r="L2" s="81">
        <v>10</v>
      </c>
      <c r="M2" s="83">
        <v>8</v>
      </c>
      <c r="N2" s="83">
        <v>10</v>
      </c>
      <c r="O2" s="44">
        <v>2429</v>
      </c>
      <c r="P2" s="4">
        <v>520</v>
      </c>
      <c r="Q2" s="4">
        <v>95</v>
      </c>
      <c r="R2" s="82">
        <f>O2+P2-G2-H2-I2-J2-K2-L2-M2-N2-Q2</f>
        <v>2708</v>
      </c>
      <c r="S2" s="7">
        <f>C2*D2+E2+F2</f>
        <v>2705</v>
      </c>
      <c r="T2" s="4">
        <v>3</v>
      </c>
      <c r="U2" s="9">
        <f>S2+T2-R2</f>
        <v>0</v>
      </c>
    </row>
    <row r="3" spans="1:21" ht="13.5" customHeight="1">
      <c r="A3" s="4">
        <v>2</v>
      </c>
      <c r="B3" s="77" t="s">
        <v>11</v>
      </c>
      <c r="C3" s="4">
        <v>70</v>
      </c>
      <c r="D3" s="4">
        <v>27</v>
      </c>
      <c r="E3" s="4">
        <v>18</v>
      </c>
      <c r="F3" s="4">
        <v>420</v>
      </c>
      <c r="G3" s="4">
        <v>38</v>
      </c>
      <c r="H3" s="4"/>
      <c r="I3" s="4">
        <v>18</v>
      </c>
      <c r="J3" s="4">
        <v>22</v>
      </c>
      <c r="K3" s="81"/>
      <c r="L3" s="81">
        <v>19</v>
      </c>
      <c r="M3" s="83">
        <v>2</v>
      </c>
      <c r="N3" s="83">
        <v>14</v>
      </c>
      <c r="O3" s="44">
        <v>2097</v>
      </c>
      <c r="P3" s="4">
        <v>420</v>
      </c>
      <c r="Q3" s="4">
        <v>76</v>
      </c>
      <c r="R3" s="82">
        <f t="shared" ref="R3:R22" si="0">O3+P3-G3-H3-I3-J3-K3-L3-M3-N3-Q3</f>
        <v>2328</v>
      </c>
      <c r="S3" s="7">
        <f t="shared" ref="S3:S22" si="1">C3*D3+E3+F3</f>
        <v>2328</v>
      </c>
      <c r="T3" s="4"/>
      <c r="U3" s="9">
        <f t="shared" ref="U3:U18" si="2">S3+T3-R3</f>
        <v>0</v>
      </c>
    </row>
    <row r="4" spans="1:21" ht="13.5" customHeight="1">
      <c r="A4" s="4">
        <v>3</v>
      </c>
      <c r="B4" s="77" t="s">
        <v>12</v>
      </c>
      <c r="C4" s="4">
        <v>45</v>
      </c>
      <c r="D4" s="4">
        <v>4</v>
      </c>
      <c r="E4" s="4">
        <v>29</v>
      </c>
      <c r="F4" s="4">
        <v>90</v>
      </c>
      <c r="G4" s="4">
        <v>5</v>
      </c>
      <c r="H4" s="4"/>
      <c r="I4" s="4"/>
      <c r="J4" s="4">
        <v>4</v>
      </c>
      <c r="K4" s="81"/>
      <c r="L4" s="81">
        <v>6</v>
      </c>
      <c r="M4" s="83"/>
      <c r="N4" s="83"/>
      <c r="O4" s="44">
        <v>227</v>
      </c>
      <c r="P4" s="4">
        <v>90</v>
      </c>
      <c r="Q4" s="4">
        <v>3</v>
      </c>
      <c r="R4" s="82">
        <f t="shared" si="0"/>
        <v>299</v>
      </c>
      <c r="S4" s="7">
        <f t="shared" si="1"/>
        <v>299</v>
      </c>
      <c r="T4" s="4"/>
      <c r="U4" s="9">
        <f t="shared" si="2"/>
        <v>0</v>
      </c>
    </row>
    <row r="5" spans="1:21" ht="13.5" customHeight="1">
      <c r="A5" s="4">
        <v>4</v>
      </c>
      <c r="B5" s="77" t="s">
        <v>13</v>
      </c>
      <c r="C5" s="4">
        <v>90</v>
      </c>
      <c r="D5" s="4">
        <v>2</v>
      </c>
      <c r="E5" s="4">
        <v>25</v>
      </c>
      <c r="F5" s="4">
        <v>130</v>
      </c>
      <c r="G5" s="4">
        <v>17</v>
      </c>
      <c r="H5" s="4"/>
      <c r="I5" s="4"/>
      <c r="J5" s="4"/>
      <c r="K5" s="81"/>
      <c r="L5" s="81">
        <v>8</v>
      </c>
      <c r="M5" s="83"/>
      <c r="N5" s="83">
        <v>1</v>
      </c>
      <c r="O5" s="44">
        <v>242</v>
      </c>
      <c r="P5" s="4">
        <v>130</v>
      </c>
      <c r="Q5" s="4">
        <v>11</v>
      </c>
      <c r="R5" s="82">
        <f t="shared" si="0"/>
        <v>335</v>
      </c>
      <c r="S5" s="7">
        <f t="shared" si="1"/>
        <v>335</v>
      </c>
      <c r="T5" s="4"/>
      <c r="U5" s="9">
        <f t="shared" si="2"/>
        <v>0</v>
      </c>
    </row>
    <row r="6" spans="1:21" ht="13.5" customHeight="1">
      <c r="A6" s="4">
        <v>5</v>
      </c>
      <c r="B6" s="77" t="s">
        <v>14</v>
      </c>
      <c r="C6" s="4">
        <v>80</v>
      </c>
      <c r="D6" s="4">
        <v>1</v>
      </c>
      <c r="E6" s="4">
        <v>12</v>
      </c>
      <c r="F6" s="4"/>
      <c r="G6" s="4"/>
      <c r="H6" s="4"/>
      <c r="I6" s="4">
        <v>7</v>
      </c>
      <c r="J6" s="4"/>
      <c r="K6" s="81"/>
      <c r="L6" s="81"/>
      <c r="M6" s="83"/>
      <c r="N6" s="83"/>
      <c r="O6" s="44">
        <v>59</v>
      </c>
      <c r="P6" s="4">
        <v>80</v>
      </c>
      <c r="Q6" s="4">
        <v>40</v>
      </c>
      <c r="R6" s="82">
        <f t="shared" si="0"/>
        <v>92</v>
      </c>
      <c r="S6" s="7">
        <f t="shared" si="1"/>
        <v>92</v>
      </c>
      <c r="T6" s="4"/>
      <c r="U6" s="9">
        <f t="shared" si="2"/>
        <v>0</v>
      </c>
    </row>
    <row r="7" spans="1:21" ht="13.5" customHeight="1">
      <c r="A7" s="4">
        <v>6</v>
      </c>
      <c r="B7" s="77" t="s">
        <v>15</v>
      </c>
      <c r="C7" s="4">
        <v>0</v>
      </c>
      <c r="D7" s="4"/>
      <c r="E7" s="4"/>
      <c r="F7" s="4"/>
      <c r="G7" s="4"/>
      <c r="H7" s="4"/>
      <c r="I7" s="4"/>
      <c r="J7" s="4"/>
      <c r="K7" s="81"/>
      <c r="L7" s="81"/>
      <c r="M7" s="83"/>
      <c r="N7" s="83"/>
      <c r="O7" s="44">
        <v>6</v>
      </c>
      <c r="P7" s="4">
        <v>20</v>
      </c>
      <c r="Q7" s="4">
        <v>26</v>
      </c>
      <c r="R7" s="82">
        <f t="shared" si="0"/>
        <v>0</v>
      </c>
      <c r="S7" s="7">
        <f t="shared" si="1"/>
        <v>0</v>
      </c>
      <c r="T7" s="4"/>
      <c r="U7" s="9">
        <f t="shared" si="2"/>
        <v>0</v>
      </c>
    </row>
    <row r="8" spans="1:21" ht="13.5" customHeight="1">
      <c r="A8" s="4">
        <v>7</v>
      </c>
      <c r="B8" s="77" t="s">
        <v>16</v>
      </c>
      <c r="C8" s="4">
        <v>120</v>
      </c>
      <c r="D8" s="4">
        <v>3</v>
      </c>
      <c r="E8" s="4">
        <v>13</v>
      </c>
      <c r="F8" s="4">
        <v>240</v>
      </c>
      <c r="G8" s="4"/>
      <c r="H8" s="4"/>
      <c r="I8" s="4">
        <v>9</v>
      </c>
      <c r="J8" s="4">
        <v>4</v>
      </c>
      <c r="K8" s="81"/>
      <c r="L8" s="81">
        <v>14</v>
      </c>
      <c r="M8" s="83">
        <v>2</v>
      </c>
      <c r="N8" s="83"/>
      <c r="O8" s="44">
        <v>423</v>
      </c>
      <c r="P8" s="4">
        <v>240</v>
      </c>
      <c r="Q8" s="4">
        <v>21</v>
      </c>
      <c r="R8" s="82">
        <f t="shared" si="0"/>
        <v>613</v>
      </c>
      <c r="S8" s="7">
        <f t="shared" si="1"/>
        <v>613</v>
      </c>
      <c r="T8" s="4"/>
      <c r="U8" s="9">
        <f t="shared" si="2"/>
        <v>0</v>
      </c>
    </row>
    <row r="9" spans="1:21" ht="13.5" customHeight="1">
      <c r="A9" s="4">
        <v>8</v>
      </c>
      <c r="B9" s="77" t="s">
        <v>17</v>
      </c>
      <c r="C9" s="4">
        <v>40</v>
      </c>
      <c r="D9" s="4">
        <v>1</v>
      </c>
      <c r="E9" s="4">
        <v>5</v>
      </c>
      <c r="F9" s="4">
        <v>40</v>
      </c>
      <c r="G9" s="4">
        <v>2</v>
      </c>
      <c r="H9" s="4"/>
      <c r="I9" s="4"/>
      <c r="J9" s="4"/>
      <c r="K9" s="81"/>
      <c r="L9" s="81">
        <v>9</v>
      </c>
      <c r="M9" s="83"/>
      <c r="N9" s="83"/>
      <c r="O9" s="44">
        <v>56</v>
      </c>
      <c r="P9" s="4">
        <v>40</v>
      </c>
      <c r="Q9" s="4"/>
      <c r="R9" s="82">
        <f t="shared" si="0"/>
        <v>85</v>
      </c>
      <c r="S9" s="7">
        <f t="shared" si="1"/>
        <v>85</v>
      </c>
      <c r="T9" s="4"/>
      <c r="U9" s="9">
        <f t="shared" si="2"/>
        <v>0</v>
      </c>
    </row>
    <row r="10" spans="1:21" ht="13.5" customHeight="1">
      <c r="A10" s="4">
        <v>9</v>
      </c>
      <c r="B10" s="77" t="s">
        <v>18</v>
      </c>
      <c r="C10" s="4">
        <v>65</v>
      </c>
      <c r="D10" s="4">
        <v>4</v>
      </c>
      <c r="E10" s="4">
        <v>39</v>
      </c>
      <c r="F10" s="4"/>
      <c r="G10" s="4">
        <v>18</v>
      </c>
      <c r="H10" s="4"/>
      <c r="I10" s="4">
        <v>9</v>
      </c>
      <c r="J10" s="4">
        <v>9</v>
      </c>
      <c r="K10" s="81"/>
      <c r="L10" s="81">
        <v>6</v>
      </c>
      <c r="M10" s="83">
        <v>1</v>
      </c>
      <c r="N10" s="83">
        <v>3</v>
      </c>
      <c r="O10" s="44">
        <v>237</v>
      </c>
      <c r="P10" s="4">
        <v>130</v>
      </c>
      <c r="Q10" s="4">
        <v>22</v>
      </c>
      <c r="R10" s="82">
        <f t="shared" si="0"/>
        <v>299</v>
      </c>
      <c r="S10" s="7">
        <f t="shared" si="1"/>
        <v>299</v>
      </c>
      <c r="T10" s="4"/>
      <c r="U10" s="9">
        <f t="shared" si="2"/>
        <v>0</v>
      </c>
    </row>
    <row r="11" spans="1:21" ht="13.5" customHeight="1">
      <c r="A11" s="4">
        <v>10</v>
      </c>
      <c r="B11" s="77" t="s">
        <v>19</v>
      </c>
      <c r="C11" s="4">
        <v>100</v>
      </c>
      <c r="D11" s="4">
        <v>6</v>
      </c>
      <c r="E11" s="4">
        <v>60</v>
      </c>
      <c r="F11" s="4"/>
      <c r="G11" s="4">
        <v>20</v>
      </c>
      <c r="H11" s="4"/>
      <c r="I11" s="4">
        <v>22</v>
      </c>
      <c r="J11" s="4">
        <v>23</v>
      </c>
      <c r="K11" s="81"/>
      <c r="L11" s="81">
        <v>5</v>
      </c>
      <c r="M11" s="83">
        <v>8</v>
      </c>
      <c r="N11" s="83">
        <v>8</v>
      </c>
      <c r="O11" s="44">
        <v>604</v>
      </c>
      <c r="P11" s="4">
        <v>200</v>
      </c>
      <c r="Q11" s="4">
        <v>57</v>
      </c>
      <c r="R11" s="82">
        <f t="shared" si="0"/>
        <v>661</v>
      </c>
      <c r="S11" s="7">
        <f t="shared" si="1"/>
        <v>660</v>
      </c>
      <c r="T11" s="4">
        <v>1</v>
      </c>
      <c r="U11" s="9">
        <f t="shared" si="2"/>
        <v>0</v>
      </c>
    </row>
    <row r="12" spans="1:21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4"/>
      <c r="J12" s="4"/>
      <c r="K12" s="81"/>
      <c r="L12" s="81"/>
      <c r="M12" s="83"/>
      <c r="N12" s="83"/>
      <c r="O12" s="44">
        <v>0</v>
      </c>
      <c r="P12" s="4"/>
      <c r="Q12" s="4"/>
      <c r="R12" s="82">
        <f t="shared" si="0"/>
        <v>0</v>
      </c>
      <c r="S12" s="7">
        <f t="shared" si="1"/>
        <v>0</v>
      </c>
      <c r="T12" s="4"/>
      <c r="U12" s="9">
        <f t="shared" si="2"/>
        <v>0</v>
      </c>
    </row>
    <row r="13" spans="1:21" ht="13.5" customHeight="1">
      <c r="A13" s="4">
        <v>12</v>
      </c>
      <c r="B13" s="77" t="s">
        <v>21</v>
      </c>
      <c r="C13" s="4">
        <v>30</v>
      </c>
      <c r="D13" s="4">
        <v>1</v>
      </c>
      <c r="E13" s="4"/>
      <c r="F13" s="4">
        <v>96</v>
      </c>
      <c r="G13" s="4">
        <v>8</v>
      </c>
      <c r="H13" s="4"/>
      <c r="I13" s="4">
        <v>5</v>
      </c>
      <c r="J13" s="4"/>
      <c r="K13" s="81"/>
      <c r="L13" s="81">
        <v>3</v>
      </c>
      <c r="M13" s="83"/>
      <c r="N13" s="83"/>
      <c r="O13" s="44">
        <v>64</v>
      </c>
      <c r="P13" s="4">
        <v>96</v>
      </c>
      <c r="Q13" s="4">
        <v>18</v>
      </c>
      <c r="R13" s="82">
        <f t="shared" si="0"/>
        <v>126</v>
      </c>
      <c r="S13" s="7">
        <f t="shared" si="1"/>
        <v>126</v>
      </c>
      <c r="T13" s="4"/>
      <c r="U13" s="9">
        <f t="shared" si="2"/>
        <v>0</v>
      </c>
    </row>
    <row r="14" spans="1:21" ht="13.5" customHeight="1">
      <c r="A14" s="4">
        <v>13</v>
      </c>
      <c r="B14" s="77" t="s">
        <v>22</v>
      </c>
      <c r="C14" s="4">
        <v>97</v>
      </c>
      <c r="D14" s="4">
        <v>1</v>
      </c>
      <c r="E14" s="4"/>
      <c r="F14" s="4"/>
      <c r="G14" s="4">
        <v>8</v>
      </c>
      <c r="H14" s="4"/>
      <c r="I14" s="4">
        <v>6</v>
      </c>
      <c r="J14" s="4">
        <v>4</v>
      </c>
      <c r="K14" s="81"/>
      <c r="L14" s="81">
        <v>4</v>
      </c>
      <c r="M14" s="83">
        <v>3</v>
      </c>
      <c r="N14" s="83"/>
      <c r="O14" s="44">
        <v>17</v>
      </c>
      <c r="P14" s="4">
        <v>120</v>
      </c>
      <c r="Q14" s="4">
        <v>15</v>
      </c>
      <c r="R14" s="82">
        <f t="shared" si="0"/>
        <v>97</v>
      </c>
      <c r="S14" s="7">
        <f t="shared" si="1"/>
        <v>97</v>
      </c>
      <c r="T14" s="4"/>
      <c r="U14" s="9">
        <f t="shared" si="2"/>
        <v>0</v>
      </c>
    </row>
    <row r="15" spans="1:21" ht="13.5" customHeight="1">
      <c r="A15" s="4">
        <v>14</v>
      </c>
      <c r="B15" s="77" t="s">
        <v>23</v>
      </c>
      <c r="C15" s="4">
        <v>50</v>
      </c>
      <c r="D15" s="4">
        <v>2</v>
      </c>
      <c r="E15" s="4">
        <v>9</v>
      </c>
      <c r="F15" s="4"/>
      <c r="G15" s="4">
        <v>4</v>
      </c>
      <c r="H15" s="4"/>
      <c r="I15" s="4">
        <v>14</v>
      </c>
      <c r="J15" s="4">
        <v>12</v>
      </c>
      <c r="K15" s="81"/>
      <c r="L15" s="81"/>
      <c r="M15" s="83">
        <v>8</v>
      </c>
      <c r="N15" s="83">
        <v>10</v>
      </c>
      <c r="O15" s="44">
        <v>10</v>
      </c>
      <c r="P15" s="4">
        <v>170</v>
      </c>
      <c r="Q15" s="4">
        <v>23</v>
      </c>
      <c r="R15" s="82">
        <f t="shared" si="0"/>
        <v>109</v>
      </c>
      <c r="S15" s="7">
        <f t="shared" si="1"/>
        <v>109</v>
      </c>
      <c r="T15" s="4"/>
      <c r="U15" s="9">
        <f t="shared" si="2"/>
        <v>0</v>
      </c>
    </row>
    <row r="16" spans="1:21" ht="13.5" customHeight="1">
      <c r="A16" s="4">
        <v>15</v>
      </c>
      <c r="B16" s="77" t="s">
        <v>24</v>
      </c>
      <c r="C16" s="4">
        <v>50</v>
      </c>
      <c r="D16" s="4">
        <v>4</v>
      </c>
      <c r="E16" s="4">
        <v>15</v>
      </c>
      <c r="F16" s="4">
        <v>85</v>
      </c>
      <c r="G16" s="4">
        <v>4</v>
      </c>
      <c r="H16" s="4"/>
      <c r="I16" s="4">
        <v>9</v>
      </c>
      <c r="J16" s="4">
        <v>11</v>
      </c>
      <c r="K16" s="81"/>
      <c r="L16" s="81">
        <v>4</v>
      </c>
      <c r="M16" s="83"/>
      <c r="N16" s="83"/>
      <c r="O16" s="44">
        <v>82</v>
      </c>
      <c r="P16" s="4">
        <v>255</v>
      </c>
      <c r="Q16" s="4">
        <v>9</v>
      </c>
      <c r="R16" s="82">
        <f t="shared" si="0"/>
        <v>300</v>
      </c>
      <c r="S16" s="7">
        <f t="shared" si="1"/>
        <v>300</v>
      </c>
      <c r="T16" s="4"/>
      <c r="U16" s="9">
        <f t="shared" si="2"/>
        <v>0</v>
      </c>
    </row>
    <row r="17" spans="1:21" ht="13.5" customHeight="1">
      <c r="A17" s="4">
        <v>16</v>
      </c>
      <c r="B17" s="77" t="s">
        <v>25</v>
      </c>
      <c r="C17" s="4">
        <v>50</v>
      </c>
      <c r="D17" s="4">
        <v>1</v>
      </c>
      <c r="E17" s="4">
        <v>51</v>
      </c>
      <c r="F17" s="4"/>
      <c r="G17" s="4"/>
      <c r="H17" s="4"/>
      <c r="I17" s="4">
        <v>2</v>
      </c>
      <c r="J17" s="4">
        <v>5</v>
      </c>
      <c r="K17" s="81"/>
      <c r="L17" s="81"/>
      <c r="M17" s="83"/>
      <c r="N17" s="83"/>
      <c r="O17" s="44">
        <v>120</v>
      </c>
      <c r="P17" s="4"/>
      <c r="Q17" s="4">
        <v>12</v>
      </c>
      <c r="R17" s="82">
        <f t="shared" si="0"/>
        <v>101</v>
      </c>
      <c r="S17" s="7">
        <f t="shared" si="1"/>
        <v>101</v>
      </c>
      <c r="T17" s="4"/>
      <c r="U17" s="9">
        <f t="shared" si="2"/>
        <v>0</v>
      </c>
    </row>
    <row r="18" spans="1:21" ht="13.5" customHeight="1">
      <c r="A18" s="4">
        <v>17</v>
      </c>
      <c r="B18" s="77" t="s">
        <v>26</v>
      </c>
      <c r="C18" s="4">
        <v>50</v>
      </c>
      <c r="D18" s="4">
        <v>1</v>
      </c>
      <c r="E18" s="4">
        <v>13</v>
      </c>
      <c r="F18" s="4">
        <v>100</v>
      </c>
      <c r="G18" s="4">
        <v>2</v>
      </c>
      <c r="H18" s="4"/>
      <c r="I18" s="4"/>
      <c r="J18" s="4">
        <v>3</v>
      </c>
      <c r="K18" s="81"/>
      <c r="L18" s="81">
        <v>6</v>
      </c>
      <c r="M18" s="83"/>
      <c r="N18" s="83"/>
      <c r="O18" s="44">
        <v>74</v>
      </c>
      <c r="P18" s="4">
        <v>100</v>
      </c>
      <c r="Q18" s="4"/>
      <c r="R18" s="82">
        <f t="shared" si="0"/>
        <v>163</v>
      </c>
      <c r="S18" s="7">
        <f t="shared" si="1"/>
        <v>163</v>
      </c>
      <c r="T18" s="4"/>
      <c r="U18" s="9">
        <f t="shared" si="2"/>
        <v>0</v>
      </c>
    </row>
    <row r="19" spans="1:21" ht="13.5" customHeight="1">
      <c r="A19" s="4">
        <v>18</v>
      </c>
      <c r="B19" s="77" t="s">
        <v>73</v>
      </c>
      <c r="C19" s="4">
        <v>25</v>
      </c>
      <c r="D19" s="4">
        <v>9</v>
      </c>
      <c r="E19" s="4">
        <v>24</v>
      </c>
      <c r="F19" s="4"/>
      <c r="G19" s="4"/>
      <c r="H19" s="4"/>
      <c r="I19" s="4"/>
      <c r="J19" s="4"/>
      <c r="K19" s="81"/>
      <c r="L19" s="81">
        <v>5</v>
      </c>
      <c r="M19" s="83"/>
      <c r="N19" s="83"/>
      <c r="O19" s="44">
        <v>269</v>
      </c>
      <c r="P19" s="4"/>
      <c r="Q19" s="4">
        <v>15</v>
      </c>
      <c r="R19" s="82">
        <f t="shared" si="0"/>
        <v>249</v>
      </c>
      <c r="S19" s="7">
        <f t="shared" si="1"/>
        <v>249</v>
      </c>
      <c r="T19" s="4"/>
      <c r="U19" s="9">
        <f>S19+T19-R19</f>
        <v>0</v>
      </c>
    </row>
    <row r="20" spans="1:21" ht="13.5" customHeight="1">
      <c r="A20" s="4">
        <v>19</v>
      </c>
      <c r="B20" s="77" t="s">
        <v>27</v>
      </c>
      <c r="C20" s="4">
        <v>33</v>
      </c>
      <c r="D20" s="4">
        <v>2</v>
      </c>
      <c r="E20" s="4">
        <v>5</v>
      </c>
      <c r="F20" s="4"/>
      <c r="G20" s="4">
        <v>2</v>
      </c>
      <c r="H20" s="4"/>
      <c r="I20" s="4">
        <v>20</v>
      </c>
      <c r="J20" s="4">
        <v>3</v>
      </c>
      <c r="K20" s="81"/>
      <c r="L20" s="81">
        <v>6</v>
      </c>
      <c r="M20" s="83"/>
      <c r="N20" s="83">
        <v>10</v>
      </c>
      <c r="O20" s="44">
        <v>112</v>
      </c>
      <c r="P20" s="4"/>
      <c r="Q20" s="4"/>
      <c r="R20" s="82">
        <f t="shared" si="0"/>
        <v>71</v>
      </c>
      <c r="S20" s="7">
        <f t="shared" si="1"/>
        <v>71</v>
      </c>
      <c r="T20" s="4"/>
      <c r="U20" s="9">
        <f t="shared" ref="U20:U22" si="3">S20+T20-R20</f>
        <v>0</v>
      </c>
    </row>
    <row r="21" spans="1:21" ht="13.5" customHeight="1">
      <c r="A21" s="4">
        <v>20</v>
      </c>
      <c r="B21" s="77" t="s">
        <v>28</v>
      </c>
      <c r="C21" s="4">
        <v>40</v>
      </c>
      <c r="D21" s="4">
        <v>2</v>
      </c>
      <c r="E21" s="4">
        <v>12</v>
      </c>
      <c r="F21" s="4"/>
      <c r="G21" s="4"/>
      <c r="H21" s="4"/>
      <c r="I21" s="4">
        <v>6</v>
      </c>
      <c r="J21" s="4">
        <v>2</v>
      </c>
      <c r="K21" s="81"/>
      <c r="L21" s="81">
        <v>2</v>
      </c>
      <c r="M21" s="9"/>
      <c r="N21" s="9">
        <v>4</v>
      </c>
      <c r="O21" s="44">
        <v>119</v>
      </c>
      <c r="P21" s="4"/>
      <c r="Q21" s="4">
        <v>13</v>
      </c>
      <c r="R21" s="82">
        <f t="shared" si="0"/>
        <v>92</v>
      </c>
      <c r="S21" s="7">
        <f t="shared" si="1"/>
        <v>92</v>
      </c>
      <c r="T21" s="4"/>
      <c r="U21" s="9">
        <f t="shared" si="3"/>
        <v>0</v>
      </c>
    </row>
    <row r="22" spans="1:21" ht="14.25" customHeight="1">
      <c r="A22" s="4">
        <v>21</v>
      </c>
      <c r="B22" s="77" t="s">
        <v>29</v>
      </c>
      <c r="C22" s="4">
        <v>40</v>
      </c>
      <c r="D22" s="4">
        <v>2</v>
      </c>
      <c r="E22" s="4">
        <v>27</v>
      </c>
      <c r="F22" s="4"/>
      <c r="G22" s="4"/>
      <c r="H22" s="4"/>
      <c r="I22" s="4"/>
      <c r="J22" s="4">
        <v>4</v>
      </c>
      <c r="K22" s="81"/>
      <c r="L22" s="81"/>
      <c r="M22" s="9"/>
      <c r="N22" s="9">
        <v>2</v>
      </c>
      <c r="O22" s="44">
        <v>128</v>
      </c>
      <c r="P22" s="4"/>
      <c r="Q22" s="4">
        <v>15</v>
      </c>
      <c r="R22" s="82">
        <f t="shared" si="0"/>
        <v>107</v>
      </c>
      <c r="S22" s="7">
        <f t="shared" si="1"/>
        <v>107</v>
      </c>
      <c r="T22" s="4"/>
      <c r="U22" s="9">
        <f t="shared" si="3"/>
        <v>0</v>
      </c>
    </row>
    <row r="23" spans="1:21">
      <c r="O23">
        <f>SUM(O2:O22)</f>
        <v>7375</v>
      </c>
      <c r="P23" s="74">
        <f>SUM(P2:P22)</f>
        <v>2611</v>
      </c>
      <c r="Q23">
        <f>SUM(Q2:Q22)</f>
        <v>471</v>
      </c>
      <c r="R23" s="91">
        <f>SUM(R2:R22)</f>
        <v>8835</v>
      </c>
      <c r="S23" s="92">
        <f>SUM(S2:S22)</f>
        <v>8831</v>
      </c>
      <c r="U23" s="9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activeCell="A19" sqref="A19:XFD19"/>
    </sheetView>
  </sheetViews>
  <sheetFormatPr defaultRowHeight="15"/>
  <cols>
    <col min="1" max="1" width="5.85546875" customWidth="1"/>
    <col min="3" max="5" width="6.5703125" customWidth="1"/>
    <col min="6" max="14" width="6.42578125" customWidth="1"/>
    <col min="15" max="15" width="11" customWidth="1"/>
    <col min="18" max="18" width="10.7109375" customWidth="1"/>
    <col min="19" max="19" width="10" customWidth="1"/>
    <col min="21" max="21" width="12.28515625" customWidth="1"/>
    <col min="22" max="22" width="11.5703125" customWidth="1"/>
  </cols>
  <sheetData>
    <row r="1" spans="1:22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40</v>
      </c>
      <c r="I1" s="8" t="s">
        <v>40</v>
      </c>
      <c r="J1" s="8" t="s">
        <v>37</v>
      </c>
      <c r="K1" s="8" t="s">
        <v>53</v>
      </c>
      <c r="L1" s="8" t="s">
        <v>53</v>
      </c>
      <c r="M1" s="8" t="s">
        <v>52</v>
      </c>
      <c r="N1" s="8" t="s">
        <v>71</v>
      </c>
      <c r="O1" s="78" t="s">
        <v>30</v>
      </c>
      <c r="P1" s="8" t="s">
        <v>34</v>
      </c>
      <c r="Q1" s="8" t="s">
        <v>35</v>
      </c>
      <c r="R1" s="8" t="s">
        <v>68</v>
      </c>
      <c r="S1" s="3" t="s">
        <v>64</v>
      </c>
      <c r="T1" s="3" t="s">
        <v>46</v>
      </c>
      <c r="U1" s="3" t="s">
        <v>47</v>
      </c>
    </row>
    <row r="2" spans="1:22" s="1" customFormat="1" ht="14.25" customHeight="1">
      <c r="A2" s="4">
        <v>1</v>
      </c>
      <c r="B2" s="77" t="s">
        <v>10</v>
      </c>
      <c r="C2" s="4">
        <v>33</v>
      </c>
      <c r="D2" s="4">
        <v>57</v>
      </c>
      <c r="E2" s="4">
        <v>53</v>
      </c>
      <c r="F2" s="4">
        <v>90</v>
      </c>
      <c r="G2" s="4">
        <v>21</v>
      </c>
      <c r="H2" s="4">
        <v>82</v>
      </c>
      <c r="I2" s="4">
        <v>50</v>
      </c>
      <c r="J2" s="4">
        <v>37</v>
      </c>
      <c r="K2" s="81">
        <v>21</v>
      </c>
      <c r="L2" s="81">
        <v>35</v>
      </c>
      <c r="M2" s="83">
        <v>36</v>
      </c>
      <c r="N2" s="83">
        <v>50</v>
      </c>
      <c r="O2" s="44">
        <v>2705</v>
      </c>
      <c r="P2" s="4">
        <v>312</v>
      </c>
      <c r="Q2" s="4">
        <v>653</v>
      </c>
      <c r="R2" s="82">
        <f>O2+P2-F2-G2-H2-I2-J2-K2-L2-M2-N2-Q2</f>
        <v>1942</v>
      </c>
      <c r="S2" s="7">
        <f>C2*D2+E2</f>
        <v>1934</v>
      </c>
      <c r="T2" s="4">
        <v>8</v>
      </c>
      <c r="U2" s="9">
        <f>S2+T2-R2</f>
        <v>0</v>
      </c>
    </row>
    <row r="3" spans="1:22" ht="14.25" customHeight="1">
      <c r="A3" s="4">
        <v>2</v>
      </c>
      <c r="B3" s="77" t="s">
        <v>11</v>
      </c>
      <c r="C3" s="4">
        <v>70</v>
      </c>
      <c r="D3" s="4">
        <v>18</v>
      </c>
      <c r="E3" s="4">
        <v>92</v>
      </c>
      <c r="F3" s="4">
        <v>94</v>
      </c>
      <c r="G3" s="4">
        <v>43</v>
      </c>
      <c r="H3" s="4">
        <v>63</v>
      </c>
      <c r="I3" s="4">
        <v>45</v>
      </c>
      <c r="J3" s="4">
        <v>36</v>
      </c>
      <c r="K3" s="81">
        <v>48</v>
      </c>
      <c r="L3" s="81">
        <v>34</v>
      </c>
      <c r="M3" s="83">
        <v>9</v>
      </c>
      <c r="N3" s="83">
        <v>100</v>
      </c>
      <c r="O3" s="44">
        <v>2328</v>
      </c>
      <c r="P3" s="4">
        <v>140</v>
      </c>
      <c r="Q3" s="4">
        <v>644</v>
      </c>
      <c r="R3" s="82">
        <f t="shared" ref="R3:R22" si="0">O3+P3-F3-G3-H3-I3-J3-K3-L3-M3-N3-Q3</f>
        <v>1352</v>
      </c>
      <c r="S3" s="7">
        <f t="shared" ref="S3:S22" si="1">C3*D3+E3</f>
        <v>1352</v>
      </c>
      <c r="T3" s="4"/>
      <c r="U3" s="9">
        <f t="shared" ref="U3:U18" si="2">S3+T3-R3</f>
        <v>0</v>
      </c>
    </row>
    <row r="4" spans="1:22" s="1" customFormat="1" ht="14.25" customHeight="1">
      <c r="A4" s="4">
        <v>3</v>
      </c>
      <c r="B4" s="77" t="s">
        <v>12</v>
      </c>
      <c r="C4" s="4">
        <v>45</v>
      </c>
      <c r="D4" s="4">
        <v>5</v>
      </c>
      <c r="E4" s="4">
        <v>3</v>
      </c>
      <c r="F4" s="4">
        <v>15</v>
      </c>
      <c r="G4" s="4">
        <v>5</v>
      </c>
      <c r="H4" s="4"/>
      <c r="I4" s="4">
        <v>2</v>
      </c>
      <c r="J4" s="4">
        <v>10</v>
      </c>
      <c r="K4" s="81">
        <v>4</v>
      </c>
      <c r="L4" s="81"/>
      <c r="M4" s="83">
        <v>3</v>
      </c>
      <c r="N4" s="83"/>
      <c r="O4" s="44">
        <v>299</v>
      </c>
      <c r="P4" s="4"/>
      <c r="Q4" s="4">
        <v>32</v>
      </c>
      <c r="R4" s="82">
        <f t="shared" si="0"/>
        <v>228</v>
      </c>
      <c r="S4" s="7">
        <f t="shared" si="1"/>
        <v>228</v>
      </c>
      <c r="T4" s="4"/>
      <c r="U4" s="9">
        <f t="shared" si="2"/>
        <v>0</v>
      </c>
    </row>
    <row r="5" spans="1:22" ht="14.25" customHeight="1">
      <c r="A5" s="4">
        <v>4</v>
      </c>
      <c r="B5" s="77" t="s">
        <v>13</v>
      </c>
      <c r="C5" s="4">
        <v>90</v>
      </c>
      <c r="D5" s="4">
        <v>1</v>
      </c>
      <c r="E5" s="4">
        <v>78</v>
      </c>
      <c r="F5" s="4">
        <v>5</v>
      </c>
      <c r="G5" s="4">
        <v>20</v>
      </c>
      <c r="H5" s="4"/>
      <c r="I5" s="4">
        <v>20</v>
      </c>
      <c r="J5" s="4">
        <v>3</v>
      </c>
      <c r="K5" s="81">
        <v>4</v>
      </c>
      <c r="L5" s="81">
        <v>3</v>
      </c>
      <c r="M5" s="83">
        <v>4</v>
      </c>
      <c r="N5" s="83">
        <v>10</v>
      </c>
      <c r="O5" s="44">
        <v>335</v>
      </c>
      <c r="P5" s="4"/>
      <c r="Q5" s="4">
        <v>98</v>
      </c>
      <c r="R5" s="82">
        <f t="shared" si="0"/>
        <v>168</v>
      </c>
      <c r="S5" s="7">
        <f t="shared" si="1"/>
        <v>168</v>
      </c>
      <c r="T5" s="4"/>
      <c r="U5" s="9">
        <f t="shared" si="2"/>
        <v>0</v>
      </c>
    </row>
    <row r="6" spans="1:22" ht="14.25" customHeight="1">
      <c r="A6" s="4">
        <v>5</v>
      </c>
      <c r="B6" s="77" t="s">
        <v>14</v>
      </c>
      <c r="C6" s="4">
        <v>42</v>
      </c>
      <c r="D6" s="4">
        <v>1</v>
      </c>
      <c r="E6" s="4"/>
      <c r="F6" s="4"/>
      <c r="G6" s="4"/>
      <c r="H6" s="4">
        <v>10</v>
      </c>
      <c r="I6" s="4"/>
      <c r="J6" s="4">
        <v>5</v>
      </c>
      <c r="K6" s="81"/>
      <c r="L6" s="81"/>
      <c r="M6" s="83"/>
      <c r="N6" s="83"/>
      <c r="O6" s="44">
        <v>92</v>
      </c>
      <c r="P6" s="4"/>
      <c r="Q6" s="4">
        <v>35</v>
      </c>
      <c r="R6" s="82">
        <f t="shared" si="0"/>
        <v>42</v>
      </c>
      <c r="S6" s="7">
        <f t="shared" si="1"/>
        <v>42</v>
      </c>
      <c r="T6" s="4"/>
      <c r="U6" s="9">
        <f t="shared" si="2"/>
        <v>0</v>
      </c>
    </row>
    <row r="7" spans="1:22" ht="14.25" customHeight="1">
      <c r="A7" s="4">
        <v>6</v>
      </c>
      <c r="B7" s="77" t="s">
        <v>15</v>
      </c>
      <c r="C7" s="4">
        <v>0</v>
      </c>
      <c r="D7" s="4"/>
      <c r="E7" s="4"/>
      <c r="F7" s="4"/>
      <c r="G7" s="4"/>
      <c r="H7" s="4"/>
      <c r="I7" s="4"/>
      <c r="J7" s="4"/>
      <c r="K7" s="81"/>
      <c r="L7" s="81"/>
      <c r="M7" s="83"/>
      <c r="N7" s="83"/>
      <c r="O7" s="44">
        <v>0</v>
      </c>
      <c r="P7" s="4"/>
      <c r="Q7" s="4"/>
      <c r="R7" s="82">
        <f t="shared" si="0"/>
        <v>0</v>
      </c>
      <c r="S7" s="7">
        <f t="shared" si="1"/>
        <v>0</v>
      </c>
      <c r="T7" s="4"/>
      <c r="U7" s="9">
        <f t="shared" si="2"/>
        <v>0</v>
      </c>
    </row>
    <row r="8" spans="1:22" ht="14.25" customHeight="1">
      <c r="A8" s="4">
        <v>7</v>
      </c>
      <c r="B8" s="77" t="s">
        <v>16</v>
      </c>
      <c r="C8" s="4">
        <v>120</v>
      </c>
      <c r="D8" s="4">
        <v>2</v>
      </c>
      <c r="E8" s="4">
        <v>112</v>
      </c>
      <c r="F8" s="4">
        <v>3</v>
      </c>
      <c r="G8" s="4">
        <v>13</v>
      </c>
      <c r="H8" s="4">
        <v>6</v>
      </c>
      <c r="I8" s="4">
        <v>27</v>
      </c>
      <c r="J8" s="4">
        <v>14</v>
      </c>
      <c r="K8" s="81"/>
      <c r="L8" s="81">
        <v>3</v>
      </c>
      <c r="M8" s="83">
        <v>7</v>
      </c>
      <c r="N8" s="83">
        <v>10</v>
      </c>
      <c r="O8" s="44">
        <v>613</v>
      </c>
      <c r="P8" s="4"/>
      <c r="Q8" s="4">
        <v>176</v>
      </c>
      <c r="R8" s="82">
        <f t="shared" si="0"/>
        <v>354</v>
      </c>
      <c r="S8" s="7">
        <f t="shared" si="1"/>
        <v>352</v>
      </c>
      <c r="T8" s="4">
        <v>2</v>
      </c>
      <c r="U8" s="9">
        <f t="shared" si="2"/>
        <v>0</v>
      </c>
    </row>
    <row r="9" spans="1:22" ht="14.25" customHeight="1">
      <c r="A9" s="4">
        <v>8</v>
      </c>
      <c r="B9" s="77" t="s">
        <v>17</v>
      </c>
      <c r="C9" s="4">
        <v>35</v>
      </c>
      <c r="D9" s="4">
        <v>1</v>
      </c>
      <c r="E9" s="4"/>
      <c r="F9" s="4"/>
      <c r="G9" s="4"/>
      <c r="H9" s="4"/>
      <c r="I9" s="4"/>
      <c r="J9" s="4"/>
      <c r="K9" s="81"/>
      <c r="L9" s="81"/>
      <c r="M9" s="83"/>
      <c r="N9" s="83">
        <v>20</v>
      </c>
      <c r="O9" s="44">
        <v>85</v>
      </c>
      <c r="P9" s="4"/>
      <c r="Q9" s="4">
        <v>30</v>
      </c>
      <c r="R9" s="82">
        <f t="shared" si="0"/>
        <v>35</v>
      </c>
      <c r="S9" s="7">
        <f t="shared" si="1"/>
        <v>35</v>
      </c>
      <c r="T9" s="4"/>
      <c r="U9" s="9">
        <f t="shared" si="2"/>
        <v>0</v>
      </c>
    </row>
    <row r="10" spans="1:22" s="10" customFormat="1" ht="14.25" customHeight="1">
      <c r="A10" s="7">
        <v>9</v>
      </c>
      <c r="B10" s="80" t="s">
        <v>18</v>
      </c>
      <c r="C10" s="7">
        <v>65</v>
      </c>
      <c r="D10" s="7">
        <v>1</v>
      </c>
      <c r="E10" s="7">
        <v>63</v>
      </c>
      <c r="F10" s="7">
        <v>11</v>
      </c>
      <c r="G10" s="7">
        <v>9</v>
      </c>
      <c r="H10" s="7"/>
      <c r="I10" s="7">
        <v>15</v>
      </c>
      <c r="J10" s="7">
        <v>13</v>
      </c>
      <c r="K10" s="85">
        <v>5</v>
      </c>
      <c r="L10" s="85">
        <v>6</v>
      </c>
      <c r="M10" s="86">
        <v>4</v>
      </c>
      <c r="N10" s="86">
        <v>4</v>
      </c>
      <c r="O10" s="44">
        <v>299</v>
      </c>
      <c r="P10" s="7"/>
      <c r="Q10" s="7">
        <v>102</v>
      </c>
      <c r="R10" s="82">
        <f t="shared" si="0"/>
        <v>130</v>
      </c>
      <c r="S10" s="7">
        <f t="shared" si="1"/>
        <v>128</v>
      </c>
      <c r="T10" s="7"/>
      <c r="U10" s="12">
        <f t="shared" si="2"/>
        <v>-2</v>
      </c>
      <c r="V10" s="10" t="s">
        <v>75</v>
      </c>
    </row>
    <row r="11" spans="1:22" ht="14.25" customHeight="1">
      <c r="A11" s="4">
        <v>10</v>
      </c>
      <c r="B11" s="77" t="s">
        <v>19</v>
      </c>
      <c r="C11" s="4">
        <v>100</v>
      </c>
      <c r="D11" s="4">
        <v>2</v>
      </c>
      <c r="E11" s="4">
        <v>53</v>
      </c>
      <c r="F11" s="4">
        <v>5</v>
      </c>
      <c r="G11" s="4">
        <v>21</v>
      </c>
      <c r="H11" s="4">
        <v>11</v>
      </c>
      <c r="I11" s="4">
        <v>29</v>
      </c>
      <c r="J11" s="4">
        <v>42</v>
      </c>
      <c r="K11" s="81">
        <v>8</v>
      </c>
      <c r="L11" s="81">
        <v>31</v>
      </c>
      <c r="M11" s="83">
        <v>21</v>
      </c>
      <c r="N11" s="83">
        <v>5</v>
      </c>
      <c r="O11" s="44">
        <v>660</v>
      </c>
      <c r="P11" s="4"/>
      <c r="Q11" s="4">
        <v>234</v>
      </c>
      <c r="R11" s="82">
        <f t="shared" si="0"/>
        <v>253</v>
      </c>
      <c r="S11" s="7">
        <f t="shared" si="1"/>
        <v>253</v>
      </c>
      <c r="T11" s="4"/>
      <c r="U11" s="9">
        <f t="shared" si="2"/>
        <v>0</v>
      </c>
    </row>
    <row r="12" spans="1:22" ht="14.2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4"/>
      <c r="J12" s="4"/>
      <c r="K12" s="81"/>
      <c r="L12" s="81"/>
      <c r="M12" s="83"/>
      <c r="N12" s="83"/>
      <c r="O12" s="44">
        <v>0</v>
      </c>
      <c r="P12" s="4"/>
      <c r="Q12" s="4"/>
      <c r="R12" s="82">
        <f t="shared" si="0"/>
        <v>0</v>
      </c>
      <c r="S12" s="7">
        <f t="shared" si="1"/>
        <v>0</v>
      </c>
      <c r="T12" s="4"/>
      <c r="U12" s="9">
        <f t="shared" si="2"/>
        <v>0</v>
      </c>
    </row>
    <row r="13" spans="1:22" ht="14.25" customHeight="1">
      <c r="A13" s="4">
        <v>12</v>
      </c>
      <c r="B13" s="77" t="s">
        <v>21</v>
      </c>
      <c r="C13" s="4">
        <v>48</v>
      </c>
      <c r="D13" s="4">
        <v>2</v>
      </c>
      <c r="E13" s="4">
        <v>3</v>
      </c>
      <c r="F13" s="4"/>
      <c r="G13" s="4">
        <v>2</v>
      </c>
      <c r="H13" s="4">
        <v>3</v>
      </c>
      <c r="I13" s="4">
        <v>8</v>
      </c>
      <c r="J13" s="4"/>
      <c r="K13" s="81"/>
      <c r="L13" s="81"/>
      <c r="M13" s="83"/>
      <c r="N13" s="83">
        <v>5</v>
      </c>
      <c r="O13" s="44">
        <v>126</v>
      </c>
      <c r="P13" s="4"/>
      <c r="Q13" s="4">
        <v>9</v>
      </c>
      <c r="R13" s="82">
        <f t="shared" si="0"/>
        <v>99</v>
      </c>
      <c r="S13" s="7">
        <f t="shared" si="1"/>
        <v>99</v>
      </c>
      <c r="T13" s="4"/>
      <c r="U13" s="9">
        <f t="shared" si="2"/>
        <v>0</v>
      </c>
    </row>
    <row r="14" spans="1:22" ht="14.25" customHeight="1">
      <c r="A14" s="4">
        <v>13</v>
      </c>
      <c r="B14" s="77" t="s">
        <v>22</v>
      </c>
      <c r="C14" s="4">
        <v>85</v>
      </c>
      <c r="D14" s="4">
        <v>1</v>
      </c>
      <c r="E14" s="4">
        <v>18</v>
      </c>
      <c r="F14" s="4">
        <v>5</v>
      </c>
      <c r="G14" s="4">
        <v>6</v>
      </c>
      <c r="H14" s="4">
        <v>3</v>
      </c>
      <c r="I14" s="4">
        <v>15</v>
      </c>
      <c r="J14" s="4">
        <v>5</v>
      </c>
      <c r="K14" s="81">
        <v>9</v>
      </c>
      <c r="L14" s="81">
        <v>3</v>
      </c>
      <c r="M14" s="83">
        <v>8</v>
      </c>
      <c r="N14" s="83"/>
      <c r="O14" s="44">
        <v>97</v>
      </c>
      <c r="P14" s="4">
        <v>85</v>
      </c>
      <c r="Q14" s="4">
        <v>25</v>
      </c>
      <c r="R14" s="82">
        <f t="shared" si="0"/>
        <v>103</v>
      </c>
      <c r="S14" s="7">
        <f t="shared" si="1"/>
        <v>103</v>
      </c>
      <c r="T14" s="4"/>
      <c r="U14" s="9">
        <f t="shared" si="2"/>
        <v>0</v>
      </c>
    </row>
    <row r="15" spans="1:22" s="1" customFormat="1" ht="14.25" customHeight="1">
      <c r="A15" s="4">
        <v>14</v>
      </c>
      <c r="B15" s="77" t="s">
        <v>23</v>
      </c>
      <c r="C15" s="4">
        <v>50</v>
      </c>
      <c r="D15" s="4">
        <v>3</v>
      </c>
      <c r="E15" s="4">
        <v>25</v>
      </c>
      <c r="F15" s="4">
        <v>5</v>
      </c>
      <c r="G15" s="4">
        <v>3</v>
      </c>
      <c r="H15" s="4">
        <v>8</v>
      </c>
      <c r="I15" s="4">
        <v>15</v>
      </c>
      <c r="J15" s="4">
        <v>25</v>
      </c>
      <c r="K15" s="81">
        <v>4</v>
      </c>
      <c r="L15" s="81">
        <v>3</v>
      </c>
      <c r="M15" s="83">
        <v>16</v>
      </c>
      <c r="N15" s="83"/>
      <c r="O15" s="44">
        <v>109</v>
      </c>
      <c r="P15" s="4">
        <v>170</v>
      </c>
      <c r="Q15" s="4">
        <v>23</v>
      </c>
      <c r="R15" s="82">
        <f t="shared" si="0"/>
        <v>177</v>
      </c>
      <c r="S15" s="7">
        <f t="shared" si="1"/>
        <v>175</v>
      </c>
      <c r="T15" s="4">
        <v>2</v>
      </c>
      <c r="U15" s="9">
        <f t="shared" si="2"/>
        <v>0</v>
      </c>
    </row>
    <row r="16" spans="1:22" ht="14.25" customHeight="1">
      <c r="A16" s="4">
        <v>15</v>
      </c>
      <c r="B16" s="77" t="s">
        <v>24</v>
      </c>
      <c r="C16" s="4">
        <v>50</v>
      </c>
      <c r="D16" s="4">
        <v>4</v>
      </c>
      <c r="E16" s="4">
        <v>30</v>
      </c>
      <c r="F16" s="4">
        <v>3</v>
      </c>
      <c r="G16" s="4">
        <v>3</v>
      </c>
      <c r="H16" s="4">
        <v>3</v>
      </c>
      <c r="I16" s="4">
        <v>8</v>
      </c>
      <c r="J16" s="4"/>
      <c r="K16" s="81">
        <v>4</v>
      </c>
      <c r="L16" s="81"/>
      <c r="M16" s="83">
        <v>8</v>
      </c>
      <c r="N16" s="83">
        <v>10</v>
      </c>
      <c r="O16" s="44">
        <v>300</v>
      </c>
      <c r="P16" s="4"/>
      <c r="Q16" s="4">
        <v>30</v>
      </c>
      <c r="R16" s="82">
        <f t="shared" si="0"/>
        <v>231</v>
      </c>
      <c r="S16" s="7">
        <f t="shared" si="1"/>
        <v>230</v>
      </c>
      <c r="T16" s="4">
        <v>1</v>
      </c>
      <c r="U16" s="9">
        <f t="shared" si="2"/>
        <v>0</v>
      </c>
    </row>
    <row r="17" spans="1:21" ht="14.25" customHeight="1">
      <c r="A17" s="4">
        <v>16</v>
      </c>
      <c r="B17" s="77" t="s">
        <v>25</v>
      </c>
      <c r="C17" s="4">
        <v>50</v>
      </c>
      <c r="D17" s="4">
        <v>1</v>
      </c>
      <c r="E17" s="4">
        <v>29</v>
      </c>
      <c r="F17" s="4"/>
      <c r="G17" s="4">
        <v>5</v>
      </c>
      <c r="H17" s="4"/>
      <c r="I17" s="4">
        <v>3</v>
      </c>
      <c r="J17" s="4"/>
      <c r="K17" s="81"/>
      <c r="L17" s="81"/>
      <c r="M17" s="83"/>
      <c r="N17" s="83">
        <v>10</v>
      </c>
      <c r="O17" s="44">
        <v>101</v>
      </c>
      <c r="P17" s="4"/>
      <c r="Q17" s="4">
        <v>4</v>
      </c>
      <c r="R17" s="82">
        <f t="shared" si="0"/>
        <v>79</v>
      </c>
      <c r="S17" s="7">
        <f t="shared" si="1"/>
        <v>79</v>
      </c>
      <c r="T17" s="4"/>
      <c r="U17" s="9">
        <f t="shared" si="2"/>
        <v>0</v>
      </c>
    </row>
    <row r="18" spans="1:21" ht="14.25" customHeight="1">
      <c r="A18" s="4">
        <v>17</v>
      </c>
      <c r="B18" s="77" t="s">
        <v>26</v>
      </c>
      <c r="C18" s="4">
        <v>50</v>
      </c>
      <c r="D18" s="4">
        <v>2</v>
      </c>
      <c r="E18" s="4">
        <v>25</v>
      </c>
      <c r="F18" s="4"/>
      <c r="G18" s="4"/>
      <c r="H18" s="4">
        <v>11</v>
      </c>
      <c r="I18" s="4"/>
      <c r="J18" s="4"/>
      <c r="K18" s="81">
        <v>5</v>
      </c>
      <c r="L18" s="81"/>
      <c r="M18" s="83">
        <v>10</v>
      </c>
      <c r="N18" s="83"/>
      <c r="O18" s="44">
        <v>163</v>
      </c>
      <c r="P18" s="4"/>
      <c r="Q18" s="4">
        <v>12</v>
      </c>
      <c r="R18" s="82">
        <f t="shared" si="0"/>
        <v>125</v>
      </c>
      <c r="S18" s="7">
        <f t="shared" si="1"/>
        <v>125</v>
      </c>
      <c r="T18" s="4"/>
      <c r="U18" s="9">
        <f t="shared" si="2"/>
        <v>0</v>
      </c>
    </row>
    <row r="19" spans="1:21" ht="14.25" customHeight="1">
      <c r="A19" s="4">
        <v>18</v>
      </c>
      <c r="B19" s="77" t="s">
        <v>73</v>
      </c>
      <c r="C19" s="4">
        <v>25</v>
      </c>
      <c r="D19" s="4">
        <v>9</v>
      </c>
      <c r="E19" s="4">
        <v>16</v>
      </c>
      <c r="F19" s="4"/>
      <c r="G19" s="4"/>
      <c r="H19" s="4"/>
      <c r="I19" s="4"/>
      <c r="J19" s="4">
        <v>5</v>
      </c>
      <c r="K19" s="81"/>
      <c r="L19" s="81"/>
      <c r="M19" s="83"/>
      <c r="N19" s="83"/>
      <c r="O19" s="44">
        <v>249</v>
      </c>
      <c r="P19" s="4"/>
      <c r="Q19" s="4"/>
      <c r="R19" s="82">
        <f t="shared" si="0"/>
        <v>244</v>
      </c>
      <c r="S19" s="7">
        <f t="shared" si="1"/>
        <v>241</v>
      </c>
      <c r="T19" s="4">
        <v>3</v>
      </c>
      <c r="U19" s="9">
        <f>S19+T19-R19</f>
        <v>0</v>
      </c>
    </row>
    <row r="20" spans="1:21" ht="14.25" customHeight="1">
      <c r="A20" s="4">
        <v>19</v>
      </c>
      <c r="B20" s="77" t="s">
        <v>27</v>
      </c>
      <c r="C20" s="4">
        <v>28</v>
      </c>
      <c r="D20" s="4">
        <v>1</v>
      </c>
      <c r="E20" s="4"/>
      <c r="F20" s="4"/>
      <c r="G20" s="4"/>
      <c r="H20" s="4">
        <v>15</v>
      </c>
      <c r="I20" s="4"/>
      <c r="J20" s="4"/>
      <c r="K20" s="81">
        <v>12</v>
      </c>
      <c r="L20" s="81"/>
      <c r="M20" s="83">
        <v>8</v>
      </c>
      <c r="N20" s="83"/>
      <c r="O20" s="44">
        <v>71</v>
      </c>
      <c r="P20" s="4"/>
      <c r="Q20" s="4">
        <v>7</v>
      </c>
      <c r="R20" s="82">
        <f t="shared" si="0"/>
        <v>29</v>
      </c>
      <c r="S20" s="7">
        <f t="shared" si="1"/>
        <v>28</v>
      </c>
      <c r="T20" s="4">
        <v>1</v>
      </c>
      <c r="U20" s="9">
        <f t="shared" ref="U20:U22" si="3">S20+T20-R20</f>
        <v>0</v>
      </c>
    </row>
    <row r="21" spans="1:21" ht="14.25" customHeight="1">
      <c r="A21" s="4">
        <v>20</v>
      </c>
      <c r="B21" s="77" t="s">
        <v>28</v>
      </c>
      <c r="C21" s="4">
        <v>40</v>
      </c>
      <c r="D21" s="4">
        <v>1</v>
      </c>
      <c r="E21" s="4">
        <v>35</v>
      </c>
      <c r="F21" s="4"/>
      <c r="G21" s="4">
        <v>2</v>
      </c>
      <c r="H21" s="4"/>
      <c r="I21" s="4"/>
      <c r="J21" s="4"/>
      <c r="K21" s="81"/>
      <c r="L21" s="81">
        <v>10</v>
      </c>
      <c r="M21" s="9"/>
      <c r="N21" s="9"/>
      <c r="O21" s="44">
        <v>92</v>
      </c>
      <c r="P21" s="4"/>
      <c r="Q21" s="4">
        <v>5</v>
      </c>
      <c r="R21" s="82">
        <f t="shared" si="0"/>
        <v>75</v>
      </c>
      <c r="S21" s="7">
        <f t="shared" si="1"/>
        <v>75</v>
      </c>
      <c r="T21" s="4"/>
      <c r="U21" s="9">
        <f t="shared" si="3"/>
        <v>0</v>
      </c>
    </row>
    <row r="22" spans="1:21" ht="14.25" customHeight="1">
      <c r="A22" s="4">
        <v>21</v>
      </c>
      <c r="B22" s="77" t="s">
        <v>29</v>
      </c>
      <c r="C22" s="4">
        <v>40</v>
      </c>
      <c r="D22" s="4">
        <v>2</v>
      </c>
      <c r="E22" s="4">
        <v>5</v>
      </c>
      <c r="F22" s="4"/>
      <c r="G22" s="4">
        <v>4</v>
      </c>
      <c r="H22" s="4"/>
      <c r="I22" s="4"/>
      <c r="J22" s="4">
        <v>2</v>
      </c>
      <c r="K22" s="81"/>
      <c r="L22" s="81"/>
      <c r="M22" s="9"/>
      <c r="N22" s="9">
        <v>15</v>
      </c>
      <c r="O22" s="44">
        <v>107</v>
      </c>
      <c r="P22" s="4"/>
      <c r="Q22" s="4"/>
      <c r="R22" s="82">
        <f t="shared" si="0"/>
        <v>86</v>
      </c>
      <c r="S22" s="7">
        <f t="shared" si="1"/>
        <v>85</v>
      </c>
      <c r="T22" s="4">
        <v>1</v>
      </c>
      <c r="U22" s="9">
        <f t="shared" si="3"/>
        <v>0</v>
      </c>
    </row>
    <row r="23" spans="1:21">
      <c r="O23">
        <f>SUM(O2:O22)</f>
        <v>8831</v>
      </c>
      <c r="P23" s="74">
        <f>SUM(P2:P22)</f>
        <v>707</v>
      </c>
      <c r="Q23">
        <f>SUM(Q2:Q22)</f>
        <v>2119</v>
      </c>
      <c r="R23" s="91">
        <f>SUM(R2:R22)</f>
        <v>5752</v>
      </c>
      <c r="S23" s="92">
        <f>SUM(S2:S22)</f>
        <v>5732</v>
      </c>
      <c r="U23" s="9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>
      <selection activeCell="U2" sqref="U2:U22"/>
    </sheetView>
  </sheetViews>
  <sheetFormatPr defaultRowHeight="15"/>
  <cols>
    <col min="1" max="1" width="5.7109375" customWidth="1"/>
    <col min="3" max="5" width="6.28515625" customWidth="1"/>
    <col min="6" max="16" width="6.42578125" customWidth="1"/>
    <col min="17" max="17" width="11.140625" customWidth="1"/>
    <col min="18" max="19" width="9.28515625" bestFit="1" customWidth="1"/>
    <col min="20" max="20" width="9.42578125" bestFit="1" customWidth="1"/>
    <col min="21" max="21" width="9.28515625" bestFit="1" customWidth="1"/>
  </cols>
  <sheetData>
    <row r="1" spans="1:24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39</v>
      </c>
      <c r="G1" s="8" t="s">
        <v>39</v>
      </c>
      <c r="H1" s="8" t="s">
        <v>40</v>
      </c>
      <c r="I1" s="8" t="s">
        <v>40</v>
      </c>
      <c r="J1" s="8" t="s">
        <v>37</v>
      </c>
      <c r="K1" s="8" t="s">
        <v>53</v>
      </c>
      <c r="L1" s="8" t="s">
        <v>53</v>
      </c>
      <c r="M1" s="8" t="s">
        <v>52</v>
      </c>
      <c r="N1" s="8" t="s">
        <v>52</v>
      </c>
      <c r="O1" s="8" t="s">
        <v>71</v>
      </c>
      <c r="P1" s="8" t="s">
        <v>58</v>
      </c>
      <c r="Q1" s="78" t="s">
        <v>30</v>
      </c>
      <c r="R1" s="8" t="s">
        <v>34</v>
      </c>
      <c r="S1" s="8" t="s">
        <v>35</v>
      </c>
      <c r="T1" s="8" t="s">
        <v>68</v>
      </c>
      <c r="U1" s="3" t="s">
        <v>64</v>
      </c>
      <c r="V1" s="3" t="s">
        <v>46</v>
      </c>
      <c r="W1" s="3" t="s">
        <v>47</v>
      </c>
    </row>
    <row r="2" spans="1:24" s="1" customFormat="1" ht="12.75" customHeight="1">
      <c r="A2" s="4">
        <v>1</v>
      </c>
      <c r="B2" s="77" t="s">
        <v>10</v>
      </c>
      <c r="C2" s="4">
        <v>33</v>
      </c>
      <c r="D2" s="4">
        <v>46</v>
      </c>
      <c r="E2" s="4">
        <v>6</v>
      </c>
      <c r="F2" s="4">
        <v>55</v>
      </c>
      <c r="G2" s="4">
        <v>38</v>
      </c>
      <c r="H2" s="4">
        <v>16</v>
      </c>
      <c r="I2" s="4">
        <v>13</v>
      </c>
      <c r="J2" s="4">
        <v>29</v>
      </c>
      <c r="K2" s="81">
        <v>56</v>
      </c>
      <c r="L2" s="81">
        <v>37</v>
      </c>
      <c r="M2" s="83"/>
      <c r="N2" s="83">
        <v>15</v>
      </c>
      <c r="O2" s="83">
        <v>26</v>
      </c>
      <c r="P2" s="83">
        <v>2</v>
      </c>
      <c r="Q2" s="44">
        <v>1934</v>
      </c>
      <c r="R2" s="4"/>
      <c r="S2" s="4">
        <v>123</v>
      </c>
      <c r="T2" s="82">
        <f>Q2+R2-F2-G2-H2-I2-J2-K2-L2-M2-N2-O2-P2-S2</f>
        <v>1524</v>
      </c>
      <c r="U2" s="7">
        <f t="shared" ref="U2:U22" si="0">C2*D2+E2</f>
        <v>1524</v>
      </c>
      <c r="V2" s="4"/>
      <c r="W2" s="9">
        <f>U2+V2-T2</f>
        <v>0</v>
      </c>
    </row>
    <row r="3" spans="1:24" s="14" customFormat="1" ht="12.75" customHeight="1">
      <c r="A3" s="4">
        <v>2</v>
      </c>
      <c r="B3" s="77" t="s">
        <v>11</v>
      </c>
      <c r="C3" s="4">
        <v>70</v>
      </c>
      <c r="D3" s="4">
        <v>13</v>
      </c>
      <c r="E3" s="4">
        <v>67</v>
      </c>
      <c r="F3" s="4">
        <v>34</v>
      </c>
      <c r="G3" s="4">
        <v>39</v>
      </c>
      <c r="H3" s="4"/>
      <c r="I3" s="4">
        <v>13</v>
      </c>
      <c r="J3" s="4">
        <v>19</v>
      </c>
      <c r="K3" s="81">
        <v>85</v>
      </c>
      <c r="L3" s="81">
        <v>14</v>
      </c>
      <c r="M3" s="83">
        <v>20</v>
      </c>
      <c r="N3" s="83">
        <v>11</v>
      </c>
      <c r="O3" s="83">
        <v>13</v>
      </c>
      <c r="P3" s="83"/>
      <c r="Q3" s="44">
        <v>1352</v>
      </c>
      <c r="R3" s="4"/>
      <c r="S3" s="4">
        <v>126</v>
      </c>
      <c r="T3" s="82">
        <f t="shared" ref="T3:T22" si="1">Q3+R3-F3-G3-H3-I3-J3-K3-L3-M3-N3-O3-P3-S3</f>
        <v>978</v>
      </c>
      <c r="U3" s="7">
        <f t="shared" si="0"/>
        <v>977</v>
      </c>
      <c r="V3" s="4">
        <v>1</v>
      </c>
      <c r="W3" s="9">
        <f t="shared" ref="W3:W18" si="2">U3+V3-T3</f>
        <v>0</v>
      </c>
    </row>
    <row r="4" spans="1:24" ht="12.75" customHeight="1">
      <c r="A4" s="4">
        <v>3</v>
      </c>
      <c r="B4" s="77" t="s">
        <v>12</v>
      </c>
      <c r="C4" s="4">
        <v>45</v>
      </c>
      <c r="D4" s="4">
        <v>3</v>
      </c>
      <c r="E4" s="4"/>
      <c r="F4" s="4">
        <v>7</v>
      </c>
      <c r="G4" s="4"/>
      <c r="H4" s="4"/>
      <c r="I4" s="4">
        <v>5</v>
      </c>
      <c r="J4" s="4">
        <v>3</v>
      </c>
      <c r="K4" s="81">
        <v>10</v>
      </c>
      <c r="L4" s="81"/>
      <c r="M4" s="83"/>
      <c r="N4" s="83"/>
      <c r="O4" s="83">
        <v>13</v>
      </c>
      <c r="P4" s="83"/>
      <c r="Q4" s="44">
        <v>228</v>
      </c>
      <c r="R4" s="4"/>
      <c r="S4" s="4">
        <v>55</v>
      </c>
      <c r="T4" s="82">
        <f t="shared" si="1"/>
        <v>135</v>
      </c>
      <c r="U4" s="7">
        <f t="shared" si="0"/>
        <v>135</v>
      </c>
      <c r="V4" s="4"/>
      <c r="W4" s="9">
        <f t="shared" si="2"/>
        <v>0</v>
      </c>
      <c r="X4" s="1"/>
    </row>
    <row r="5" spans="1:24" s="1" customFormat="1" ht="12.75" customHeight="1">
      <c r="A5" s="4">
        <v>4</v>
      </c>
      <c r="B5" s="77" t="s">
        <v>13</v>
      </c>
      <c r="C5" s="4">
        <v>90</v>
      </c>
      <c r="D5" s="4">
        <v>1</v>
      </c>
      <c r="E5" s="4">
        <v>7</v>
      </c>
      <c r="F5" s="4">
        <v>5</v>
      </c>
      <c r="G5" s="4">
        <v>7</v>
      </c>
      <c r="H5" s="4"/>
      <c r="I5" s="4">
        <v>5</v>
      </c>
      <c r="J5" s="4">
        <v>7</v>
      </c>
      <c r="K5" s="81">
        <v>16</v>
      </c>
      <c r="L5" s="81">
        <v>5</v>
      </c>
      <c r="M5" s="83"/>
      <c r="N5" s="83">
        <v>3</v>
      </c>
      <c r="O5" s="83">
        <v>11</v>
      </c>
      <c r="P5" s="83"/>
      <c r="Q5" s="44">
        <v>168</v>
      </c>
      <c r="R5" s="4"/>
      <c r="S5" s="4">
        <v>12</v>
      </c>
      <c r="T5" s="82">
        <f t="shared" si="1"/>
        <v>97</v>
      </c>
      <c r="U5" s="7">
        <f t="shared" si="0"/>
        <v>97</v>
      </c>
      <c r="V5" s="4"/>
      <c r="W5" s="9">
        <f t="shared" si="2"/>
        <v>0</v>
      </c>
    </row>
    <row r="6" spans="1:24" s="1" customFormat="1" ht="12.75" customHeight="1">
      <c r="A6" s="4">
        <v>5</v>
      </c>
      <c r="B6" s="77" t="s">
        <v>14</v>
      </c>
      <c r="C6" s="4">
        <v>21</v>
      </c>
      <c r="D6" s="4">
        <v>1</v>
      </c>
      <c r="E6" s="4"/>
      <c r="F6" s="4"/>
      <c r="G6" s="4">
        <v>7</v>
      </c>
      <c r="H6" s="4"/>
      <c r="I6" s="4"/>
      <c r="J6" s="4"/>
      <c r="K6" s="81">
        <v>4</v>
      </c>
      <c r="L6" s="81"/>
      <c r="M6" s="83"/>
      <c r="N6" s="83"/>
      <c r="O6" s="83"/>
      <c r="P6" s="83">
        <v>10</v>
      </c>
      <c r="Q6" s="44">
        <v>42</v>
      </c>
      <c r="R6" s="4"/>
      <c r="S6" s="4"/>
      <c r="T6" s="82">
        <f t="shared" si="1"/>
        <v>21</v>
      </c>
      <c r="U6" s="7">
        <f t="shared" si="0"/>
        <v>21</v>
      </c>
      <c r="V6" s="4"/>
      <c r="W6" s="9">
        <f t="shared" si="2"/>
        <v>0</v>
      </c>
    </row>
    <row r="7" spans="1:24" ht="12.75" customHeight="1">
      <c r="A7" s="4">
        <v>6</v>
      </c>
      <c r="B7" s="77" t="s">
        <v>15</v>
      </c>
      <c r="C7" s="4">
        <v>0</v>
      </c>
      <c r="D7" s="4"/>
      <c r="E7" s="4"/>
      <c r="F7" s="4"/>
      <c r="G7" s="4"/>
      <c r="H7" s="4"/>
      <c r="I7" s="4"/>
      <c r="J7" s="4"/>
      <c r="K7" s="81"/>
      <c r="L7" s="81"/>
      <c r="M7" s="83"/>
      <c r="N7" s="83"/>
      <c r="O7" s="83"/>
      <c r="P7" s="83"/>
      <c r="Q7" s="44">
        <v>0</v>
      </c>
      <c r="R7" s="4"/>
      <c r="S7" s="4"/>
      <c r="T7" s="82">
        <f t="shared" si="1"/>
        <v>0</v>
      </c>
      <c r="U7" s="7">
        <f t="shared" si="0"/>
        <v>0</v>
      </c>
      <c r="V7" s="4"/>
      <c r="W7" s="9">
        <f t="shared" si="2"/>
        <v>0</v>
      </c>
    </row>
    <row r="8" spans="1:24" ht="12.75" customHeight="1">
      <c r="A8" s="4">
        <v>7</v>
      </c>
      <c r="B8" s="77" t="s">
        <v>16</v>
      </c>
      <c r="C8" s="4">
        <v>120</v>
      </c>
      <c r="D8" s="4">
        <v>2</v>
      </c>
      <c r="E8" s="4">
        <v>13</v>
      </c>
      <c r="F8" s="4">
        <v>6</v>
      </c>
      <c r="G8" s="4">
        <v>4</v>
      </c>
      <c r="H8" s="4"/>
      <c r="I8" s="4">
        <v>3</v>
      </c>
      <c r="J8" s="4">
        <v>3</v>
      </c>
      <c r="K8" s="81">
        <v>50</v>
      </c>
      <c r="L8" s="81">
        <v>13</v>
      </c>
      <c r="M8" s="83"/>
      <c r="N8" s="83">
        <v>2</v>
      </c>
      <c r="O8" s="83">
        <v>3</v>
      </c>
      <c r="P8" s="83"/>
      <c r="Q8" s="44">
        <v>352</v>
      </c>
      <c r="R8" s="4"/>
      <c r="S8" s="4">
        <v>15</v>
      </c>
      <c r="T8" s="82">
        <f t="shared" si="1"/>
        <v>253</v>
      </c>
      <c r="U8" s="7">
        <f t="shared" si="0"/>
        <v>253</v>
      </c>
      <c r="V8" s="4"/>
      <c r="W8" s="9">
        <f t="shared" si="2"/>
        <v>0</v>
      </c>
    </row>
    <row r="9" spans="1:24" ht="12.75" customHeight="1">
      <c r="A9" s="4">
        <v>8</v>
      </c>
      <c r="B9" s="77" t="s">
        <v>17</v>
      </c>
      <c r="C9" s="4">
        <v>27</v>
      </c>
      <c r="D9" s="4">
        <v>1</v>
      </c>
      <c r="E9" s="4"/>
      <c r="F9" s="4"/>
      <c r="G9" s="4">
        <v>2</v>
      </c>
      <c r="H9" s="4"/>
      <c r="I9" s="4"/>
      <c r="J9" s="4">
        <v>6</v>
      </c>
      <c r="K9" s="81"/>
      <c r="L9" s="81"/>
      <c r="M9" s="83"/>
      <c r="N9" s="83"/>
      <c r="O9" s="83"/>
      <c r="P9" s="83"/>
      <c r="Q9" s="44">
        <v>35</v>
      </c>
      <c r="R9" s="4"/>
      <c r="S9" s="4"/>
      <c r="T9" s="82">
        <f t="shared" si="1"/>
        <v>27</v>
      </c>
      <c r="U9" s="7">
        <f t="shared" si="0"/>
        <v>27</v>
      </c>
      <c r="V9" s="4"/>
      <c r="W9" s="9">
        <f t="shared" si="2"/>
        <v>0</v>
      </c>
    </row>
    <row r="10" spans="1:24" s="1" customFormat="1" ht="12.75" customHeight="1">
      <c r="A10" s="4">
        <v>9</v>
      </c>
      <c r="B10" s="77" t="s">
        <v>18</v>
      </c>
      <c r="C10" s="4">
        <v>65</v>
      </c>
      <c r="D10" s="4">
        <v>1</v>
      </c>
      <c r="E10" s="4">
        <v>23</v>
      </c>
      <c r="F10" s="4">
        <v>5</v>
      </c>
      <c r="G10" s="4">
        <v>7</v>
      </c>
      <c r="H10" s="4"/>
      <c r="I10" s="4"/>
      <c r="J10" s="4"/>
      <c r="K10" s="81">
        <v>10</v>
      </c>
      <c r="L10" s="81"/>
      <c r="M10" s="83">
        <v>1</v>
      </c>
      <c r="N10" s="83">
        <v>5</v>
      </c>
      <c r="O10" s="83">
        <v>12</v>
      </c>
      <c r="P10" s="83"/>
      <c r="Q10" s="44">
        <v>128</v>
      </c>
      <c r="R10" s="4"/>
      <c r="S10" s="4"/>
      <c r="T10" s="82">
        <f t="shared" si="1"/>
        <v>88</v>
      </c>
      <c r="U10" s="7">
        <f t="shared" si="0"/>
        <v>88</v>
      </c>
      <c r="V10" s="4"/>
      <c r="W10" s="9">
        <f t="shared" si="2"/>
        <v>0</v>
      </c>
    </row>
    <row r="11" spans="1:24" ht="12.75" customHeight="1">
      <c r="A11" s="4">
        <v>10</v>
      </c>
      <c r="B11" s="77" t="s">
        <v>19</v>
      </c>
      <c r="C11" s="4">
        <v>44</v>
      </c>
      <c r="D11" s="4">
        <v>1</v>
      </c>
      <c r="E11" s="4"/>
      <c r="F11" s="4">
        <v>23</v>
      </c>
      <c r="G11" s="4">
        <v>6</v>
      </c>
      <c r="H11" s="4"/>
      <c r="I11" s="4">
        <v>20</v>
      </c>
      <c r="J11" s="4">
        <v>10</v>
      </c>
      <c r="K11" s="81">
        <v>36</v>
      </c>
      <c r="L11" s="81">
        <v>10</v>
      </c>
      <c r="M11" s="83"/>
      <c r="N11" s="83">
        <v>8</v>
      </c>
      <c r="O11" s="83">
        <v>29</v>
      </c>
      <c r="P11" s="83"/>
      <c r="Q11" s="44">
        <v>253</v>
      </c>
      <c r="R11" s="4"/>
      <c r="S11" s="4">
        <v>66</v>
      </c>
      <c r="T11" s="82">
        <f t="shared" si="1"/>
        <v>45</v>
      </c>
      <c r="U11" s="7">
        <f t="shared" si="0"/>
        <v>44</v>
      </c>
      <c r="V11" s="4">
        <v>1</v>
      </c>
      <c r="W11" s="9">
        <f t="shared" si="2"/>
        <v>0</v>
      </c>
    </row>
    <row r="12" spans="1:24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4"/>
      <c r="J12" s="4"/>
      <c r="K12" s="81"/>
      <c r="L12" s="81"/>
      <c r="M12" s="83"/>
      <c r="N12" s="83"/>
      <c r="O12" s="83"/>
      <c r="P12" s="83"/>
      <c r="Q12" s="44">
        <v>0</v>
      </c>
      <c r="R12" s="4"/>
      <c r="S12" s="4"/>
      <c r="T12" s="82">
        <f t="shared" si="1"/>
        <v>0</v>
      </c>
      <c r="U12" s="7">
        <f t="shared" si="0"/>
        <v>0</v>
      </c>
      <c r="V12" s="4"/>
      <c r="W12" s="9">
        <f t="shared" si="2"/>
        <v>0</v>
      </c>
    </row>
    <row r="13" spans="1:24" ht="12.75" customHeight="1">
      <c r="A13" s="4">
        <v>12</v>
      </c>
      <c r="B13" s="77" t="s">
        <v>21</v>
      </c>
      <c r="C13" s="4">
        <v>48</v>
      </c>
      <c r="D13" s="4">
        <v>1</v>
      </c>
      <c r="E13" s="4">
        <v>29</v>
      </c>
      <c r="F13" s="4">
        <v>1</v>
      </c>
      <c r="G13" s="4">
        <v>7</v>
      </c>
      <c r="H13" s="4">
        <v>5</v>
      </c>
      <c r="I13" s="4"/>
      <c r="J13" s="4"/>
      <c r="K13" s="81">
        <v>3</v>
      </c>
      <c r="L13" s="81">
        <v>5</v>
      </c>
      <c r="M13" s="83"/>
      <c r="N13" s="83"/>
      <c r="O13" s="83">
        <v>1</v>
      </c>
      <c r="P13" s="83"/>
      <c r="Q13" s="44">
        <v>99</v>
      </c>
      <c r="R13" s="4"/>
      <c r="S13" s="4"/>
      <c r="T13" s="82">
        <f t="shared" si="1"/>
        <v>77</v>
      </c>
      <c r="U13" s="7">
        <f t="shared" si="0"/>
        <v>77</v>
      </c>
      <c r="V13" s="4"/>
      <c r="W13" s="9">
        <f t="shared" si="2"/>
        <v>0</v>
      </c>
    </row>
    <row r="14" spans="1:24" ht="12.75" customHeight="1">
      <c r="A14" s="4">
        <v>13</v>
      </c>
      <c r="B14" s="77" t="s">
        <v>22</v>
      </c>
      <c r="C14" s="4">
        <v>40</v>
      </c>
      <c r="D14" s="4">
        <v>1</v>
      </c>
      <c r="E14" s="4"/>
      <c r="F14" s="4">
        <v>15</v>
      </c>
      <c r="G14" s="4">
        <v>4</v>
      </c>
      <c r="H14" s="4"/>
      <c r="I14" s="4"/>
      <c r="J14" s="4">
        <v>5</v>
      </c>
      <c r="K14" s="81">
        <v>8</v>
      </c>
      <c r="L14" s="81">
        <v>5</v>
      </c>
      <c r="M14" s="83"/>
      <c r="N14" s="83">
        <v>3</v>
      </c>
      <c r="O14" s="83">
        <v>18</v>
      </c>
      <c r="P14" s="83"/>
      <c r="Q14" s="44">
        <v>103</v>
      </c>
      <c r="R14" s="4"/>
      <c r="S14" s="4">
        <v>5</v>
      </c>
      <c r="T14" s="82">
        <f t="shared" si="1"/>
        <v>40</v>
      </c>
      <c r="U14" s="7">
        <f t="shared" si="0"/>
        <v>40</v>
      </c>
      <c r="V14" s="4"/>
      <c r="W14" s="9">
        <f t="shared" si="2"/>
        <v>0</v>
      </c>
    </row>
    <row r="15" spans="1:24" ht="12.75" customHeight="1">
      <c r="A15" s="4">
        <v>14</v>
      </c>
      <c r="B15" s="77" t="s">
        <v>23</v>
      </c>
      <c r="C15" s="4">
        <v>50</v>
      </c>
      <c r="D15" s="4">
        <v>1</v>
      </c>
      <c r="E15" s="4">
        <v>13</v>
      </c>
      <c r="F15" s="4">
        <v>22</v>
      </c>
      <c r="G15" s="4">
        <v>4</v>
      </c>
      <c r="H15" s="4"/>
      <c r="I15" s="4">
        <v>15</v>
      </c>
      <c r="J15" s="4"/>
      <c r="K15" s="81">
        <v>17</v>
      </c>
      <c r="L15" s="81">
        <v>8</v>
      </c>
      <c r="M15" s="83"/>
      <c r="N15" s="83"/>
      <c r="O15" s="83">
        <v>36</v>
      </c>
      <c r="P15" s="83"/>
      <c r="Q15" s="44">
        <v>175</v>
      </c>
      <c r="R15" s="4"/>
      <c r="S15" s="4">
        <v>10</v>
      </c>
      <c r="T15" s="82">
        <f t="shared" si="1"/>
        <v>63</v>
      </c>
      <c r="U15" s="7">
        <f t="shared" si="0"/>
        <v>63</v>
      </c>
      <c r="V15" s="4"/>
      <c r="W15" s="9">
        <f t="shared" si="2"/>
        <v>0</v>
      </c>
      <c r="X15" s="1"/>
    </row>
    <row r="16" spans="1:24" ht="12.75" customHeight="1">
      <c r="A16" s="4">
        <v>15</v>
      </c>
      <c r="B16" s="77" t="s">
        <v>24</v>
      </c>
      <c r="C16" s="4">
        <v>50</v>
      </c>
      <c r="D16" s="4">
        <v>4</v>
      </c>
      <c r="E16" s="4">
        <v>8</v>
      </c>
      <c r="F16" s="4"/>
      <c r="G16" s="4">
        <v>4</v>
      </c>
      <c r="H16" s="4">
        <v>6</v>
      </c>
      <c r="I16" s="4"/>
      <c r="J16" s="4"/>
      <c r="K16" s="81">
        <v>3</v>
      </c>
      <c r="L16" s="81"/>
      <c r="M16" s="83"/>
      <c r="N16" s="83">
        <v>10</v>
      </c>
      <c r="O16" s="83">
        <v>2</v>
      </c>
      <c r="P16" s="83"/>
      <c r="Q16" s="44">
        <v>230</v>
      </c>
      <c r="R16" s="4">
        <v>3</v>
      </c>
      <c r="S16" s="4"/>
      <c r="T16" s="82">
        <f t="shared" si="1"/>
        <v>208</v>
      </c>
      <c r="U16" s="7">
        <f t="shared" si="0"/>
        <v>208</v>
      </c>
      <c r="V16" s="4"/>
      <c r="W16" s="9">
        <f t="shared" si="2"/>
        <v>0</v>
      </c>
    </row>
    <row r="17" spans="1:23" ht="12.75" customHeight="1">
      <c r="A17" s="4">
        <v>16</v>
      </c>
      <c r="B17" s="77" t="s">
        <v>25</v>
      </c>
      <c r="C17" s="4">
        <v>49</v>
      </c>
      <c r="D17" s="4">
        <v>1</v>
      </c>
      <c r="E17" s="4"/>
      <c r="F17" s="4">
        <v>5</v>
      </c>
      <c r="G17" s="4"/>
      <c r="H17" s="4">
        <v>12</v>
      </c>
      <c r="I17" s="4"/>
      <c r="J17" s="4"/>
      <c r="K17" s="81"/>
      <c r="L17" s="81">
        <v>10</v>
      </c>
      <c r="M17" s="83"/>
      <c r="N17" s="83"/>
      <c r="O17" s="83">
        <v>3</v>
      </c>
      <c r="P17" s="83"/>
      <c r="Q17" s="44">
        <v>79</v>
      </c>
      <c r="R17" s="4"/>
      <c r="S17" s="4"/>
      <c r="T17" s="82">
        <f t="shared" si="1"/>
        <v>49</v>
      </c>
      <c r="U17" s="7">
        <f t="shared" si="0"/>
        <v>49</v>
      </c>
      <c r="V17" s="4"/>
      <c r="W17" s="9">
        <f t="shared" si="2"/>
        <v>0</v>
      </c>
    </row>
    <row r="18" spans="1:23" ht="12.75" customHeight="1">
      <c r="A18" s="4">
        <v>17</v>
      </c>
      <c r="B18" s="77" t="s">
        <v>26</v>
      </c>
      <c r="C18" s="4">
        <v>50</v>
      </c>
      <c r="D18" s="4">
        <v>1</v>
      </c>
      <c r="E18" s="4">
        <v>45</v>
      </c>
      <c r="F18" s="4">
        <v>10</v>
      </c>
      <c r="G18" s="4"/>
      <c r="H18" s="4"/>
      <c r="I18" s="4"/>
      <c r="J18" s="4"/>
      <c r="K18" s="81"/>
      <c r="L18" s="81"/>
      <c r="M18" s="83"/>
      <c r="N18" s="83"/>
      <c r="O18" s="83"/>
      <c r="P18" s="83"/>
      <c r="Q18" s="44">
        <v>125</v>
      </c>
      <c r="R18" s="4"/>
      <c r="S18" s="4">
        <v>20</v>
      </c>
      <c r="T18" s="82">
        <f t="shared" si="1"/>
        <v>95</v>
      </c>
      <c r="U18" s="7">
        <f t="shared" si="0"/>
        <v>95</v>
      </c>
      <c r="V18" s="4"/>
      <c r="W18" s="9">
        <f t="shared" si="2"/>
        <v>0</v>
      </c>
    </row>
    <row r="19" spans="1:23" ht="12.75" customHeight="1">
      <c r="A19" s="4">
        <v>18</v>
      </c>
      <c r="B19" s="77" t="s">
        <v>73</v>
      </c>
      <c r="C19" s="4">
        <v>25</v>
      </c>
      <c r="D19" s="4">
        <v>9</v>
      </c>
      <c r="E19" s="4">
        <v>16</v>
      </c>
      <c r="F19" s="4"/>
      <c r="G19" s="4"/>
      <c r="H19" s="4"/>
      <c r="I19" s="4"/>
      <c r="J19" s="4"/>
      <c r="K19" s="81"/>
      <c r="L19" s="81"/>
      <c r="M19" s="83"/>
      <c r="N19" s="83"/>
      <c r="O19" s="83"/>
      <c r="P19" s="83"/>
      <c r="Q19" s="44">
        <v>241</v>
      </c>
      <c r="R19" s="4"/>
      <c r="S19" s="4"/>
      <c r="T19" s="82">
        <f t="shared" si="1"/>
        <v>241</v>
      </c>
      <c r="U19" s="7">
        <f t="shared" si="0"/>
        <v>241</v>
      </c>
      <c r="V19" s="4"/>
      <c r="W19" s="9">
        <f>U19+V19-T19</f>
        <v>0</v>
      </c>
    </row>
    <row r="20" spans="1:23" ht="12.75" customHeight="1">
      <c r="A20" s="4">
        <v>19</v>
      </c>
      <c r="B20" s="77" t="s">
        <v>27</v>
      </c>
      <c r="C20" s="4">
        <v>8</v>
      </c>
      <c r="D20" s="4">
        <v>1</v>
      </c>
      <c r="E20" s="4"/>
      <c r="F20" s="4">
        <v>10</v>
      </c>
      <c r="G20" s="4"/>
      <c r="H20" s="4"/>
      <c r="I20" s="4"/>
      <c r="J20" s="4"/>
      <c r="K20" s="81"/>
      <c r="L20" s="81"/>
      <c r="M20" s="83"/>
      <c r="N20" s="83"/>
      <c r="O20" s="83"/>
      <c r="P20" s="83"/>
      <c r="Q20" s="44">
        <v>28</v>
      </c>
      <c r="R20" s="4"/>
      <c r="S20" s="4">
        <v>10</v>
      </c>
      <c r="T20" s="82">
        <f t="shared" si="1"/>
        <v>8</v>
      </c>
      <c r="U20" s="7">
        <f t="shared" si="0"/>
        <v>8</v>
      </c>
      <c r="V20" s="4"/>
      <c r="W20" s="9">
        <f t="shared" ref="W20:W22" si="3">U20+V20-T20</f>
        <v>0</v>
      </c>
    </row>
    <row r="21" spans="1:23" s="1" customFormat="1" ht="12.75" customHeight="1">
      <c r="A21" s="4">
        <v>20</v>
      </c>
      <c r="B21" s="77" t="s">
        <v>28</v>
      </c>
      <c r="C21" s="4">
        <v>40</v>
      </c>
      <c r="D21" s="4">
        <v>1</v>
      </c>
      <c r="E21" s="4">
        <v>10</v>
      </c>
      <c r="F21" s="4">
        <v>1</v>
      </c>
      <c r="G21" s="4"/>
      <c r="H21" s="4">
        <v>14</v>
      </c>
      <c r="I21" s="4"/>
      <c r="J21" s="4"/>
      <c r="K21" s="81">
        <v>2</v>
      </c>
      <c r="L21" s="81"/>
      <c r="M21" s="9"/>
      <c r="N21" s="9"/>
      <c r="O21" s="9"/>
      <c r="P21" s="9">
        <v>7</v>
      </c>
      <c r="Q21" s="44">
        <v>75</v>
      </c>
      <c r="R21" s="4"/>
      <c r="S21" s="4"/>
      <c r="T21" s="82">
        <f t="shared" si="1"/>
        <v>51</v>
      </c>
      <c r="U21" s="7">
        <f t="shared" si="0"/>
        <v>50</v>
      </c>
      <c r="V21" s="4">
        <v>1</v>
      </c>
      <c r="W21" s="9">
        <f t="shared" si="3"/>
        <v>0</v>
      </c>
    </row>
    <row r="22" spans="1:23" ht="12.75" customHeight="1">
      <c r="A22" s="4">
        <v>21</v>
      </c>
      <c r="B22" s="77" t="s">
        <v>29</v>
      </c>
      <c r="C22" s="4">
        <v>40</v>
      </c>
      <c r="D22" s="4">
        <v>1</v>
      </c>
      <c r="E22" s="4">
        <v>22</v>
      </c>
      <c r="F22" s="4">
        <v>2</v>
      </c>
      <c r="G22" s="4"/>
      <c r="H22" s="4"/>
      <c r="I22" s="4"/>
      <c r="J22" s="4">
        <v>2</v>
      </c>
      <c r="K22" s="81">
        <v>8</v>
      </c>
      <c r="L22" s="81">
        <v>11</v>
      </c>
      <c r="M22" s="9"/>
      <c r="N22" s="9"/>
      <c r="O22" s="9"/>
      <c r="P22" s="9"/>
      <c r="Q22" s="44">
        <v>85</v>
      </c>
      <c r="R22" s="4"/>
      <c r="S22" s="4"/>
      <c r="T22" s="82">
        <f t="shared" si="1"/>
        <v>62</v>
      </c>
      <c r="U22" s="7">
        <f t="shared" si="0"/>
        <v>62</v>
      </c>
      <c r="V22" s="4"/>
      <c r="W22" s="9">
        <f t="shared" si="3"/>
        <v>0</v>
      </c>
    </row>
    <row r="23" spans="1:23" ht="18.75">
      <c r="Q23" s="97">
        <f>SUM(Q2:Q22)</f>
        <v>5732</v>
      </c>
      <c r="R23" s="98">
        <f>SUM(R2:R22)</f>
        <v>3</v>
      </c>
      <c r="S23" s="97">
        <f>SUM(S2:S22)</f>
        <v>442</v>
      </c>
      <c r="T23" s="99">
        <f>SUM(T2:T22)</f>
        <v>4062</v>
      </c>
      <c r="U23" s="100">
        <f>SUM(U2:U22)</f>
        <v>4059</v>
      </c>
      <c r="W23" s="93"/>
    </row>
  </sheetData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P20" sqref="P20"/>
    </sheetView>
  </sheetViews>
  <sheetFormatPr defaultRowHeight="15"/>
  <cols>
    <col min="1" max="1" width="4.7109375" customWidth="1"/>
    <col min="3" max="5" width="6.28515625" customWidth="1"/>
    <col min="6" max="11" width="6.42578125" customWidth="1"/>
    <col min="12" max="12" width="7.28515625" customWidth="1"/>
    <col min="13" max="14" width="8.28515625" customWidth="1"/>
    <col min="15" max="17" width="9.28515625" bestFit="1" customWidth="1"/>
    <col min="18" max="18" width="9.42578125" bestFit="1" customWidth="1"/>
    <col min="19" max="19" width="9.28515625" bestFit="1" customWidth="1"/>
    <col min="21" max="21" width="10.5703125" customWidth="1"/>
  </cols>
  <sheetData>
    <row r="1" spans="1:2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39</v>
      </c>
      <c r="G1" s="8" t="s">
        <v>40</v>
      </c>
      <c r="H1" s="8" t="s">
        <v>37</v>
      </c>
      <c r="I1" s="8" t="s">
        <v>53</v>
      </c>
      <c r="J1" s="8" t="s">
        <v>53</v>
      </c>
      <c r="K1" s="8" t="s">
        <v>52</v>
      </c>
      <c r="L1" s="8" t="s">
        <v>71</v>
      </c>
      <c r="M1" s="8" t="s">
        <v>76</v>
      </c>
      <c r="N1" s="8" t="s">
        <v>77</v>
      </c>
      <c r="O1" s="78" t="s">
        <v>30</v>
      </c>
      <c r="P1" s="8" t="s">
        <v>34</v>
      </c>
      <c r="Q1" s="8" t="s">
        <v>35</v>
      </c>
      <c r="R1" s="8" t="s">
        <v>68</v>
      </c>
      <c r="S1" s="3" t="s">
        <v>64</v>
      </c>
      <c r="T1" s="3" t="s">
        <v>46</v>
      </c>
      <c r="U1" s="3" t="s">
        <v>47</v>
      </c>
    </row>
    <row r="2" spans="1:21" s="1" customFormat="1" ht="12.75" customHeight="1">
      <c r="A2" s="4">
        <v>1</v>
      </c>
      <c r="B2" s="77" t="s">
        <v>10</v>
      </c>
      <c r="C2" s="4">
        <v>33</v>
      </c>
      <c r="D2" s="4">
        <v>76</v>
      </c>
      <c r="E2" s="4">
        <v>16</v>
      </c>
      <c r="F2" s="4">
        <v>35</v>
      </c>
      <c r="G2" s="4">
        <v>37</v>
      </c>
      <c r="H2" s="4">
        <v>65</v>
      </c>
      <c r="I2" s="81"/>
      <c r="J2" s="81">
        <v>35</v>
      </c>
      <c r="K2" s="83">
        <v>4</v>
      </c>
      <c r="L2" s="83">
        <v>36</v>
      </c>
      <c r="M2" s="83">
        <v>2</v>
      </c>
      <c r="N2" s="83">
        <v>2</v>
      </c>
      <c r="O2" s="44">
        <v>1524</v>
      </c>
      <c r="P2" s="4">
        <v>1570</v>
      </c>
      <c r="Q2" s="4">
        <v>347</v>
      </c>
      <c r="R2" s="82">
        <f>O2+P2-F2-G2-H2-I2-J2-K2-L2-M2-N2-Q2</f>
        <v>2531</v>
      </c>
      <c r="S2" s="7">
        <f t="shared" ref="S2:S22" si="0">C2*D2+E2</f>
        <v>2524</v>
      </c>
      <c r="T2" s="4">
        <v>7</v>
      </c>
      <c r="U2" s="9">
        <f>S2+T2-R2</f>
        <v>0</v>
      </c>
    </row>
    <row r="3" spans="1:21" s="1" customFormat="1" ht="12.75" customHeight="1">
      <c r="A3" s="4">
        <v>2</v>
      </c>
      <c r="B3" s="77" t="s">
        <v>11</v>
      </c>
      <c r="C3" s="4">
        <v>70</v>
      </c>
      <c r="D3" s="4">
        <v>20</v>
      </c>
      <c r="E3" s="4">
        <v>25</v>
      </c>
      <c r="F3" s="4">
        <v>28</v>
      </c>
      <c r="G3" s="4">
        <v>24</v>
      </c>
      <c r="H3" s="4">
        <v>10</v>
      </c>
      <c r="I3" s="81">
        <v>7</v>
      </c>
      <c r="J3" s="81">
        <v>14</v>
      </c>
      <c r="K3" s="83">
        <v>34</v>
      </c>
      <c r="L3" s="83">
        <v>46</v>
      </c>
      <c r="M3" s="83">
        <v>2</v>
      </c>
      <c r="N3" s="83"/>
      <c r="O3" s="44">
        <v>977</v>
      </c>
      <c r="P3" s="4">
        <v>840</v>
      </c>
      <c r="Q3" s="4">
        <v>227</v>
      </c>
      <c r="R3" s="82">
        <f t="shared" ref="R3:R22" si="1">O3+P3-F3-G3-H3-I3-J3-K3-L3-M3-N3-Q3</f>
        <v>1425</v>
      </c>
      <c r="S3" s="7">
        <f t="shared" si="0"/>
        <v>1425</v>
      </c>
      <c r="T3" s="4"/>
      <c r="U3" s="9">
        <f t="shared" ref="U3:U18" si="2">S3+T3-R3</f>
        <v>0</v>
      </c>
    </row>
    <row r="4" spans="1:21" s="1" customFormat="1" ht="12.75" customHeight="1">
      <c r="A4" s="4">
        <v>3</v>
      </c>
      <c r="B4" s="77" t="s">
        <v>12</v>
      </c>
      <c r="C4" s="4">
        <v>45</v>
      </c>
      <c r="D4" s="4">
        <v>2</v>
      </c>
      <c r="E4" s="4">
        <v>30</v>
      </c>
      <c r="F4" s="4">
        <v>10</v>
      </c>
      <c r="G4" s="4">
        <v>20</v>
      </c>
      <c r="H4" s="4"/>
      <c r="I4" s="81"/>
      <c r="J4" s="81">
        <v>25</v>
      </c>
      <c r="K4" s="83"/>
      <c r="L4" s="83"/>
      <c r="M4" s="83"/>
      <c r="N4" s="83"/>
      <c r="O4" s="44">
        <v>135</v>
      </c>
      <c r="P4" s="4">
        <v>180</v>
      </c>
      <c r="Q4" s="4">
        <v>140</v>
      </c>
      <c r="R4" s="82">
        <f t="shared" si="1"/>
        <v>120</v>
      </c>
      <c r="S4" s="7">
        <f t="shared" si="0"/>
        <v>120</v>
      </c>
      <c r="T4" s="4"/>
      <c r="U4" s="9">
        <f t="shared" si="2"/>
        <v>0</v>
      </c>
    </row>
    <row r="5" spans="1:21" s="1" customFormat="1" ht="12.75" customHeight="1">
      <c r="A5" s="4">
        <v>4</v>
      </c>
      <c r="B5" s="77" t="s">
        <v>13</v>
      </c>
      <c r="C5" s="4">
        <v>90</v>
      </c>
      <c r="D5" s="4">
        <v>2</v>
      </c>
      <c r="E5" s="4">
        <v>6</v>
      </c>
      <c r="F5" s="4">
        <v>2</v>
      </c>
      <c r="G5" s="4">
        <v>13</v>
      </c>
      <c r="H5" s="4">
        <v>8</v>
      </c>
      <c r="I5" s="81"/>
      <c r="J5" s="81">
        <v>4</v>
      </c>
      <c r="K5" s="83">
        <v>8</v>
      </c>
      <c r="L5" s="83">
        <v>6</v>
      </c>
      <c r="M5" s="83"/>
      <c r="N5" s="83"/>
      <c r="O5" s="44">
        <v>97</v>
      </c>
      <c r="P5" s="4">
        <v>180</v>
      </c>
      <c r="Q5" s="4">
        <v>50</v>
      </c>
      <c r="R5" s="82">
        <f t="shared" si="1"/>
        <v>186</v>
      </c>
      <c r="S5" s="7">
        <f t="shared" si="0"/>
        <v>186</v>
      </c>
      <c r="T5" s="4"/>
      <c r="U5" s="9">
        <f t="shared" si="2"/>
        <v>0</v>
      </c>
    </row>
    <row r="6" spans="1:21" s="1" customFormat="1" ht="12.75" customHeight="1">
      <c r="A6" s="4">
        <v>5</v>
      </c>
      <c r="B6" s="77" t="s">
        <v>14</v>
      </c>
      <c r="C6" s="4">
        <v>46</v>
      </c>
      <c r="D6" s="4">
        <v>1</v>
      </c>
      <c r="E6" s="4"/>
      <c r="F6" s="4"/>
      <c r="G6" s="4">
        <v>20</v>
      </c>
      <c r="H6" s="4">
        <v>20</v>
      </c>
      <c r="I6" s="81"/>
      <c r="J6" s="81">
        <v>5</v>
      </c>
      <c r="K6" s="83"/>
      <c r="L6" s="83"/>
      <c r="M6" s="83"/>
      <c r="N6" s="83"/>
      <c r="O6" s="44">
        <v>21</v>
      </c>
      <c r="P6" s="4">
        <v>80</v>
      </c>
      <c r="Q6" s="4">
        <v>10</v>
      </c>
      <c r="R6" s="82">
        <f t="shared" si="1"/>
        <v>46</v>
      </c>
      <c r="S6" s="7">
        <f t="shared" si="0"/>
        <v>46</v>
      </c>
      <c r="T6" s="4"/>
      <c r="U6" s="9">
        <f t="shared" si="2"/>
        <v>0</v>
      </c>
    </row>
    <row r="7" spans="1:21" s="1" customFormat="1" ht="12.75" customHeight="1">
      <c r="A7" s="4">
        <v>6</v>
      </c>
      <c r="B7" s="77" t="s">
        <v>15</v>
      </c>
      <c r="C7" s="4">
        <v>35</v>
      </c>
      <c r="D7" s="4">
        <v>1</v>
      </c>
      <c r="E7" s="4"/>
      <c r="F7" s="4"/>
      <c r="G7" s="4"/>
      <c r="H7" s="4">
        <v>5</v>
      </c>
      <c r="I7" s="81"/>
      <c r="J7" s="81"/>
      <c r="K7" s="83"/>
      <c r="L7" s="83"/>
      <c r="M7" s="83"/>
      <c r="N7" s="83"/>
      <c r="O7" s="44">
        <v>0</v>
      </c>
      <c r="P7" s="4">
        <v>40</v>
      </c>
      <c r="Q7" s="4"/>
      <c r="R7" s="82">
        <f t="shared" si="1"/>
        <v>35</v>
      </c>
      <c r="S7" s="7">
        <f t="shared" si="0"/>
        <v>35</v>
      </c>
      <c r="T7" s="4"/>
      <c r="U7" s="9">
        <f t="shared" si="2"/>
        <v>0</v>
      </c>
    </row>
    <row r="8" spans="1:21" s="1" customFormat="1" ht="12.75" customHeight="1">
      <c r="A8" s="4">
        <v>7</v>
      </c>
      <c r="B8" s="77" t="s">
        <v>16</v>
      </c>
      <c r="C8" s="4">
        <v>120</v>
      </c>
      <c r="D8" s="4">
        <v>5</v>
      </c>
      <c r="E8" s="4">
        <v>31</v>
      </c>
      <c r="F8" s="4">
        <v>11</v>
      </c>
      <c r="G8" s="4"/>
      <c r="H8" s="4">
        <v>15</v>
      </c>
      <c r="I8" s="81"/>
      <c r="J8" s="81">
        <v>9</v>
      </c>
      <c r="K8" s="83">
        <v>20</v>
      </c>
      <c r="L8" s="83">
        <v>6</v>
      </c>
      <c r="M8" s="83">
        <v>2</v>
      </c>
      <c r="N8" s="83"/>
      <c r="O8" s="44">
        <v>253</v>
      </c>
      <c r="P8" s="4">
        <v>480</v>
      </c>
      <c r="Q8" s="4">
        <v>39</v>
      </c>
      <c r="R8" s="82">
        <f t="shared" si="1"/>
        <v>631</v>
      </c>
      <c r="S8" s="7">
        <f t="shared" si="0"/>
        <v>631</v>
      </c>
      <c r="T8" s="4"/>
      <c r="U8" s="9">
        <f t="shared" si="2"/>
        <v>0</v>
      </c>
    </row>
    <row r="9" spans="1:21" s="1" customFormat="1" ht="12.75" customHeight="1">
      <c r="A9" s="4">
        <v>8</v>
      </c>
      <c r="B9" s="77" t="s">
        <v>17</v>
      </c>
      <c r="C9" s="4">
        <v>76</v>
      </c>
      <c r="D9" s="4">
        <v>1</v>
      </c>
      <c r="E9" s="4"/>
      <c r="F9" s="4"/>
      <c r="G9" s="4"/>
      <c r="H9" s="4"/>
      <c r="I9" s="81"/>
      <c r="J9" s="81">
        <v>1</v>
      </c>
      <c r="K9" s="83"/>
      <c r="L9" s="83"/>
      <c r="M9" s="83"/>
      <c r="N9" s="83"/>
      <c r="O9" s="44">
        <v>27</v>
      </c>
      <c r="P9" s="4">
        <v>80</v>
      </c>
      <c r="Q9" s="4">
        <v>30</v>
      </c>
      <c r="R9" s="82">
        <f>O9+P9-F9-G9-H9-I9-J9-K9-L9-M9-N9-Q9</f>
        <v>76</v>
      </c>
      <c r="S9" s="7">
        <f t="shared" si="0"/>
        <v>76</v>
      </c>
      <c r="T9" s="4"/>
      <c r="U9" s="9">
        <f t="shared" si="2"/>
        <v>0</v>
      </c>
    </row>
    <row r="10" spans="1:21" s="1" customFormat="1" ht="12.75" customHeight="1">
      <c r="A10" s="4">
        <v>9</v>
      </c>
      <c r="B10" s="77" t="s">
        <v>18</v>
      </c>
      <c r="C10" s="4">
        <v>65</v>
      </c>
      <c r="D10" s="4">
        <v>2</v>
      </c>
      <c r="E10" s="4">
        <v>50</v>
      </c>
      <c r="F10" s="4">
        <v>16</v>
      </c>
      <c r="G10" s="4">
        <v>3</v>
      </c>
      <c r="H10" s="4">
        <v>8</v>
      </c>
      <c r="I10" s="81"/>
      <c r="J10" s="81"/>
      <c r="K10" s="83">
        <v>5</v>
      </c>
      <c r="L10" s="83">
        <v>6</v>
      </c>
      <c r="M10" s="83"/>
      <c r="N10" s="83"/>
      <c r="O10" s="44">
        <v>88</v>
      </c>
      <c r="P10" s="4">
        <v>130</v>
      </c>
      <c r="Q10" s="4"/>
      <c r="R10" s="82">
        <f t="shared" si="1"/>
        <v>180</v>
      </c>
      <c r="S10" s="7">
        <f t="shared" si="0"/>
        <v>180</v>
      </c>
      <c r="T10" s="4"/>
      <c r="U10" s="9">
        <f t="shared" si="2"/>
        <v>0</v>
      </c>
    </row>
    <row r="11" spans="1:21" s="1" customFormat="1" ht="12.75" customHeight="1">
      <c r="A11" s="4">
        <v>10</v>
      </c>
      <c r="B11" s="77" t="s">
        <v>19</v>
      </c>
      <c r="C11" s="4">
        <v>100</v>
      </c>
      <c r="D11" s="4">
        <v>5</v>
      </c>
      <c r="E11" s="4">
        <v>78</v>
      </c>
      <c r="F11" s="4">
        <v>41</v>
      </c>
      <c r="G11" s="4">
        <v>18</v>
      </c>
      <c r="H11" s="4">
        <v>8</v>
      </c>
      <c r="I11" s="81"/>
      <c r="J11" s="81">
        <v>15</v>
      </c>
      <c r="K11" s="83">
        <v>16</v>
      </c>
      <c r="L11" s="83">
        <v>10</v>
      </c>
      <c r="M11" s="83"/>
      <c r="N11" s="83"/>
      <c r="O11" s="44">
        <v>44</v>
      </c>
      <c r="P11" s="4">
        <v>800</v>
      </c>
      <c r="Q11" s="4">
        <v>158</v>
      </c>
      <c r="R11" s="82">
        <f t="shared" si="1"/>
        <v>578</v>
      </c>
      <c r="S11" s="7">
        <f t="shared" si="0"/>
        <v>578</v>
      </c>
      <c r="T11" s="4"/>
      <c r="U11" s="9">
        <f t="shared" si="2"/>
        <v>0</v>
      </c>
    </row>
    <row r="12" spans="1:21" s="1" customFormat="1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1"/>
      <c r="J12" s="81"/>
      <c r="K12" s="83"/>
      <c r="L12" s="83"/>
      <c r="M12" s="83"/>
      <c r="N12" s="83"/>
      <c r="O12" s="44">
        <v>0</v>
      </c>
      <c r="P12" s="4">
        <v>0</v>
      </c>
      <c r="Q12" s="4"/>
      <c r="R12" s="82">
        <f t="shared" si="1"/>
        <v>0</v>
      </c>
      <c r="S12" s="7">
        <f t="shared" si="0"/>
        <v>0</v>
      </c>
      <c r="T12" s="4"/>
      <c r="U12" s="9">
        <f t="shared" si="2"/>
        <v>0</v>
      </c>
    </row>
    <row r="13" spans="1:21" s="1" customFormat="1" ht="12.75" customHeight="1">
      <c r="A13" s="4">
        <v>12</v>
      </c>
      <c r="B13" s="77" t="s">
        <v>21</v>
      </c>
      <c r="C13" s="4">
        <v>48</v>
      </c>
      <c r="D13" s="4">
        <v>1</v>
      </c>
      <c r="E13" s="4">
        <v>10</v>
      </c>
      <c r="F13" s="4">
        <v>3</v>
      </c>
      <c r="G13" s="4">
        <v>5</v>
      </c>
      <c r="H13" s="4">
        <v>4</v>
      </c>
      <c r="I13" s="81"/>
      <c r="J13" s="81">
        <v>5</v>
      </c>
      <c r="K13" s="83"/>
      <c r="L13" s="83"/>
      <c r="M13" s="83"/>
      <c r="N13" s="83">
        <v>2</v>
      </c>
      <c r="O13" s="44">
        <v>77</v>
      </c>
      <c r="P13" s="4">
        <v>0</v>
      </c>
      <c r="Q13" s="4"/>
      <c r="R13" s="82">
        <f t="shared" si="1"/>
        <v>58</v>
      </c>
      <c r="S13" s="7">
        <f t="shared" si="0"/>
        <v>58</v>
      </c>
      <c r="T13" s="4"/>
      <c r="U13" s="9">
        <f t="shared" si="2"/>
        <v>0</v>
      </c>
    </row>
    <row r="14" spans="1:21" s="1" customFormat="1" ht="12.75" customHeight="1">
      <c r="A14" s="4">
        <v>13</v>
      </c>
      <c r="B14" s="77" t="s">
        <v>22</v>
      </c>
      <c r="C14" s="4">
        <v>71</v>
      </c>
      <c r="D14" s="4">
        <v>1</v>
      </c>
      <c r="E14" s="4"/>
      <c r="F14" s="4">
        <v>18</v>
      </c>
      <c r="G14" s="4">
        <v>11</v>
      </c>
      <c r="H14" s="4">
        <v>4</v>
      </c>
      <c r="I14" s="81"/>
      <c r="J14" s="81">
        <v>11</v>
      </c>
      <c r="K14" s="83">
        <v>5</v>
      </c>
      <c r="L14" s="83"/>
      <c r="M14" s="83"/>
      <c r="N14" s="83"/>
      <c r="O14" s="44">
        <v>40</v>
      </c>
      <c r="P14" s="4">
        <v>85</v>
      </c>
      <c r="Q14" s="4">
        <v>5</v>
      </c>
      <c r="R14" s="82">
        <f t="shared" si="1"/>
        <v>71</v>
      </c>
      <c r="S14" s="7">
        <f t="shared" si="0"/>
        <v>71</v>
      </c>
      <c r="T14" s="4"/>
      <c r="U14" s="9">
        <f t="shared" si="2"/>
        <v>0</v>
      </c>
    </row>
    <row r="15" spans="1:21" s="1" customFormat="1" ht="12.75" customHeight="1">
      <c r="A15" s="4">
        <v>14</v>
      </c>
      <c r="B15" s="77" t="s">
        <v>23</v>
      </c>
      <c r="C15" s="4">
        <v>50</v>
      </c>
      <c r="D15" s="4">
        <v>1</v>
      </c>
      <c r="E15" s="4">
        <v>9</v>
      </c>
      <c r="F15" s="4">
        <v>13</v>
      </c>
      <c r="G15" s="4"/>
      <c r="H15" s="4">
        <v>13</v>
      </c>
      <c r="I15" s="81"/>
      <c r="J15" s="81">
        <v>13</v>
      </c>
      <c r="K15" s="83">
        <v>10</v>
      </c>
      <c r="L15" s="83"/>
      <c r="M15" s="83"/>
      <c r="N15" s="83"/>
      <c r="O15" s="44">
        <v>63</v>
      </c>
      <c r="P15" s="4">
        <v>85</v>
      </c>
      <c r="Q15" s="4">
        <v>40</v>
      </c>
      <c r="R15" s="82">
        <f t="shared" si="1"/>
        <v>59</v>
      </c>
      <c r="S15" s="7">
        <f t="shared" si="0"/>
        <v>59</v>
      </c>
      <c r="T15" s="4"/>
      <c r="U15" s="9">
        <f t="shared" si="2"/>
        <v>0</v>
      </c>
    </row>
    <row r="16" spans="1:21" s="1" customFormat="1" ht="12.75" customHeight="1">
      <c r="A16" s="4">
        <v>15</v>
      </c>
      <c r="B16" s="77" t="s">
        <v>24</v>
      </c>
      <c r="C16" s="4">
        <v>50</v>
      </c>
      <c r="D16" s="4">
        <v>3</v>
      </c>
      <c r="E16" s="4">
        <v>16</v>
      </c>
      <c r="F16" s="4">
        <v>5</v>
      </c>
      <c r="G16" s="4">
        <v>10</v>
      </c>
      <c r="H16" s="4">
        <v>4</v>
      </c>
      <c r="I16" s="81"/>
      <c r="J16" s="81"/>
      <c r="K16" s="83">
        <v>5</v>
      </c>
      <c r="L16" s="83"/>
      <c r="M16" s="83"/>
      <c r="N16" s="83">
        <v>2</v>
      </c>
      <c r="O16" s="44">
        <v>208</v>
      </c>
      <c r="P16" s="4">
        <v>0</v>
      </c>
      <c r="Q16" s="4">
        <v>16</v>
      </c>
      <c r="R16" s="82">
        <f t="shared" si="1"/>
        <v>166</v>
      </c>
      <c r="S16" s="7">
        <f t="shared" si="0"/>
        <v>166</v>
      </c>
      <c r="T16" s="4"/>
      <c r="U16" s="9">
        <f t="shared" si="2"/>
        <v>0</v>
      </c>
    </row>
    <row r="17" spans="1:21" s="1" customFormat="1" ht="12.75" customHeight="1">
      <c r="A17" s="4">
        <v>16</v>
      </c>
      <c r="B17" s="77" t="s">
        <v>25</v>
      </c>
      <c r="C17" s="4">
        <v>50</v>
      </c>
      <c r="D17" s="4">
        <v>1</v>
      </c>
      <c r="E17" s="4">
        <v>80</v>
      </c>
      <c r="F17" s="4"/>
      <c r="G17" s="4">
        <v>3</v>
      </c>
      <c r="H17" s="4"/>
      <c r="I17" s="81"/>
      <c r="J17" s="81">
        <v>1</v>
      </c>
      <c r="K17" s="83"/>
      <c r="L17" s="83"/>
      <c r="M17" s="83"/>
      <c r="N17" s="83"/>
      <c r="O17" s="44">
        <v>49</v>
      </c>
      <c r="P17" s="4">
        <v>85</v>
      </c>
      <c r="Q17" s="4"/>
      <c r="R17" s="82">
        <f t="shared" si="1"/>
        <v>130</v>
      </c>
      <c r="S17" s="7">
        <f t="shared" si="0"/>
        <v>130</v>
      </c>
      <c r="T17" s="4"/>
      <c r="U17" s="9">
        <f t="shared" si="2"/>
        <v>0</v>
      </c>
    </row>
    <row r="18" spans="1:21" s="1" customFormat="1" ht="12.75" customHeight="1">
      <c r="A18" s="4">
        <v>17</v>
      </c>
      <c r="B18" s="77" t="s">
        <v>26</v>
      </c>
      <c r="C18" s="4">
        <v>50</v>
      </c>
      <c r="D18" s="4">
        <v>1</v>
      </c>
      <c r="E18" s="4">
        <v>7</v>
      </c>
      <c r="F18" s="4"/>
      <c r="G18" s="4"/>
      <c r="H18" s="4"/>
      <c r="I18" s="81"/>
      <c r="J18" s="81"/>
      <c r="K18" s="83">
        <v>10</v>
      </c>
      <c r="L18" s="83"/>
      <c r="M18" s="83"/>
      <c r="N18" s="83"/>
      <c r="O18" s="44">
        <v>95</v>
      </c>
      <c r="P18" s="4">
        <v>0</v>
      </c>
      <c r="Q18" s="4">
        <v>28</v>
      </c>
      <c r="R18" s="82">
        <f t="shared" si="1"/>
        <v>57</v>
      </c>
      <c r="S18" s="7">
        <f t="shared" si="0"/>
        <v>57</v>
      </c>
      <c r="T18" s="4"/>
      <c r="U18" s="9">
        <f t="shared" si="2"/>
        <v>0</v>
      </c>
    </row>
    <row r="19" spans="1:21" s="1" customFormat="1" ht="12.75" customHeight="1">
      <c r="A19" s="4">
        <v>18</v>
      </c>
      <c r="B19" s="77" t="s">
        <v>73</v>
      </c>
      <c r="C19" s="4">
        <v>25</v>
      </c>
      <c r="D19" s="4">
        <v>4</v>
      </c>
      <c r="E19" s="4">
        <v>12</v>
      </c>
      <c r="F19" s="4"/>
      <c r="G19" s="4">
        <v>5</v>
      </c>
      <c r="H19" s="4">
        <v>20</v>
      </c>
      <c r="I19" s="81"/>
      <c r="J19" s="81"/>
      <c r="K19" s="83">
        <v>25</v>
      </c>
      <c r="L19" s="83"/>
      <c r="M19" s="83"/>
      <c r="N19" s="83"/>
      <c r="O19" s="44">
        <v>241</v>
      </c>
      <c r="P19" s="4">
        <v>0</v>
      </c>
      <c r="Q19" s="4">
        <v>71</v>
      </c>
      <c r="R19" s="82">
        <f t="shared" si="1"/>
        <v>120</v>
      </c>
      <c r="S19" s="7">
        <f t="shared" si="0"/>
        <v>112</v>
      </c>
      <c r="T19" s="4">
        <v>8</v>
      </c>
      <c r="U19" s="9">
        <f>S19+T19-R19</f>
        <v>0</v>
      </c>
    </row>
    <row r="20" spans="1:21" s="1" customFormat="1" ht="12.75" customHeight="1">
      <c r="A20" s="4">
        <v>19</v>
      </c>
      <c r="B20" s="77" t="s">
        <v>27</v>
      </c>
      <c r="C20" s="4">
        <v>33</v>
      </c>
      <c r="D20" s="4">
        <v>2</v>
      </c>
      <c r="E20" s="4">
        <v>3</v>
      </c>
      <c r="F20" s="4"/>
      <c r="G20" s="4"/>
      <c r="H20" s="4"/>
      <c r="I20" s="81"/>
      <c r="J20" s="81"/>
      <c r="K20" s="83">
        <v>15</v>
      </c>
      <c r="L20" s="83"/>
      <c r="M20" s="83"/>
      <c r="N20" s="83"/>
      <c r="O20" s="44">
        <v>8</v>
      </c>
      <c r="P20" s="4">
        <v>100</v>
      </c>
      <c r="Q20" s="4">
        <v>23</v>
      </c>
      <c r="R20" s="82">
        <f t="shared" si="1"/>
        <v>70</v>
      </c>
      <c r="S20" s="7">
        <f t="shared" si="0"/>
        <v>69</v>
      </c>
      <c r="T20" s="4">
        <v>1</v>
      </c>
      <c r="U20" s="9">
        <f t="shared" ref="U20:U22" si="3">S20+T20-R20</f>
        <v>0</v>
      </c>
    </row>
    <row r="21" spans="1:21" s="1" customFormat="1" ht="12.75" customHeight="1">
      <c r="A21" s="4">
        <v>20</v>
      </c>
      <c r="B21" s="77" t="s">
        <v>28</v>
      </c>
      <c r="C21" s="4">
        <v>40</v>
      </c>
      <c r="D21" s="4">
        <v>1</v>
      </c>
      <c r="E21" s="4">
        <v>5</v>
      </c>
      <c r="F21" s="4">
        <v>5</v>
      </c>
      <c r="G21" s="4"/>
      <c r="H21" s="4"/>
      <c r="I21" s="81"/>
      <c r="J21" s="81"/>
      <c r="K21" s="9"/>
      <c r="L21" s="9"/>
      <c r="M21" s="9"/>
      <c r="N21" s="9"/>
      <c r="O21" s="44">
        <v>50</v>
      </c>
      <c r="P21" s="4">
        <v>0</v>
      </c>
      <c r="Q21" s="4"/>
      <c r="R21" s="82">
        <f t="shared" si="1"/>
        <v>45</v>
      </c>
      <c r="S21" s="7">
        <f t="shared" si="0"/>
        <v>45</v>
      </c>
      <c r="T21" s="4"/>
      <c r="U21" s="9">
        <f t="shared" si="3"/>
        <v>0</v>
      </c>
    </row>
    <row r="22" spans="1:21" s="1" customFormat="1" ht="12.75" customHeight="1">
      <c r="A22" s="4">
        <v>21</v>
      </c>
      <c r="B22" s="77" t="s">
        <v>29</v>
      </c>
      <c r="C22" s="4">
        <v>40</v>
      </c>
      <c r="D22" s="4">
        <v>1</v>
      </c>
      <c r="E22" s="4"/>
      <c r="F22" s="4">
        <v>1</v>
      </c>
      <c r="G22" s="4">
        <v>10</v>
      </c>
      <c r="H22" s="4"/>
      <c r="I22" s="81"/>
      <c r="J22" s="81">
        <v>5</v>
      </c>
      <c r="K22" s="9"/>
      <c r="L22" s="9"/>
      <c r="M22" s="9"/>
      <c r="N22" s="9"/>
      <c r="O22" s="44">
        <v>62</v>
      </c>
      <c r="P22" s="4">
        <v>0</v>
      </c>
      <c r="Q22" s="4">
        <v>5</v>
      </c>
      <c r="R22" s="82">
        <f t="shared" si="1"/>
        <v>41</v>
      </c>
      <c r="S22" s="7">
        <f t="shared" si="0"/>
        <v>40</v>
      </c>
      <c r="T22" s="4">
        <v>1</v>
      </c>
      <c r="U22" s="9">
        <f t="shared" si="3"/>
        <v>0</v>
      </c>
    </row>
    <row r="23" spans="1:21" ht="18.75">
      <c r="L23" s="91">
        <f t="shared" ref="L23:Q23" si="4">SUM(L2:L22)</f>
        <v>110</v>
      </c>
      <c r="M23" s="91">
        <f t="shared" si="4"/>
        <v>6</v>
      </c>
      <c r="N23" s="91"/>
      <c r="O23" s="104">
        <f t="shared" si="4"/>
        <v>4059</v>
      </c>
      <c r="P23" s="102">
        <f t="shared" si="4"/>
        <v>4735</v>
      </c>
      <c r="Q23" s="102">
        <f t="shared" si="4"/>
        <v>1189</v>
      </c>
      <c r="R23" s="105">
        <f>SUM(R2:R22)</f>
        <v>6625</v>
      </c>
      <c r="S23" s="103">
        <f>SUM(S2:S22)</f>
        <v>6608</v>
      </c>
      <c r="U23" s="93"/>
    </row>
  </sheetData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S2" sqref="S2:S22"/>
    </sheetView>
  </sheetViews>
  <sheetFormatPr defaultRowHeight="15"/>
  <cols>
    <col min="1" max="1" width="4.7109375" customWidth="1"/>
    <col min="3" max="5" width="6.28515625" customWidth="1"/>
    <col min="6" max="11" width="6.42578125" customWidth="1"/>
    <col min="12" max="12" width="7.28515625" customWidth="1"/>
    <col min="13" max="14" width="8.28515625" customWidth="1"/>
    <col min="15" max="17" width="9.28515625" bestFit="1" customWidth="1"/>
    <col min="18" max="18" width="9.42578125" bestFit="1" customWidth="1"/>
    <col min="19" max="19" width="9.28515625" bestFit="1" customWidth="1"/>
    <col min="21" max="21" width="10.5703125" customWidth="1"/>
  </cols>
  <sheetData>
    <row r="1" spans="1:2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40</v>
      </c>
      <c r="G1" s="8" t="s">
        <v>40</v>
      </c>
      <c r="H1" s="8" t="s">
        <v>37</v>
      </c>
      <c r="I1" s="8" t="s">
        <v>53</v>
      </c>
      <c r="J1" s="8" t="s">
        <v>53</v>
      </c>
      <c r="K1" s="8" t="s">
        <v>52</v>
      </c>
      <c r="L1" s="8" t="s">
        <v>52</v>
      </c>
      <c r="M1" s="8" t="s">
        <v>71</v>
      </c>
      <c r="N1" s="8" t="s">
        <v>54</v>
      </c>
      <c r="O1" s="78" t="s">
        <v>30</v>
      </c>
      <c r="P1" s="8" t="s">
        <v>34</v>
      </c>
      <c r="Q1" s="8" t="s">
        <v>35</v>
      </c>
      <c r="R1" s="8" t="s">
        <v>68</v>
      </c>
      <c r="S1" s="3" t="s">
        <v>64</v>
      </c>
      <c r="T1" s="3" t="s">
        <v>46</v>
      </c>
      <c r="U1" s="3" t="s">
        <v>47</v>
      </c>
    </row>
    <row r="2" spans="1:21" s="1" customFormat="1" ht="12.75" customHeight="1">
      <c r="A2" s="4">
        <v>1</v>
      </c>
      <c r="B2" s="77" t="s">
        <v>10</v>
      </c>
      <c r="C2" s="4">
        <v>33</v>
      </c>
      <c r="D2" s="4">
        <v>59</v>
      </c>
      <c r="E2" s="4">
        <v>12</v>
      </c>
      <c r="F2" s="4">
        <v>57</v>
      </c>
      <c r="G2" s="4">
        <v>40</v>
      </c>
      <c r="H2" s="4">
        <v>66</v>
      </c>
      <c r="I2" s="81">
        <v>76</v>
      </c>
      <c r="J2" s="81">
        <v>20</v>
      </c>
      <c r="K2" s="83">
        <v>24</v>
      </c>
      <c r="L2" s="83">
        <v>54</v>
      </c>
      <c r="M2" s="83">
        <v>43</v>
      </c>
      <c r="N2" s="83">
        <v>20</v>
      </c>
      <c r="O2" s="44">
        <v>2524</v>
      </c>
      <c r="P2" s="4"/>
      <c r="Q2" s="4">
        <v>161</v>
      </c>
      <c r="R2" s="82">
        <f>O2+P2-F2-G2-H2-I2-J2-K2-L2-M2-N2-Q2</f>
        <v>1963</v>
      </c>
      <c r="S2" s="7">
        <f t="shared" ref="S2:S22" si="0">C2*D2+E2</f>
        <v>1959</v>
      </c>
      <c r="T2" s="4">
        <v>4</v>
      </c>
      <c r="U2" s="9">
        <f>S2+T2-R2</f>
        <v>0</v>
      </c>
    </row>
    <row r="3" spans="1:21" s="1" customFormat="1" ht="12.75" customHeight="1">
      <c r="A3" s="4">
        <v>2</v>
      </c>
      <c r="B3" s="77" t="s">
        <v>11</v>
      </c>
      <c r="C3" s="4">
        <v>70</v>
      </c>
      <c r="D3" s="4">
        <v>21</v>
      </c>
      <c r="E3" s="4">
        <v>11</v>
      </c>
      <c r="F3" s="4">
        <v>40</v>
      </c>
      <c r="G3" s="4">
        <v>28</v>
      </c>
      <c r="H3" s="4">
        <v>32</v>
      </c>
      <c r="I3" s="81">
        <v>72</v>
      </c>
      <c r="J3" s="81">
        <v>20</v>
      </c>
      <c r="K3" s="83">
        <v>54</v>
      </c>
      <c r="L3" s="83">
        <v>26</v>
      </c>
      <c r="M3" s="83">
        <v>29</v>
      </c>
      <c r="N3" s="83">
        <v>17</v>
      </c>
      <c r="O3" s="44">
        <v>1425</v>
      </c>
      <c r="P3" s="4">
        <v>560</v>
      </c>
      <c r="Q3" s="4">
        <v>185</v>
      </c>
      <c r="R3" s="82">
        <f t="shared" ref="R3:R22" si="1">O3+P3-F3-G3-H3-I3-J3-K3-L3-M3-N3-Q3</f>
        <v>1482</v>
      </c>
      <c r="S3" s="7">
        <f t="shared" si="0"/>
        <v>1481</v>
      </c>
      <c r="T3" s="4">
        <v>1</v>
      </c>
      <c r="U3" s="9">
        <f t="shared" ref="U3:U18" si="2">S3+T3-R3</f>
        <v>0</v>
      </c>
    </row>
    <row r="4" spans="1:21" s="1" customFormat="1" ht="12.75" customHeight="1">
      <c r="A4" s="4">
        <v>3</v>
      </c>
      <c r="B4" s="77" t="s">
        <v>12</v>
      </c>
      <c r="C4" s="4">
        <v>45</v>
      </c>
      <c r="D4" s="4">
        <v>2</v>
      </c>
      <c r="E4" s="4">
        <v>2</v>
      </c>
      <c r="F4" s="4">
        <v>4</v>
      </c>
      <c r="G4" s="4"/>
      <c r="H4" s="4">
        <v>10</v>
      </c>
      <c r="I4" s="81">
        <v>5</v>
      </c>
      <c r="J4" s="81"/>
      <c r="K4" s="83"/>
      <c r="L4" s="83"/>
      <c r="M4" s="83">
        <v>9</v>
      </c>
      <c r="N4" s="83"/>
      <c r="O4" s="44">
        <v>120</v>
      </c>
      <c r="P4" s="4"/>
      <c r="Q4" s="4"/>
      <c r="R4" s="82">
        <f t="shared" si="1"/>
        <v>92</v>
      </c>
      <c r="S4" s="7">
        <f t="shared" si="0"/>
        <v>92</v>
      </c>
      <c r="T4" s="4"/>
      <c r="U4" s="9">
        <f t="shared" si="2"/>
        <v>0</v>
      </c>
    </row>
    <row r="5" spans="1:21" s="1" customFormat="1" ht="12.75" customHeight="1">
      <c r="A5" s="4">
        <v>4</v>
      </c>
      <c r="B5" s="77" t="s">
        <v>13</v>
      </c>
      <c r="C5" s="4">
        <v>80</v>
      </c>
      <c r="D5" s="4">
        <v>1</v>
      </c>
      <c r="E5" s="4"/>
      <c r="F5" s="4">
        <v>16</v>
      </c>
      <c r="G5" s="4">
        <v>8</v>
      </c>
      <c r="H5" s="4">
        <v>18</v>
      </c>
      <c r="I5" s="81">
        <v>26</v>
      </c>
      <c r="J5" s="81"/>
      <c r="K5" s="83">
        <v>3</v>
      </c>
      <c r="L5" s="83">
        <v>5</v>
      </c>
      <c r="M5" s="83">
        <v>20</v>
      </c>
      <c r="N5" s="83">
        <v>4</v>
      </c>
      <c r="O5" s="44">
        <v>186</v>
      </c>
      <c r="P5" s="4"/>
      <c r="Q5" s="4">
        <v>6</v>
      </c>
      <c r="R5" s="82">
        <f t="shared" si="1"/>
        <v>80</v>
      </c>
      <c r="S5" s="7">
        <f t="shared" si="0"/>
        <v>80</v>
      </c>
      <c r="T5" s="4"/>
      <c r="U5" s="9">
        <f t="shared" si="2"/>
        <v>0</v>
      </c>
    </row>
    <row r="6" spans="1:21" s="1" customFormat="1" ht="12.75" customHeight="1">
      <c r="A6" s="4">
        <v>5</v>
      </c>
      <c r="B6" s="77" t="s">
        <v>14</v>
      </c>
      <c r="C6" s="4">
        <v>24</v>
      </c>
      <c r="D6" s="4">
        <v>1</v>
      </c>
      <c r="E6" s="4"/>
      <c r="F6" s="4"/>
      <c r="G6" s="4"/>
      <c r="H6" s="4"/>
      <c r="I6" s="81">
        <v>1</v>
      </c>
      <c r="J6" s="81"/>
      <c r="K6" s="83"/>
      <c r="L6" s="83"/>
      <c r="M6" s="83"/>
      <c r="N6" s="83"/>
      <c r="O6" s="44">
        <v>46</v>
      </c>
      <c r="P6" s="4"/>
      <c r="Q6" s="4">
        <v>20</v>
      </c>
      <c r="R6" s="82">
        <f t="shared" si="1"/>
        <v>25</v>
      </c>
      <c r="S6" s="7">
        <f t="shared" si="0"/>
        <v>24</v>
      </c>
      <c r="T6" s="4">
        <v>1</v>
      </c>
      <c r="U6" s="9">
        <f t="shared" si="2"/>
        <v>0</v>
      </c>
    </row>
    <row r="7" spans="1:21" s="1" customFormat="1" ht="12.75" customHeight="1">
      <c r="A7" s="4">
        <v>6</v>
      </c>
      <c r="B7" s="77" t="s">
        <v>15</v>
      </c>
      <c r="C7" s="4">
        <v>35</v>
      </c>
      <c r="D7" s="4">
        <v>1</v>
      </c>
      <c r="E7" s="4"/>
      <c r="F7" s="4"/>
      <c r="G7" s="4"/>
      <c r="H7" s="4"/>
      <c r="I7" s="81"/>
      <c r="J7" s="81"/>
      <c r="K7" s="83"/>
      <c r="L7" s="83"/>
      <c r="M7" s="83"/>
      <c r="N7" s="83"/>
      <c r="O7" s="44">
        <v>35</v>
      </c>
      <c r="P7" s="4"/>
      <c r="Q7" s="4"/>
      <c r="R7" s="82">
        <f t="shared" si="1"/>
        <v>35</v>
      </c>
      <c r="S7" s="7">
        <f t="shared" si="0"/>
        <v>35</v>
      </c>
      <c r="T7" s="4"/>
      <c r="U7" s="9">
        <f t="shared" si="2"/>
        <v>0</v>
      </c>
    </row>
    <row r="8" spans="1:21" s="1" customFormat="1" ht="12.75" customHeight="1">
      <c r="A8" s="4">
        <v>7</v>
      </c>
      <c r="B8" s="77" t="s">
        <v>16</v>
      </c>
      <c r="C8" s="4">
        <v>120</v>
      </c>
      <c r="D8" s="4">
        <v>3</v>
      </c>
      <c r="E8" s="4">
        <v>65</v>
      </c>
      <c r="F8" s="4">
        <v>30</v>
      </c>
      <c r="G8" s="4">
        <v>16</v>
      </c>
      <c r="H8" s="4">
        <v>30</v>
      </c>
      <c r="I8" s="81">
        <v>42</v>
      </c>
      <c r="J8" s="81"/>
      <c r="K8" s="83">
        <v>11</v>
      </c>
      <c r="L8" s="83">
        <v>13</v>
      </c>
      <c r="M8" s="83">
        <v>8</v>
      </c>
      <c r="N8" s="83">
        <v>4</v>
      </c>
      <c r="O8" s="44">
        <v>631</v>
      </c>
      <c r="P8" s="4"/>
      <c r="Q8" s="4">
        <v>51</v>
      </c>
      <c r="R8" s="82">
        <f t="shared" si="1"/>
        <v>426</v>
      </c>
      <c r="S8" s="7">
        <f t="shared" si="0"/>
        <v>425</v>
      </c>
      <c r="T8" s="4">
        <v>1</v>
      </c>
      <c r="U8" s="9">
        <f t="shared" si="2"/>
        <v>0</v>
      </c>
    </row>
    <row r="9" spans="1:21" s="1" customFormat="1" ht="12.75" customHeight="1">
      <c r="A9" s="4">
        <v>8</v>
      </c>
      <c r="B9" s="77" t="s">
        <v>17</v>
      </c>
      <c r="C9" s="4">
        <v>47</v>
      </c>
      <c r="D9" s="4">
        <v>1</v>
      </c>
      <c r="E9" s="4"/>
      <c r="F9" s="4"/>
      <c r="G9" s="4"/>
      <c r="H9" s="4">
        <v>9</v>
      </c>
      <c r="I9" s="81"/>
      <c r="J9" s="81">
        <v>20</v>
      </c>
      <c r="K9" s="83"/>
      <c r="L9" s="83"/>
      <c r="M9" s="83"/>
      <c r="N9" s="83"/>
      <c r="O9" s="44">
        <v>76</v>
      </c>
      <c r="P9" s="4"/>
      <c r="Q9" s="4"/>
      <c r="R9" s="82">
        <f t="shared" si="1"/>
        <v>47</v>
      </c>
      <c r="S9" s="7">
        <f t="shared" si="0"/>
        <v>47</v>
      </c>
      <c r="T9" s="4"/>
      <c r="U9" s="9">
        <f t="shared" si="2"/>
        <v>0</v>
      </c>
    </row>
    <row r="10" spans="1:21" s="10" customFormat="1" ht="12.75" customHeight="1">
      <c r="A10" s="7">
        <v>9</v>
      </c>
      <c r="B10" s="80" t="s">
        <v>18</v>
      </c>
      <c r="C10" s="7">
        <v>65</v>
      </c>
      <c r="D10" s="7">
        <v>3</v>
      </c>
      <c r="E10" s="7">
        <v>6</v>
      </c>
      <c r="F10" s="11">
        <v>8</v>
      </c>
      <c r="G10" s="11">
        <v>12</v>
      </c>
      <c r="H10" s="11">
        <v>30</v>
      </c>
      <c r="I10" s="87">
        <v>24</v>
      </c>
      <c r="J10" s="85"/>
      <c r="K10" s="88">
        <v>4</v>
      </c>
      <c r="L10" s="88">
        <v>4</v>
      </c>
      <c r="M10" s="88">
        <v>4</v>
      </c>
      <c r="N10" s="86"/>
      <c r="O10" s="44">
        <v>180</v>
      </c>
      <c r="P10" s="7">
        <v>130</v>
      </c>
      <c r="Q10" s="7">
        <v>24</v>
      </c>
      <c r="R10" s="82">
        <f t="shared" si="1"/>
        <v>200</v>
      </c>
      <c r="S10" s="7">
        <f t="shared" si="0"/>
        <v>201</v>
      </c>
      <c r="T10" s="7"/>
      <c r="U10" s="12">
        <f t="shared" si="2"/>
        <v>1</v>
      </c>
    </row>
    <row r="11" spans="1:21" s="1" customFormat="1" ht="12.75" customHeight="1">
      <c r="A11" s="4">
        <v>10</v>
      </c>
      <c r="B11" s="77" t="s">
        <v>19</v>
      </c>
      <c r="C11" s="4">
        <v>100</v>
      </c>
      <c r="D11" s="4">
        <v>2</v>
      </c>
      <c r="E11" s="4">
        <v>40</v>
      </c>
      <c r="F11" s="4">
        <v>48</v>
      </c>
      <c r="G11" s="4">
        <v>16</v>
      </c>
      <c r="H11" s="4">
        <v>36</v>
      </c>
      <c r="I11" s="81">
        <v>45</v>
      </c>
      <c r="J11" s="81">
        <v>30</v>
      </c>
      <c r="K11" s="83">
        <v>22</v>
      </c>
      <c r="L11" s="83">
        <v>18</v>
      </c>
      <c r="M11" s="83">
        <v>36</v>
      </c>
      <c r="N11" s="83">
        <v>21</v>
      </c>
      <c r="O11" s="44">
        <v>578</v>
      </c>
      <c r="P11" s="4"/>
      <c r="Q11" s="4">
        <v>66</v>
      </c>
      <c r="R11" s="82">
        <f t="shared" si="1"/>
        <v>240</v>
      </c>
      <c r="S11" s="7">
        <f t="shared" si="0"/>
        <v>240</v>
      </c>
      <c r="T11" s="4"/>
      <c r="U11" s="9">
        <f t="shared" si="2"/>
        <v>0</v>
      </c>
    </row>
    <row r="12" spans="1:21" s="1" customFormat="1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1"/>
      <c r="J12" s="81"/>
      <c r="K12" s="83"/>
      <c r="L12" s="83"/>
      <c r="M12" s="83"/>
      <c r="N12" s="83"/>
      <c r="O12" s="44">
        <v>0</v>
      </c>
      <c r="P12" s="4"/>
      <c r="Q12" s="4"/>
      <c r="R12" s="82">
        <f t="shared" si="1"/>
        <v>0</v>
      </c>
      <c r="S12" s="7">
        <f t="shared" si="0"/>
        <v>0</v>
      </c>
      <c r="T12" s="4"/>
      <c r="U12" s="9">
        <f t="shared" si="2"/>
        <v>0</v>
      </c>
    </row>
    <row r="13" spans="1:21" s="1" customFormat="1" ht="12.75" customHeight="1">
      <c r="A13" s="4">
        <v>12</v>
      </c>
      <c r="B13" s="77" t="s">
        <v>21</v>
      </c>
      <c r="C13" s="4">
        <v>31</v>
      </c>
      <c r="D13" s="4">
        <v>1</v>
      </c>
      <c r="E13" s="4"/>
      <c r="F13" s="4">
        <v>8</v>
      </c>
      <c r="G13" s="4"/>
      <c r="H13" s="4"/>
      <c r="I13" s="81">
        <v>4</v>
      </c>
      <c r="J13" s="81"/>
      <c r="K13" s="83">
        <v>6</v>
      </c>
      <c r="L13" s="83"/>
      <c r="M13" s="83"/>
      <c r="N13" s="83"/>
      <c r="O13" s="44">
        <v>58</v>
      </c>
      <c r="P13" s="4"/>
      <c r="Q13" s="4">
        <v>9</v>
      </c>
      <c r="R13" s="82">
        <f t="shared" si="1"/>
        <v>31</v>
      </c>
      <c r="S13" s="7">
        <f t="shared" si="0"/>
        <v>31</v>
      </c>
      <c r="T13" s="4"/>
      <c r="U13" s="9">
        <f t="shared" si="2"/>
        <v>0</v>
      </c>
    </row>
    <row r="14" spans="1:21" s="1" customFormat="1" ht="12.75" customHeight="1">
      <c r="A14" s="4">
        <v>13</v>
      </c>
      <c r="B14" s="77" t="s">
        <v>22</v>
      </c>
      <c r="C14" s="4">
        <v>4</v>
      </c>
      <c r="D14" s="4">
        <v>1</v>
      </c>
      <c r="E14" s="4"/>
      <c r="F14" s="4">
        <v>6</v>
      </c>
      <c r="G14" s="4">
        <v>4</v>
      </c>
      <c r="H14" s="4">
        <v>16</v>
      </c>
      <c r="I14" s="81">
        <v>16</v>
      </c>
      <c r="J14" s="81"/>
      <c r="K14" s="83">
        <v>14</v>
      </c>
      <c r="L14" s="83"/>
      <c r="M14" s="83"/>
      <c r="N14" s="83"/>
      <c r="O14" s="44">
        <v>71</v>
      </c>
      <c r="P14" s="4"/>
      <c r="Q14" s="4">
        <v>11</v>
      </c>
      <c r="R14" s="82">
        <f t="shared" si="1"/>
        <v>4</v>
      </c>
      <c r="S14" s="7">
        <f t="shared" si="0"/>
        <v>4</v>
      </c>
      <c r="T14" s="4"/>
      <c r="U14" s="9">
        <f t="shared" si="2"/>
        <v>0</v>
      </c>
    </row>
    <row r="15" spans="1:21" s="1" customFormat="1" ht="12.75" customHeight="1">
      <c r="A15" s="4">
        <v>14</v>
      </c>
      <c r="B15" s="77" t="s">
        <v>23</v>
      </c>
      <c r="C15" s="4">
        <v>50</v>
      </c>
      <c r="D15" s="4">
        <v>2</v>
      </c>
      <c r="E15" s="4">
        <v>20</v>
      </c>
      <c r="F15" s="4">
        <v>19</v>
      </c>
      <c r="G15" s="4">
        <v>8</v>
      </c>
      <c r="H15" s="4">
        <v>26</v>
      </c>
      <c r="I15" s="81">
        <v>13</v>
      </c>
      <c r="J15" s="81"/>
      <c r="K15" s="83">
        <v>16</v>
      </c>
      <c r="L15" s="83">
        <v>9</v>
      </c>
      <c r="M15" s="83">
        <v>2</v>
      </c>
      <c r="N15" s="83">
        <v>4</v>
      </c>
      <c r="O15" s="44">
        <v>59</v>
      </c>
      <c r="P15" s="4">
        <v>170</v>
      </c>
      <c r="Q15" s="4">
        <v>11</v>
      </c>
      <c r="R15" s="82">
        <f t="shared" si="1"/>
        <v>121</v>
      </c>
      <c r="S15" s="7">
        <f t="shared" si="0"/>
        <v>120</v>
      </c>
      <c r="T15" s="4">
        <v>1</v>
      </c>
      <c r="U15" s="9">
        <f t="shared" si="2"/>
        <v>0</v>
      </c>
    </row>
    <row r="16" spans="1:21" s="1" customFormat="1" ht="12.75" customHeight="1">
      <c r="A16" s="4">
        <v>15</v>
      </c>
      <c r="B16" s="77" t="s">
        <v>24</v>
      </c>
      <c r="C16" s="4">
        <v>49</v>
      </c>
      <c r="D16" s="4">
        <v>1</v>
      </c>
      <c r="E16" s="4"/>
      <c r="F16" s="4">
        <v>12</v>
      </c>
      <c r="G16" s="4">
        <v>16</v>
      </c>
      <c r="H16" s="4">
        <v>12</v>
      </c>
      <c r="I16" s="81">
        <v>24</v>
      </c>
      <c r="J16" s="81"/>
      <c r="K16" s="83">
        <v>8</v>
      </c>
      <c r="L16" s="83">
        <v>14</v>
      </c>
      <c r="M16" s="83">
        <v>16</v>
      </c>
      <c r="N16" s="83">
        <v>8</v>
      </c>
      <c r="O16" s="44">
        <v>166</v>
      </c>
      <c r="P16" s="4"/>
      <c r="Q16" s="4">
        <v>6</v>
      </c>
      <c r="R16" s="82">
        <f t="shared" si="1"/>
        <v>50</v>
      </c>
      <c r="S16" s="7">
        <f t="shared" si="0"/>
        <v>49</v>
      </c>
      <c r="T16" s="4">
        <v>1</v>
      </c>
      <c r="U16" s="9">
        <f t="shared" si="2"/>
        <v>0</v>
      </c>
    </row>
    <row r="17" spans="1:21" s="1" customFormat="1" ht="12.75" customHeight="1">
      <c r="A17" s="4">
        <v>16</v>
      </c>
      <c r="B17" s="77" t="s">
        <v>25</v>
      </c>
      <c r="C17" s="4">
        <v>50</v>
      </c>
      <c r="D17" s="4">
        <v>1</v>
      </c>
      <c r="E17" s="4">
        <v>75</v>
      </c>
      <c r="F17" s="4"/>
      <c r="G17" s="4"/>
      <c r="H17" s="4">
        <v>5</v>
      </c>
      <c r="I17" s="81"/>
      <c r="J17" s="81"/>
      <c r="K17" s="83"/>
      <c r="L17" s="83"/>
      <c r="M17" s="83"/>
      <c r="N17" s="83"/>
      <c r="O17" s="44">
        <v>130</v>
      </c>
      <c r="P17" s="4"/>
      <c r="Q17" s="4"/>
      <c r="R17" s="82">
        <f t="shared" si="1"/>
        <v>125</v>
      </c>
      <c r="S17" s="7">
        <f t="shared" si="0"/>
        <v>125</v>
      </c>
      <c r="T17" s="4"/>
      <c r="U17" s="9">
        <f t="shared" si="2"/>
        <v>0</v>
      </c>
    </row>
    <row r="18" spans="1:21" s="1" customFormat="1" ht="12.75" customHeight="1">
      <c r="A18" s="4">
        <v>17</v>
      </c>
      <c r="B18" s="77" t="s">
        <v>26</v>
      </c>
      <c r="C18" s="4">
        <v>49</v>
      </c>
      <c r="D18" s="4">
        <v>1</v>
      </c>
      <c r="E18" s="4"/>
      <c r="F18" s="4"/>
      <c r="G18" s="4"/>
      <c r="H18" s="4"/>
      <c r="I18" s="81">
        <v>3</v>
      </c>
      <c r="J18" s="81"/>
      <c r="K18" s="83">
        <v>5</v>
      </c>
      <c r="L18" s="83"/>
      <c r="M18" s="83"/>
      <c r="N18" s="83"/>
      <c r="O18" s="44">
        <v>57</v>
      </c>
      <c r="P18" s="4"/>
      <c r="Q18" s="4"/>
      <c r="R18" s="82">
        <f t="shared" si="1"/>
        <v>49</v>
      </c>
      <c r="S18" s="7">
        <f t="shared" si="0"/>
        <v>49</v>
      </c>
      <c r="T18" s="4"/>
      <c r="U18" s="9">
        <f t="shared" si="2"/>
        <v>0</v>
      </c>
    </row>
    <row r="19" spans="1:21" s="1" customFormat="1" ht="12.75" customHeight="1">
      <c r="A19" s="4">
        <v>18</v>
      </c>
      <c r="B19" s="77" t="s">
        <v>73</v>
      </c>
      <c r="C19" s="4">
        <v>25</v>
      </c>
      <c r="D19" s="4">
        <v>4</v>
      </c>
      <c r="E19" s="4">
        <v>12</v>
      </c>
      <c r="F19" s="4"/>
      <c r="G19" s="4"/>
      <c r="H19" s="4"/>
      <c r="I19" s="81"/>
      <c r="J19" s="81"/>
      <c r="K19" s="83"/>
      <c r="L19" s="83"/>
      <c r="M19" s="83"/>
      <c r="N19" s="83"/>
      <c r="O19" s="44">
        <v>112</v>
      </c>
      <c r="P19" s="4"/>
      <c r="Q19" s="4"/>
      <c r="R19" s="82">
        <f t="shared" si="1"/>
        <v>112</v>
      </c>
      <c r="S19" s="7">
        <f t="shared" si="0"/>
        <v>112</v>
      </c>
      <c r="T19" s="4"/>
      <c r="U19" s="9">
        <f>S19+T19-R19</f>
        <v>0</v>
      </c>
    </row>
    <row r="20" spans="1:21" s="1" customFormat="1" ht="12.75" customHeight="1">
      <c r="A20" s="4">
        <v>19</v>
      </c>
      <c r="B20" s="77" t="s">
        <v>27</v>
      </c>
      <c r="C20" s="4">
        <v>33</v>
      </c>
      <c r="D20" s="4">
        <v>2</v>
      </c>
      <c r="E20" s="4">
        <v>1</v>
      </c>
      <c r="F20" s="4"/>
      <c r="G20" s="4"/>
      <c r="H20" s="4"/>
      <c r="I20" s="81">
        <v>1</v>
      </c>
      <c r="J20" s="81"/>
      <c r="K20" s="83"/>
      <c r="L20" s="83"/>
      <c r="M20" s="83">
        <v>1</v>
      </c>
      <c r="N20" s="83"/>
      <c r="O20" s="44">
        <v>69</v>
      </c>
      <c r="P20" s="4"/>
      <c r="Q20" s="4"/>
      <c r="R20" s="82">
        <f t="shared" si="1"/>
        <v>67</v>
      </c>
      <c r="S20" s="7">
        <f t="shared" si="0"/>
        <v>67</v>
      </c>
      <c r="T20" s="4"/>
      <c r="U20" s="9">
        <f t="shared" ref="U20:U22" si="3">S20+T20-R20</f>
        <v>0</v>
      </c>
    </row>
    <row r="21" spans="1:21" s="1" customFormat="1" ht="12.75" customHeight="1">
      <c r="A21" s="4">
        <v>20</v>
      </c>
      <c r="B21" s="77" t="s">
        <v>28</v>
      </c>
      <c r="C21" s="4">
        <v>29</v>
      </c>
      <c r="D21" s="4">
        <v>1</v>
      </c>
      <c r="E21" s="4"/>
      <c r="F21" s="4">
        <v>6</v>
      </c>
      <c r="G21" s="4"/>
      <c r="H21" s="4">
        <v>10</v>
      </c>
      <c r="I21" s="81"/>
      <c r="J21" s="81"/>
      <c r="K21" s="9"/>
      <c r="L21" s="9"/>
      <c r="M21" s="9"/>
      <c r="N21" s="9"/>
      <c r="O21" s="44">
        <v>45</v>
      </c>
      <c r="P21" s="4"/>
      <c r="Q21" s="4"/>
      <c r="R21" s="82">
        <f t="shared" si="1"/>
        <v>29</v>
      </c>
      <c r="S21" s="7">
        <f t="shared" si="0"/>
        <v>29</v>
      </c>
      <c r="T21" s="4"/>
      <c r="U21" s="9">
        <f t="shared" si="3"/>
        <v>0</v>
      </c>
    </row>
    <row r="22" spans="1:21" s="1" customFormat="1" ht="12.75" customHeight="1">
      <c r="A22" s="4">
        <v>21</v>
      </c>
      <c r="B22" s="77" t="s">
        <v>29</v>
      </c>
      <c r="C22" s="4">
        <v>23</v>
      </c>
      <c r="D22" s="4">
        <v>1</v>
      </c>
      <c r="E22" s="4"/>
      <c r="F22" s="4"/>
      <c r="G22" s="4"/>
      <c r="H22" s="4">
        <v>2</v>
      </c>
      <c r="I22" s="81"/>
      <c r="J22" s="81">
        <v>15</v>
      </c>
      <c r="K22" s="9"/>
      <c r="L22" s="9"/>
      <c r="M22" s="9"/>
      <c r="N22" s="9"/>
      <c r="O22" s="44">
        <v>40</v>
      </c>
      <c r="P22" s="4"/>
      <c r="Q22" s="4"/>
      <c r="R22" s="82">
        <f t="shared" si="1"/>
        <v>23</v>
      </c>
      <c r="S22" s="7">
        <f t="shared" si="0"/>
        <v>23</v>
      </c>
      <c r="T22" s="4"/>
      <c r="U22" s="9">
        <f t="shared" si="3"/>
        <v>0</v>
      </c>
    </row>
    <row r="23" spans="1:21" ht="18.75">
      <c r="L23" s="91"/>
      <c r="M23" s="91"/>
      <c r="N23" s="91"/>
      <c r="O23" s="98">
        <f t="shared" ref="O23:T23" si="4">SUM(O2:O22)</f>
        <v>6608</v>
      </c>
      <c r="P23" s="102">
        <f t="shared" si="4"/>
        <v>860</v>
      </c>
      <c r="Q23" s="102">
        <f t="shared" si="4"/>
        <v>550</v>
      </c>
      <c r="R23" s="82">
        <f t="shared" si="4"/>
        <v>5201</v>
      </c>
      <c r="S23" s="101">
        <f t="shared" si="4"/>
        <v>5193</v>
      </c>
      <c r="T23" s="106">
        <f t="shared" si="4"/>
        <v>9</v>
      </c>
      <c r="U23" s="93"/>
    </row>
  </sheetData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A20" sqref="A20:XFD20"/>
    </sheetView>
  </sheetViews>
  <sheetFormatPr defaultRowHeight="15"/>
  <cols>
    <col min="1" max="1" width="5.7109375" customWidth="1"/>
    <col min="2" max="2" width="9" customWidth="1"/>
    <col min="3" max="5" width="7" customWidth="1"/>
    <col min="6" max="14" width="7.7109375" customWidth="1"/>
  </cols>
  <sheetData>
    <row r="1" spans="1:2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40</v>
      </c>
      <c r="G1" s="8" t="s">
        <v>37</v>
      </c>
      <c r="H1" s="8" t="s">
        <v>37</v>
      </c>
      <c r="I1" s="8" t="s">
        <v>53</v>
      </c>
      <c r="J1" s="8" t="s">
        <v>53</v>
      </c>
      <c r="K1" s="8" t="s">
        <v>52</v>
      </c>
      <c r="L1" s="8" t="s">
        <v>52</v>
      </c>
      <c r="M1" s="8" t="s">
        <v>71</v>
      </c>
      <c r="N1" s="8" t="s">
        <v>54</v>
      </c>
      <c r="O1" s="78" t="s">
        <v>30</v>
      </c>
      <c r="P1" s="8" t="s">
        <v>34</v>
      </c>
      <c r="Q1" s="8" t="s">
        <v>35</v>
      </c>
      <c r="R1" s="8" t="s">
        <v>68</v>
      </c>
      <c r="S1" s="3" t="s">
        <v>64</v>
      </c>
      <c r="T1" s="3" t="s">
        <v>46</v>
      </c>
      <c r="U1" s="3" t="s">
        <v>47</v>
      </c>
    </row>
    <row r="2" spans="1:21" ht="14.25" customHeight="1">
      <c r="A2" s="4">
        <v>1</v>
      </c>
      <c r="B2" s="77" t="s">
        <v>10</v>
      </c>
      <c r="C2" s="4">
        <v>33</v>
      </c>
      <c r="D2" s="4">
        <v>63</v>
      </c>
      <c r="E2" s="4">
        <v>53</v>
      </c>
      <c r="F2" s="4">
        <v>50</v>
      </c>
      <c r="G2" s="4">
        <v>36</v>
      </c>
      <c r="H2" s="4">
        <v>74</v>
      </c>
      <c r="I2" s="81">
        <v>45</v>
      </c>
      <c r="J2" s="81">
        <v>25</v>
      </c>
      <c r="K2" s="83">
        <v>30</v>
      </c>
      <c r="L2" s="83"/>
      <c r="M2" s="83">
        <v>59</v>
      </c>
      <c r="N2" s="89"/>
      <c r="O2" s="44">
        <v>1959</v>
      </c>
      <c r="P2" s="4">
        <v>520</v>
      </c>
      <c r="Q2" s="4">
        <v>25</v>
      </c>
      <c r="R2" s="82">
        <f t="shared" ref="R2:R17" si="0">O2+P2-F2-G2-H2-I2-J2-K2-L2-M2-N2-Q2</f>
        <v>2135</v>
      </c>
      <c r="S2" s="7">
        <f t="shared" ref="S2:S22" si="1">C2*D2+E2</f>
        <v>2132</v>
      </c>
      <c r="T2" s="4">
        <v>3</v>
      </c>
      <c r="U2" s="9">
        <f>S2+T2-R2</f>
        <v>0</v>
      </c>
    </row>
    <row r="3" spans="1:21" ht="14.25" customHeight="1">
      <c r="A3" s="4">
        <v>2</v>
      </c>
      <c r="B3" s="77" t="s">
        <v>11</v>
      </c>
      <c r="C3" s="4">
        <v>70</v>
      </c>
      <c r="D3" s="4">
        <v>22</v>
      </c>
      <c r="E3" s="4">
        <v>66</v>
      </c>
      <c r="F3" s="4">
        <v>52</v>
      </c>
      <c r="G3" s="4">
        <v>25</v>
      </c>
      <c r="H3" s="4">
        <v>43</v>
      </c>
      <c r="I3" s="81">
        <v>88</v>
      </c>
      <c r="J3" s="81">
        <v>22</v>
      </c>
      <c r="K3" s="83">
        <v>13</v>
      </c>
      <c r="L3" s="83"/>
      <c r="M3" s="83">
        <v>16</v>
      </c>
      <c r="N3" s="89"/>
      <c r="O3" s="44">
        <v>1481</v>
      </c>
      <c r="P3" s="4">
        <v>420</v>
      </c>
      <c r="Q3" s="4">
        <v>35</v>
      </c>
      <c r="R3" s="82">
        <f t="shared" si="0"/>
        <v>1607</v>
      </c>
      <c r="S3" s="7">
        <f t="shared" si="1"/>
        <v>1606</v>
      </c>
      <c r="T3" s="4">
        <v>1</v>
      </c>
      <c r="U3" s="9">
        <f t="shared" ref="U3:U18" si="2">S3+T3-R3</f>
        <v>0</v>
      </c>
    </row>
    <row r="4" spans="1:21" ht="14.25" customHeight="1">
      <c r="A4" s="4">
        <v>3</v>
      </c>
      <c r="B4" s="77" t="s">
        <v>12</v>
      </c>
      <c r="C4" s="4">
        <v>45</v>
      </c>
      <c r="D4" s="4">
        <v>3</v>
      </c>
      <c r="E4" s="4">
        <v>32</v>
      </c>
      <c r="F4" s="4"/>
      <c r="G4" s="4"/>
      <c r="H4" s="4">
        <v>1</v>
      </c>
      <c r="I4" s="81">
        <v>4</v>
      </c>
      <c r="J4" s="81"/>
      <c r="K4" s="83">
        <v>5</v>
      </c>
      <c r="L4" s="83"/>
      <c r="M4" s="83"/>
      <c r="N4" s="89"/>
      <c r="O4" s="44">
        <v>92</v>
      </c>
      <c r="P4" s="4">
        <v>90</v>
      </c>
      <c r="Q4" s="4">
        <v>5</v>
      </c>
      <c r="R4" s="82">
        <f t="shared" si="0"/>
        <v>167</v>
      </c>
      <c r="S4" s="7">
        <f t="shared" si="1"/>
        <v>167</v>
      </c>
      <c r="T4" s="4"/>
      <c r="U4" s="9">
        <f t="shared" si="2"/>
        <v>0</v>
      </c>
    </row>
    <row r="5" spans="1:21" ht="14.25" customHeight="1">
      <c r="A5" s="4">
        <v>4</v>
      </c>
      <c r="B5" s="77" t="s">
        <v>13</v>
      </c>
      <c r="C5" s="4">
        <v>90</v>
      </c>
      <c r="D5" s="4">
        <v>3</v>
      </c>
      <c r="E5" s="4">
        <v>43</v>
      </c>
      <c r="F5" s="4">
        <v>14</v>
      </c>
      <c r="G5" s="4">
        <v>16</v>
      </c>
      <c r="H5" s="4"/>
      <c r="I5" s="81">
        <v>14</v>
      </c>
      <c r="J5" s="81">
        <v>13</v>
      </c>
      <c r="K5" s="83">
        <v>4</v>
      </c>
      <c r="L5" s="83"/>
      <c r="M5" s="83">
        <v>16</v>
      </c>
      <c r="N5" s="89"/>
      <c r="O5" s="44">
        <v>80</v>
      </c>
      <c r="P5" s="4">
        <v>310</v>
      </c>
      <c r="Q5" s="4"/>
      <c r="R5" s="82">
        <f t="shared" si="0"/>
        <v>313</v>
      </c>
      <c r="S5" s="7">
        <f t="shared" si="1"/>
        <v>313</v>
      </c>
      <c r="T5" s="4"/>
      <c r="U5" s="9">
        <f t="shared" si="2"/>
        <v>0</v>
      </c>
    </row>
    <row r="6" spans="1:21" ht="14.25" customHeight="1">
      <c r="A6" s="4">
        <v>5</v>
      </c>
      <c r="B6" s="77" t="s">
        <v>14</v>
      </c>
      <c r="C6" s="4">
        <v>24</v>
      </c>
      <c r="D6" s="4">
        <v>1</v>
      </c>
      <c r="E6" s="4"/>
      <c r="F6" s="4"/>
      <c r="G6" s="4"/>
      <c r="H6" s="4"/>
      <c r="I6" s="81"/>
      <c r="J6" s="81"/>
      <c r="K6" s="83"/>
      <c r="L6" s="83"/>
      <c r="M6" s="83"/>
      <c r="N6" s="89"/>
      <c r="O6" s="44">
        <v>24</v>
      </c>
      <c r="P6" s="4"/>
      <c r="Q6" s="4"/>
      <c r="R6" s="82">
        <f t="shared" si="0"/>
        <v>24</v>
      </c>
      <c r="S6" s="7">
        <f t="shared" si="1"/>
        <v>24</v>
      </c>
      <c r="T6" s="4"/>
      <c r="U6" s="9">
        <f t="shared" si="2"/>
        <v>0</v>
      </c>
    </row>
    <row r="7" spans="1:21" ht="14.25" customHeight="1">
      <c r="A7" s="4">
        <v>6</v>
      </c>
      <c r="B7" s="77" t="s">
        <v>15</v>
      </c>
      <c r="C7" s="4">
        <v>22</v>
      </c>
      <c r="D7" s="4">
        <v>1</v>
      </c>
      <c r="E7" s="4"/>
      <c r="F7" s="4"/>
      <c r="G7" s="4"/>
      <c r="H7" s="4"/>
      <c r="I7" s="81"/>
      <c r="J7" s="81">
        <v>13</v>
      </c>
      <c r="K7" s="83"/>
      <c r="L7" s="83"/>
      <c r="M7" s="83"/>
      <c r="N7" s="89"/>
      <c r="O7" s="44">
        <v>35</v>
      </c>
      <c r="P7" s="4"/>
      <c r="Q7" s="4"/>
      <c r="R7" s="82">
        <f t="shared" si="0"/>
        <v>22</v>
      </c>
      <c r="S7" s="7">
        <f t="shared" si="1"/>
        <v>22</v>
      </c>
      <c r="T7" s="4"/>
      <c r="U7" s="9">
        <f t="shared" si="2"/>
        <v>0</v>
      </c>
    </row>
    <row r="8" spans="1:21" ht="14.25" customHeight="1">
      <c r="A8" s="4">
        <v>7</v>
      </c>
      <c r="B8" s="77" t="s">
        <v>16</v>
      </c>
      <c r="C8" s="4">
        <v>120</v>
      </c>
      <c r="D8" s="4">
        <v>2</v>
      </c>
      <c r="E8" s="4">
        <v>29</v>
      </c>
      <c r="F8" s="4">
        <v>10</v>
      </c>
      <c r="G8" s="4">
        <v>16</v>
      </c>
      <c r="H8" s="4">
        <v>19</v>
      </c>
      <c r="I8" s="81">
        <v>63</v>
      </c>
      <c r="J8" s="81">
        <v>14</v>
      </c>
      <c r="K8" s="83">
        <v>8</v>
      </c>
      <c r="L8" s="83"/>
      <c r="M8" s="83">
        <v>26</v>
      </c>
      <c r="N8" s="89"/>
      <c r="O8" s="44">
        <v>425</v>
      </c>
      <c r="P8" s="4"/>
      <c r="Q8" s="4"/>
      <c r="R8" s="82">
        <f t="shared" si="0"/>
        <v>269</v>
      </c>
      <c r="S8" s="7">
        <f t="shared" si="1"/>
        <v>269</v>
      </c>
      <c r="T8" s="4"/>
      <c r="U8" s="9">
        <f t="shared" si="2"/>
        <v>0</v>
      </c>
    </row>
    <row r="9" spans="1:21" s="1" customFormat="1" ht="14.25" customHeight="1">
      <c r="A9" s="4">
        <v>8</v>
      </c>
      <c r="B9" s="77" t="s">
        <v>17</v>
      </c>
      <c r="C9" s="4">
        <v>40</v>
      </c>
      <c r="D9" s="4">
        <v>1</v>
      </c>
      <c r="E9" s="4">
        <v>47</v>
      </c>
      <c r="F9" s="4"/>
      <c r="G9" s="4"/>
      <c r="H9" s="4"/>
      <c r="I9" s="81"/>
      <c r="J9" s="81"/>
      <c r="K9" s="83"/>
      <c r="L9" s="83"/>
      <c r="M9" s="83"/>
      <c r="N9" s="89"/>
      <c r="O9" s="44">
        <v>47</v>
      </c>
      <c r="P9" s="4">
        <v>40</v>
      </c>
      <c r="Q9" s="4"/>
      <c r="R9" s="82">
        <f t="shared" si="0"/>
        <v>87</v>
      </c>
      <c r="S9" s="7">
        <f t="shared" si="1"/>
        <v>87</v>
      </c>
      <c r="T9" s="4"/>
      <c r="U9" s="9">
        <f t="shared" si="2"/>
        <v>0</v>
      </c>
    </row>
    <row r="10" spans="1:21" s="1" customFormat="1" ht="14.25" customHeight="1">
      <c r="A10" s="4">
        <v>9</v>
      </c>
      <c r="B10" s="77" t="s">
        <v>18</v>
      </c>
      <c r="C10" s="4">
        <v>65</v>
      </c>
      <c r="D10" s="4">
        <v>1</v>
      </c>
      <c r="E10" s="4">
        <v>69</v>
      </c>
      <c r="F10" s="4">
        <v>18</v>
      </c>
      <c r="G10" s="4"/>
      <c r="H10" s="4">
        <v>4</v>
      </c>
      <c r="I10" s="81">
        <v>18</v>
      </c>
      <c r="J10" s="81"/>
      <c r="K10" s="83"/>
      <c r="L10" s="83"/>
      <c r="M10" s="83">
        <v>27</v>
      </c>
      <c r="N10" s="89"/>
      <c r="O10" s="44">
        <v>201</v>
      </c>
      <c r="P10" s="4"/>
      <c r="Q10" s="4"/>
      <c r="R10" s="82">
        <f t="shared" si="0"/>
        <v>134</v>
      </c>
      <c r="S10" s="7">
        <f t="shared" si="1"/>
        <v>134</v>
      </c>
      <c r="T10" s="4"/>
      <c r="U10" s="9">
        <f t="shared" si="2"/>
        <v>0</v>
      </c>
    </row>
    <row r="11" spans="1:21" ht="14.25" customHeight="1">
      <c r="A11" s="4">
        <v>10</v>
      </c>
      <c r="B11" s="77" t="s">
        <v>19</v>
      </c>
      <c r="C11" s="4">
        <v>100</v>
      </c>
      <c r="D11" s="4">
        <v>4</v>
      </c>
      <c r="E11" s="4">
        <v>39</v>
      </c>
      <c r="F11" s="4">
        <v>50</v>
      </c>
      <c r="G11" s="4">
        <v>20</v>
      </c>
      <c r="H11" s="4">
        <v>17</v>
      </c>
      <c r="I11" s="81">
        <v>29</v>
      </c>
      <c r="J11" s="81">
        <v>20</v>
      </c>
      <c r="K11" s="83">
        <v>31</v>
      </c>
      <c r="L11" s="83"/>
      <c r="M11" s="83">
        <v>27</v>
      </c>
      <c r="N11" s="89"/>
      <c r="O11" s="44">
        <v>240</v>
      </c>
      <c r="P11" s="4">
        <v>400</v>
      </c>
      <c r="Q11" s="4">
        <v>7</v>
      </c>
      <c r="R11" s="82">
        <f t="shared" si="0"/>
        <v>439</v>
      </c>
      <c r="S11" s="7">
        <f t="shared" si="1"/>
        <v>439</v>
      </c>
      <c r="T11" s="4"/>
      <c r="U11" s="9">
        <f t="shared" si="2"/>
        <v>0</v>
      </c>
    </row>
    <row r="12" spans="1:21" ht="14.2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1"/>
      <c r="J12" s="81"/>
      <c r="K12" s="83"/>
      <c r="L12" s="83"/>
      <c r="M12" s="83"/>
      <c r="N12" s="89"/>
      <c r="O12" s="44">
        <v>0</v>
      </c>
      <c r="P12" s="4"/>
      <c r="Q12" s="4"/>
      <c r="R12" s="82">
        <f t="shared" si="0"/>
        <v>0</v>
      </c>
      <c r="S12" s="7">
        <f t="shared" si="1"/>
        <v>0</v>
      </c>
      <c r="T12" s="4"/>
      <c r="U12" s="9">
        <f t="shared" si="2"/>
        <v>0</v>
      </c>
    </row>
    <row r="13" spans="1:21" ht="14.25" customHeight="1">
      <c r="A13" s="4">
        <v>12</v>
      </c>
      <c r="B13" s="77" t="s">
        <v>21</v>
      </c>
      <c r="C13" s="4">
        <v>48</v>
      </c>
      <c r="D13" s="4">
        <v>4</v>
      </c>
      <c r="E13" s="4">
        <v>5</v>
      </c>
      <c r="F13" s="4"/>
      <c r="G13" s="4">
        <v>4</v>
      </c>
      <c r="H13" s="4">
        <v>2</v>
      </c>
      <c r="I13" s="81">
        <v>3</v>
      </c>
      <c r="J13" s="81"/>
      <c r="K13" s="83">
        <v>5</v>
      </c>
      <c r="L13" s="83"/>
      <c r="M13" s="83">
        <v>12</v>
      </c>
      <c r="N13" s="89"/>
      <c r="O13" s="44">
        <v>31</v>
      </c>
      <c r="P13" s="4">
        <v>192</v>
      </c>
      <c r="Q13" s="4"/>
      <c r="R13" s="82">
        <f t="shared" si="0"/>
        <v>197</v>
      </c>
      <c r="S13" s="7">
        <f t="shared" si="1"/>
        <v>197</v>
      </c>
      <c r="T13" s="4"/>
      <c r="U13" s="9">
        <f t="shared" si="2"/>
        <v>0</v>
      </c>
    </row>
    <row r="14" spans="1:21" ht="14.25" customHeight="1">
      <c r="A14" s="4">
        <v>13</v>
      </c>
      <c r="B14" s="77" t="s">
        <v>22</v>
      </c>
      <c r="C14" s="4">
        <v>0</v>
      </c>
      <c r="D14" s="4"/>
      <c r="E14" s="4"/>
      <c r="F14" s="4"/>
      <c r="G14" s="4"/>
      <c r="H14" s="4"/>
      <c r="I14" s="81">
        <v>4</v>
      </c>
      <c r="J14" s="81"/>
      <c r="K14" s="83"/>
      <c r="L14" s="83"/>
      <c r="M14" s="83"/>
      <c r="N14" s="89"/>
      <c r="O14" s="44">
        <v>4</v>
      </c>
      <c r="P14" s="4"/>
      <c r="Q14" s="4"/>
      <c r="R14" s="82">
        <f t="shared" si="0"/>
        <v>0</v>
      </c>
      <c r="S14" s="7">
        <f t="shared" si="1"/>
        <v>0</v>
      </c>
      <c r="T14" s="4"/>
      <c r="U14" s="9">
        <f t="shared" si="2"/>
        <v>0</v>
      </c>
    </row>
    <row r="15" spans="1:21" ht="14.25" customHeight="1">
      <c r="A15" s="4">
        <v>14</v>
      </c>
      <c r="B15" s="77" t="s">
        <v>23</v>
      </c>
      <c r="C15" s="4">
        <v>35</v>
      </c>
      <c r="D15" s="4">
        <v>1</v>
      </c>
      <c r="E15" s="4"/>
      <c r="F15" s="4">
        <v>14</v>
      </c>
      <c r="G15" s="4">
        <v>12</v>
      </c>
      <c r="H15" s="4">
        <v>4</v>
      </c>
      <c r="I15" s="81">
        <v>13</v>
      </c>
      <c r="J15" s="81">
        <v>8</v>
      </c>
      <c r="K15" s="83">
        <v>34</v>
      </c>
      <c r="L15" s="83"/>
      <c r="M15" s="83"/>
      <c r="N15" s="89"/>
      <c r="O15" s="44">
        <v>120</v>
      </c>
      <c r="P15" s="4"/>
      <c r="Q15" s="4"/>
      <c r="R15" s="82">
        <f t="shared" si="0"/>
        <v>35</v>
      </c>
      <c r="S15" s="7">
        <f t="shared" si="1"/>
        <v>35</v>
      </c>
      <c r="T15" s="4"/>
      <c r="U15" s="9">
        <f t="shared" si="2"/>
        <v>0</v>
      </c>
    </row>
    <row r="16" spans="1:21" ht="14.25" customHeight="1">
      <c r="A16" s="4">
        <v>15</v>
      </c>
      <c r="B16" s="77" t="s">
        <v>24</v>
      </c>
      <c r="C16" s="4">
        <v>50</v>
      </c>
      <c r="D16" s="4">
        <v>1</v>
      </c>
      <c r="E16" s="4">
        <v>16</v>
      </c>
      <c r="F16" s="4">
        <v>19</v>
      </c>
      <c r="G16" s="4">
        <v>14</v>
      </c>
      <c r="H16" s="4">
        <v>8</v>
      </c>
      <c r="I16" s="81">
        <v>1</v>
      </c>
      <c r="J16" s="81">
        <v>16</v>
      </c>
      <c r="K16" s="83">
        <v>4</v>
      </c>
      <c r="L16" s="83"/>
      <c r="M16" s="83">
        <v>6</v>
      </c>
      <c r="N16" s="89"/>
      <c r="O16" s="44">
        <v>49</v>
      </c>
      <c r="P16" s="4">
        <v>85</v>
      </c>
      <c r="Q16" s="4"/>
      <c r="R16" s="82">
        <f t="shared" si="0"/>
        <v>66</v>
      </c>
      <c r="S16" s="7">
        <f t="shared" si="1"/>
        <v>66</v>
      </c>
      <c r="T16" s="4"/>
      <c r="U16" s="9">
        <f t="shared" si="2"/>
        <v>0</v>
      </c>
    </row>
    <row r="17" spans="1:21" ht="14.25" customHeight="1">
      <c r="A17" s="4">
        <v>16</v>
      </c>
      <c r="B17" s="77" t="s">
        <v>25</v>
      </c>
      <c r="C17" s="4">
        <v>50</v>
      </c>
      <c r="D17" s="4">
        <v>1</v>
      </c>
      <c r="E17" s="4">
        <v>69</v>
      </c>
      <c r="F17" s="4">
        <v>3</v>
      </c>
      <c r="G17" s="4"/>
      <c r="H17" s="4"/>
      <c r="I17" s="81">
        <v>3</v>
      </c>
      <c r="J17" s="81"/>
      <c r="K17" s="83"/>
      <c r="L17" s="83"/>
      <c r="M17" s="83"/>
      <c r="N17" s="89"/>
      <c r="O17" s="44">
        <v>125</v>
      </c>
      <c r="P17" s="4"/>
      <c r="Q17" s="4"/>
      <c r="R17" s="82">
        <f t="shared" si="0"/>
        <v>119</v>
      </c>
      <c r="S17" s="7">
        <f t="shared" si="1"/>
        <v>119</v>
      </c>
      <c r="T17" s="4"/>
      <c r="U17" s="9">
        <f t="shared" si="2"/>
        <v>0</v>
      </c>
    </row>
    <row r="18" spans="1:21" ht="14.25" customHeight="1">
      <c r="A18" s="4">
        <v>17</v>
      </c>
      <c r="B18" s="77" t="s">
        <v>26</v>
      </c>
      <c r="C18" s="4">
        <v>50</v>
      </c>
      <c r="D18" s="4">
        <v>2</v>
      </c>
      <c r="E18" s="4">
        <v>23</v>
      </c>
      <c r="F18" s="4"/>
      <c r="G18" s="4"/>
      <c r="H18" s="4">
        <v>1</v>
      </c>
      <c r="I18" s="81">
        <v>10</v>
      </c>
      <c r="J18" s="81"/>
      <c r="K18" s="83"/>
      <c r="L18" s="83"/>
      <c r="M18" s="83"/>
      <c r="N18" s="89"/>
      <c r="O18" s="44">
        <v>49</v>
      </c>
      <c r="P18" s="4">
        <v>100</v>
      </c>
      <c r="Q18" s="4">
        <v>15</v>
      </c>
      <c r="R18" s="82">
        <f t="shared" ref="R18:R22" si="3">O18+P18-F18-G18-H18-I18-J18-K18-L18-M18-N18-Q18</f>
        <v>123</v>
      </c>
      <c r="S18" s="7">
        <f t="shared" si="1"/>
        <v>123</v>
      </c>
      <c r="T18" s="4"/>
      <c r="U18" s="9">
        <f t="shared" si="2"/>
        <v>0</v>
      </c>
    </row>
    <row r="19" spans="1:21" ht="14.25" customHeight="1">
      <c r="A19" s="4">
        <v>18</v>
      </c>
      <c r="B19" s="77" t="s">
        <v>73</v>
      </c>
      <c r="C19" s="4">
        <v>25</v>
      </c>
      <c r="D19" s="4">
        <v>1</v>
      </c>
      <c r="E19" s="4">
        <v>22</v>
      </c>
      <c r="F19" s="4"/>
      <c r="G19" s="4"/>
      <c r="H19" s="4"/>
      <c r="I19" s="81"/>
      <c r="J19" s="81">
        <v>50</v>
      </c>
      <c r="K19" s="83"/>
      <c r="L19" s="83"/>
      <c r="M19" s="83">
        <v>15</v>
      </c>
      <c r="N19" s="89"/>
      <c r="O19" s="44">
        <v>112</v>
      </c>
      <c r="P19" s="4"/>
      <c r="Q19" s="4"/>
      <c r="R19" s="82">
        <f t="shared" si="3"/>
        <v>47</v>
      </c>
      <c r="S19" s="7">
        <f t="shared" si="1"/>
        <v>47</v>
      </c>
      <c r="T19" s="4"/>
      <c r="U19" s="9">
        <f>S19+T19-R19</f>
        <v>0</v>
      </c>
    </row>
    <row r="20" spans="1:21" ht="14.25" customHeight="1">
      <c r="A20" s="4">
        <v>19</v>
      </c>
      <c r="B20" s="77" t="s">
        <v>27</v>
      </c>
      <c r="C20" s="4">
        <v>33</v>
      </c>
      <c r="D20" s="4">
        <v>3</v>
      </c>
      <c r="E20" s="4">
        <v>27</v>
      </c>
      <c r="F20" s="4"/>
      <c r="G20" s="4"/>
      <c r="H20" s="4"/>
      <c r="I20" s="81">
        <v>20</v>
      </c>
      <c r="J20" s="81"/>
      <c r="K20" s="83"/>
      <c r="L20" s="83"/>
      <c r="M20" s="83"/>
      <c r="N20" s="83"/>
      <c r="O20" s="44">
        <v>67</v>
      </c>
      <c r="P20" s="4">
        <v>100</v>
      </c>
      <c r="Q20" s="4">
        <v>20</v>
      </c>
      <c r="R20" s="82">
        <f t="shared" si="3"/>
        <v>127</v>
      </c>
      <c r="S20" s="7">
        <f t="shared" si="1"/>
        <v>126</v>
      </c>
      <c r="T20" s="4">
        <v>1</v>
      </c>
      <c r="U20" s="9">
        <f t="shared" ref="U20:U22" si="4">S20+T20-R20</f>
        <v>0</v>
      </c>
    </row>
    <row r="21" spans="1:21" ht="14.25" customHeight="1">
      <c r="A21" s="4">
        <v>20</v>
      </c>
      <c r="B21" s="77" t="s">
        <v>28</v>
      </c>
      <c r="C21" s="4">
        <v>40</v>
      </c>
      <c r="D21" s="4">
        <v>2</v>
      </c>
      <c r="E21" s="4">
        <v>28</v>
      </c>
      <c r="F21" s="4"/>
      <c r="G21" s="4"/>
      <c r="H21" s="4"/>
      <c r="I21" s="81"/>
      <c r="J21" s="81"/>
      <c r="K21" s="9">
        <v>1</v>
      </c>
      <c r="L21" s="83"/>
      <c r="M21" s="9"/>
      <c r="N21" s="9"/>
      <c r="O21" s="44">
        <v>29</v>
      </c>
      <c r="P21" s="4">
        <v>80</v>
      </c>
      <c r="Q21" s="4"/>
      <c r="R21" s="82">
        <f t="shared" si="3"/>
        <v>108</v>
      </c>
      <c r="S21" s="7">
        <f t="shared" si="1"/>
        <v>108</v>
      </c>
      <c r="T21" s="4"/>
      <c r="U21" s="9">
        <f t="shared" si="4"/>
        <v>0</v>
      </c>
    </row>
    <row r="22" spans="1:21" ht="14.25" customHeight="1">
      <c r="A22" s="4">
        <v>21</v>
      </c>
      <c r="B22" s="77" t="s">
        <v>29</v>
      </c>
      <c r="C22" s="4">
        <v>40</v>
      </c>
      <c r="D22" s="4">
        <v>2</v>
      </c>
      <c r="E22" s="4">
        <v>17</v>
      </c>
      <c r="F22" s="4"/>
      <c r="G22" s="4"/>
      <c r="H22" s="4"/>
      <c r="I22" s="81">
        <v>1</v>
      </c>
      <c r="J22" s="81"/>
      <c r="K22" s="9">
        <v>5</v>
      </c>
      <c r="L22" s="83"/>
      <c r="M22" s="9"/>
      <c r="N22" s="9"/>
      <c r="O22" s="44">
        <v>23</v>
      </c>
      <c r="P22" s="4">
        <v>80</v>
      </c>
      <c r="Q22" s="4"/>
      <c r="R22" s="82">
        <f t="shared" si="3"/>
        <v>97</v>
      </c>
      <c r="S22" s="7">
        <f t="shared" si="1"/>
        <v>97</v>
      </c>
      <c r="T22" s="4"/>
      <c r="U22" s="9">
        <f t="shared" si="4"/>
        <v>0</v>
      </c>
    </row>
    <row r="23" spans="1:21" ht="18.75">
      <c r="L23" s="91">
        <f t="shared" ref="L23:O23" si="5">SUM(L2:L22)</f>
        <v>0</v>
      </c>
      <c r="M23" s="91"/>
      <c r="N23" s="91"/>
      <c r="O23" s="98">
        <f t="shared" si="5"/>
        <v>5193</v>
      </c>
      <c r="P23" s="102">
        <f>SUM(P2:P22)</f>
        <v>2417</v>
      </c>
      <c r="Q23" s="102">
        <f>SUM(Q2:Q22)</f>
        <v>107</v>
      </c>
      <c r="R23" s="82">
        <f>SUM(R2:R22)</f>
        <v>6116</v>
      </c>
      <c r="S23" s="101">
        <f>SUM(S2:S22)</f>
        <v>6111</v>
      </c>
      <c r="T23" s="106">
        <f>SUM(T2:T22)</f>
        <v>5</v>
      </c>
      <c r="U23" s="9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G2" sqref="G2"/>
    </sheetView>
  </sheetViews>
  <sheetFormatPr defaultRowHeight="15"/>
  <cols>
    <col min="1" max="1" width="5.5703125" customWidth="1"/>
    <col min="3" max="5" width="6.7109375" customWidth="1"/>
    <col min="6" max="14" width="7.140625" customWidth="1"/>
    <col min="15" max="15" width="9.5703125" customWidth="1"/>
  </cols>
  <sheetData>
    <row r="1" spans="1:21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37</v>
      </c>
      <c r="I1" s="8" t="s">
        <v>40</v>
      </c>
      <c r="J1" s="8" t="s">
        <v>53</v>
      </c>
      <c r="K1" s="8" t="s">
        <v>53</v>
      </c>
      <c r="L1" s="8" t="s">
        <v>52</v>
      </c>
      <c r="M1" s="8" t="s">
        <v>57</v>
      </c>
      <c r="N1" s="8"/>
      <c r="O1" s="78" t="s">
        <v>30</v>
      </c>
      <c r="P1" s="8" t="s">
        <v>34</v>
      </c>
      <c r="Q1" s="8" t="s">
        <v>35</v>
      </c>
      <c r="R1" s="8" t="s">
        <v>68</v>
      </c>
      <c r="S1" s="3" t="s">
        <v>64</v>
      </c>
      <c r="T1" s="3" t="s">
        <v>46</v>
      </c>
      <c r="U1" s="3" t="s">
        <v>47</v>
      </c>
    </row>
    <row r="2" spans="1:21" ht="13.5" customHeight="1">
      <c r="A2" s="4">
        <v>1</v>
      </c>
      <c r="B2" s="77" t="s">
        <v>10</v>
      </c>
      <c r="C2" s="4">
        <v>33</v>
      </c>
      <c r="D2" s="4">
        <v>65</v>
      </c>
      <c r="E2" s="4">
        <v>85</v>
      </c>
      <c r="F2" s="4">
        <v>79</v>
      </c>
      <c r="G2" s="4">
        <v>37</v>
      </c>
      <c r="H2" s="4">
        <v>26</v>
      </c>
      <c r="I2" s="81">
        <v>102</v>
      </c>
      <c r="J2" s="81">
        <v>36</v>
      </c>
      <c r="K2" s="83">
        <v>107</v>
      </c>
      <c r="L2" s="83">
        <v>64</v>
      </c>
      <c r="M2" s="83">
        <v>2</v>
      </c>
      <c r="N2" s="89"/>
      <c r="O2" s="44">
        <v>2132</v>
      </c>
      <c r="P2" s="4">
        <v>728</v>
      </c>
      <c r="Q2" s="4">
        <v>166</v>
      </c>
      <c r="R2" s="82">
        <f>O2+P2-F2-G2-H2-I2-J2-K2-L2-M2-N2-Q2</f>
        <v>2241</v>
      </c>
      <c r="S2" s="7">
        <f t="shared" ref="S2:S22" si="0">C2*D2+E2</f>
        <v>2230</v>
      </c>
      <c r="T2" s="4">
        <v>11</v>
      </c>
      <c r="U2" s="9">
        <f>S2+T2-R2</f>
        <v>0</v>
      </c>
    </row>
    <row r="3" spans="1:21" ht="13.5" customHeight="1">
      <c r="A3" s="4">
        <v>2</v>
      </c>
      <c r="B3" s="77" t="s">
        <v>11</v>
      </c>
      <c r="C3" s="4">
        <v>70</v>
      </c>
      <c r="D3" s="4">
        <v>27</v>
      </c>
      <c r="E3" s="4">
        <v>13</v>
      </c>
      <c r="F3" s="4">
        <v>18</v>
      </c>
      <c r="G3" s="4">
        <v>36</v>
      </c>
      <c r="H3" s="4">
        <v>31</v>
      </c>
      <c r="I3" s="81">
        <v>59</v>
      </c>
      <c r="J3" s="81">
        <v>25</v>
      </c>
      <c r="K3" s="83">
        <v>8</v>
      </c>
      <c r="L3" s="83">
        <v>45</v>
      </c>
      <c r="M3" s="83"/>
      <c r="N3" s="89"/>
      <c r="O3" s="44">
        <v>1606</v>
      </c>
      <c r="P3" s="4">
        <v>700</v>
      </c>
      <c r="Q3" s="4">
        <v>181</v>
      </c>
      <c r="R3" s="82">
        <f t="shared" ref="R3:R22" si="1">O3+P3-F3-G3-H3-I3-J3-K3-L3-M3-N3-Q3</f>
        <v>1903</v>
      </c>
      <c r="S3" s="7">
        <f t="shared" si="0"/>
        <v>1903</v>
      </c>
      <c r="T3" s="4"/>
      <c r="U3" s="9">
        <f t="shared" ref="U3:U18" si="2">S3+T3-R3</f>
        <v>0</v>
      </c>
    </row>
    <row r="4" spans="1:21" ht="13.5" customHeight="1">
      <c r="A4" s="4">
        <v>3</v>
      </c>
      <c r="B4" s="77" t="s">
        <v>12</v>
      </c>
      <c r="C4" s="4">
        <v>45</v>
      </c>
      <c r="D4" s="4">
        <v>7</v>
      </c>
      <c r="E4" s="4">
        <v>19</v>
      </c>
      <c r="F4" s="4">
        <v>9</v>
      </c>
      <c r="G4" s="4"/>
      <c r="H4" s="4"/>
      <c r="I4" s="81">
        <v>11</v>
      </c>
      <c r="J4" s="81">
        <v>5</v>
      </c>
      <c r="K4" s="83"/>
      <c r="L4" s="83">
        <v>15</v>
      </c>
      <c r="M4" s="83"/>
      <c r="N4" s="89"/>
      <c r="O4" s="44">
        <v>167</v>
      </c>
      <c r="P4" s="4">
        <v>270</v>
      </c>
      <c r="Q4" s="4">
        <v>63</v>
      </c>
      <c r="R4" s="82">
        <f t="shared" si="1"/>
        <v>334</v>
      </c>
      <c r="S4" s="7">
        <f t="shared" si="0"/>
        <v>334</v>
      </c>
      <c r="T4" s="4"/>
      <c r="U4" s="9">
        <f t="shared" si="2"/>
        <v>0</v>
      </c>
    </row>
    <row r="5" spans="1:21" ht="13.5" customHeight="1">
      <c r="A5" s="4">
        <v>4</v>
      </c>
      <c r="B5" s="77" t="s">
        <v>13</v>
      </c>
      <c r="C5" s="4">
        <v>90</v>
      </c>
      <c r="D5" s="4">
        <v>3</v>
      </c>
      <c r="E5" s="4">
        <v>70</v>
      </c>
      <c r="F5" s="4">
        <v>24</v>
      </c>
      <c r="G5" s="4">
        <v>8</v>
      </c>
      <c r="H5" s="4">
        <v>5</v>
      </c>
      <c r="I5" s="81">
        <v>34</v>
      </c>
      <c r="J5" s="81"/>
      <c r="K5" s="83">
        <v>3</v>
      </c>
      <c r="L5" s="83">
        <v>7</v>
      </c>
      <c r="M5" s="83"/>
      <c r="N5" s="89"/>
      <c r="O5" s="44">
        <v>313</v>
      </c>
      <c r="P5" s="4">
        <v>130</v>
      </c>
      <c r="Q5" s="4">
        <v>21</v>
      </c>
      <c r="R5" s="82">
        <f t="shared" si="1"/>
        <v>341</v>
      </c>
      <c r="S5" s="7">
        <f t="shared" si="0"/>
        <v>340</v>
      </c>
      <c r="T5" s="4">
        <v>1</v>
      </c>
      <c r="U5" s="9">
        <f t="shared" si="2"/>
        <v>0</v>
      </c>
    </row>
    <row r="6" spans="1:21" ht="13.5" customHeight="1">
      <c r="A6" s="4">
        <v>5</v>
      </c>
      <c r="B6" s="77" t="s">
        <v>14</v>
      </c>
      <c r="C6" s="4">
        <v>80</v>
      </c>
      <c r="D6" s="4">
        <v>1</v>
      </c>
      <c r="E6" s="4">
        <v>3</v>
      </c>
      <c r="F6" s="4"/>
      <c r="G6" s="4"/>
      <c r="H6" s="4"/>
      <c r="I6" s="81"/>
      <c r="J6" s="81"/>
      <c r="K6" s="83"/>
      <c r="L6" s="83"/>
      <c r="M6" s="83"/>
      <c r="N6" s="89"/>
      <c r="O6" s="44">
        <v>24</v>
      </c>
      <c r="P6" s="4">
        <v>80</v>
      </c>
      <c r="Q6" s="4">
        <v>20</v>
      </c>
      <c r="R6" s="82">
        <f t="shared" si="1"/>
        <v>84</v>
      </c>
      <c r="S6" s="7">
        <f t="shared" si="0"/>
        <v>83</v>
      </c>
      <c r="T6" s="4">
        <v>1</v>
      </c>
      <c r="U6" s="9">
        <f t="shared" si="2"/>
        <v>0</v>
      </c>
    </row>
    <row r="7" spans="1:21" ht="13.5" customHeight="1">
      <c r="A7" s="4">
        <v>6</v>
      </c>
      <c r="B7" s="77" t="s">
        <v>15</v>
      </c>
      <c r="C7" s="4">
        <v>2</v>
      </c>
      <c r="D7" s="4">
        <v>1</v>
      </c>
      <c r="E7" s="4"/>
      <c r="F7" s="4"/>
      <c r="G7" s="4"/>
      <c r="H7" s="4"/>
      <c r="I7" s="81"/>
      <c r="J7" s="81"/>
      <c r="K7" s="83"/>
      <c r="L7" s="83"/>
      <c r="M7" s="83"/>
      <c r="N7" s="89"/>
      <c r="O7" s="44">
        <v>22</v>
      </c>
      <c r="P7" s="4"/>
      <c r="Q7" s="4">
        <v>20</v>
      </c>
      <c r="R7" s="82">
        <f t="shared" si="1"/>
        <v>2</v>
      </c>
      <c r="S7" s="7">
        <f t="shared" si="0"/>
        <v>2</v>
      </c>
      <c r="T7" s="4"/>
      <c r="U7" s="9">
        <f t="shared" si="2"/>
        <v>0</v>
      </c>
    </row>
    <row r="8" spans="1:21" s="1" customFormat="1" ht="13.5" customHeight="1">
      <c r="A8" s="4">
        <v>7</v>
      </c>
      <c r="B8" s="77" t="s">
        <v>16</v>
      </c>
      <c r="C8" s="4">
        <v>120</v>
      </c>
      <c r="D8" s="4">
        <v>6</v>
      </c>
      <c r="E8" s="4">
        <v>110</v>
      </c>
      <c r="F8" s="4">
        <v>36</v>
      </c>
      <c r="G8" s="4">
        <v>12</v>
      </c>
      <c r="H8" s="4">
        <v>7</v>
      </c>
      <c r="I8" s="81">
        <v>34</v>
      </c>
      <c r="J8" s="81"/>
      <c r="K8" s="83">
        <v>6</v>
      </c>
      <c r="L8" s="83">
        <v>9</v>
      </c>
      <c r="M8" s="83"/>
      <c r="N8" s="89"/>
      <c r="O8" s="44">
        <v>269</v>
      </c>
      <c r="P8" s="4">
        <v>720</v>
      </c>
      <c r="Q8" s="4">
        <v>54</v>
      </c>
      <c r="R8" s="82">
        <f t="shared" si="1"/>
        <v>831</v>
      </c>
      <c r="S8" s="7">
        <f t="shared" si="0"/>
        <v>830</v>
      </c>
      <c r="T8" s="4">
        <v>1</v>
      </c>
      <c r="U8" s="9">
        <f t="shared" si="2"/>
        <v>0</v>
      </c>
    </row>
    <row r="9" spans="1:21" ht="13.5" customHeight="1">
      <c r="A9" s="4">
        <v>8</v>
      </c>
      <c r="B9" s="77" t="s">
        <v>17</v>
      </c>
      <c r="C9" s="4">
        <v>40</v>
      </c>
      <c r="D9" s="4">
        <v>1</v>
      </c>
      <c r="E9" s="4">
        <v>65</v>
      </c>
      <c r="F9" s="4">
        <v>2</v>
      </c>
      <c r="G9" s="4"/>
      <c r="H9" s="4"/>
      <c r="I9" s="81"/>
      <c r="J9" s="81"/>
      <c r="K9" s="83"/>
      <c r="L9" s="83"/>
      <c r="M9" s="83"/>
      <c r="N9" s="89"/>
      <c r="O9" s="44">
        <v>87</v>
      </c>
      <c r="P9" s="4">
        <v>40</v>
      </c>
      <c r="Q9" s="4">
        <v>20</v>
      </c>
      <c r="R9" s="82">
        <f t="shared" si="1"/>
        <v>105</v>
      </c>
      <c r="S9" s="7">
        <f t="shared" si="0"/>
        <v>105</v>
      </c>
      <c r="T9" s="4"/>
      <c r="U9" s="9">
        <f t="shared" si="2"/>
        <v>0</v>
      </c>
    </row>
    <row r="10" spans="1:21" ht="13.5" customHeight="1">
      <c r="A10" s="4">
        <v>9</v>
      </c>
      <c r="B10" s="77" t="s">
        <v>18</v>
      </c>
      <c r="C10" s="4">
        <v>65</v>
      </c>
      <c r="D10" s="4">
        <v>4</v>
      </c>
      <c r="E10" s="4">
        <v>13</v>
      </c>
      <c r="F10" s="4">
        <v>12</v>
      </c>
      <c r="G10" s="4">
        <v>13</v>
      </c>
      <c r="H10" s="4">
        <v>8</v>
      </c>
      <c r="I10" s="81">
        <v>30</v>
      </c>
      <c r="J10" s="81"/>
      <c r="K10" s="83">
        <v>8</v>
      </c>
      <c r="L10" s="83">
        <v>12</v>
      </c>
      <c r="M10" s="83"/>
      <c r="N10" s="89"/>
      <c r="O10" s="44">
        <v>134</v>
      </c>
      <c r="P10" s="4">
        <v>260</v>
      </c>
      <c r="Q10" s="4">
        <v>38</v>
      </c>
      <c r="R10" s="82">
        <f t="shared" si="1"/>
        <v>273</v>
      </c>
      <c r="S10" s="7">
        <f t="shared" si="0"/>
        <v>273</v>
      </c>
      <c r="T10" s="4"/>
      <c r="U10" s="9">
        <f t="shared" si="2"/>
        <v>0</v>
      </c>
    </row>
    <row r="11" spans="1:21" ht="13.5" customHeight="1">
      <c r="A11" s="4">
        <v>10</v>
      </c>
      <c r="B11" s="77" t="s">
        <v>19</v>
      </c>
      <c r="C11" s="4">
        <v>100</v>
      </c>
      <c r="D11" s="4">
        <v>7</v>
      </c>
      <c r="E11" s="4">
        <v>60</v>
      </c>
      <c r="F11" s="4">
        <v>44</v>
      </c>
      <c r="G11" s="4">
        <v>19</v>
      </c>
      <c r="H11" s="4">
        <v>35</v>
      </c>
      <c r="I11" s="81">
        <v>52</v>
      </c>
      <c r="J11" s="81">
        <v>10</v>
      </c>
      <c r="K11" s="83">
        <v>16</v>
      </c>
      <c r="L11" s="83">
        <v>11</v>
      </c>
      <c r="M11" s="83"/>
      <c r="N11" s="89"/>
      <c r="O11" s="44">
        <v>439</v>
      </c>
      <c r="P11" s="4">
        <v>600</v>
      </c>
      <c r="Q11" s="4">
        <v>92</v>
      </c>
      <c r="R11" s="82">
        <f t="shared" si="1"/>
        <v>760</v>
      </c>
      <c r="S11" s="7">
        <f t="shared" si="0"/>
        <v>760</v>
      </c>
      <c r="T11" s="4"/>
      <c r="U11" s="9">
        <f t="shared" si="2"/>
        <v>0</v>
      </c>
    </row>
    <row r="12" spans="1:21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1"/>
      <c r="J12" s="81"/>
      <c r="K12" s="83"/>
      <c r="L12" s="83"/>
      <c r="M12" s="83"/>
      <c r="N12" s="89"/>
      <c r="O12" s="44">
        <v>0</v>
      </c>
      <c r="P12" s="4"/>
      <c r="Q12" s="4"/>
      <c r="R12" s="82">
        <f t="shared" si="1"/>
        <v>0</v>
      </c>
      <c r="S12" s="7">
        <f t="shared" si="0"/>
        <v>0</v>
      </c>
      <c r="T12" s="4"/>
      <c r="U12" s="9">
        <f t="shared" si="2"/>
        <v>0</v>
      </c>
    </row>
    <row r="13" spans="1:21" s="1" customFormat="1" ht="13.5" customHeight="1">
      <c r="A13" s="4">
        <v>12</v>
      </c>
      <c r="B13" s="77" t="s">
        <v>21</v>
      </c>
      <c r="C13" s="4">
        <v>48</v>
      </c>
      <c r="D13" s="4">
        <v>3</v>
      </c>
      <c r="E13" s="4">
        <v>5</v>
      </c>
      <c r="F13" s="4">
        <v>4</v>
      </c>
      <c r="G13" s="4"/>
      <c r="H13" s="4"/>
      <c r="I13" s="81">
        <v>30</v>
      </c>
      <c r="J13" s="81"/>
      <c r="K13" s="83"/>
      <c r="L13" s="83">
        <v>8</v>
      </c>
      <c r="M13" s="83"/>
      <c r="N13" s="89"/>
      <c r="O13" s="44">
        <v>197</v>
      </c>
      <c r="P13" s="4"/>
      <c r="Q13" s="4">
        <v>6</v>
      </c>
      <c r="R13" s="82">
        <f t="shared" si="1"/>
        <v>149</v>
      </c>
      <c r="S13" s="7">
        <f t="shared" si="0"/>
        <v>149</v>
      </c>
      <c r="T13" s="4"/>
      <c r="U13" s="9">
        <f t="shared" si="2"/>
        <v>0</v>
      </c>
    </row>
    <row r="14" spans="1:21" ht="13.5" customHeight="1">
      <c r="A14" s="4">
        <v>13</v>
      </c>
      <c r="B14" s="77" t="s">
        <v>22</v>
      </c>
      <c r="C14" s="4">
        <v>70</v>
      </c>
      <c r="D14" s="4">
        <v>1</v>
      </c>
      <c r="E14" s="4">
        <v>64</v>
      </c>
      <c r="F14" s="4">
        <v>2</v>
      </c>
      <c r="G14" s="4">
        <v>25</v>
      </c>
      <c r="H14" s="4">
        <v>20</v>
      </c>
      <c r="I14" s="81">
        <v>35</v>
      </c>
      <c r="J14" s="81"/>
      <c r="K14" s="83">
        <v>7</v>
      </c>
      <c r="L14" s="83">
        <v>8</v>
      </c>
      <c r="M14" s="83"/>
      <c r="N14" s="89"/>
      <c r="O14" s="44">
        <v>0</v>
      </c>
      <c r="P14" s="4">
        <v>255</v>
      </c>
      <c r="Q14" s="4">
        <v>24</v>
      </c>
      <c r="R14" s="82">
        <f t="shared" si="1"/>
        <v>134</v>
      </c>
      <c r="S14" s="7">
        <f t="shared" si="0"/>
        <v>134</v>
      </c>
      <c r="T14" s="4"/>
      <c r="U14" s="9">
        <f t="shared" si="2"/>
        <v>0</v>
      </c>
    </row>
    <row r="15" spans="1:21" ht="13.5" customHeight="1">
      <c r="A15" s="4">
        <v>14</v>
      </c>
      <c r="B15" s="77" t="s">
        <v>23</v>
      </c>
      <c r="C15" s="4">
        <v>50</v>
      </c>
      <c r="D15" s="4">
        <v>2</v>
      </c>
      <c r="E15" s="4">
        <v>33</v>
      </c>
      <c r="F15" s="4">
        <v>16</v>
      </c>
      <c r="G15" s="4">
        <v>19</v>
      </c>
      <c r="H15" s="4">
        <v>12</v>
      </c>
      <c r="I15" s="81">
        <v>51</v>
      </c>
      <c r="J15" s="81"/>
      <c r="K15" s="83">
        <v>5</v>
      </c>
      <c r="L15" s="83">
        <v>8</v>
      </c>
      <c r="M15" s="83"/>
      <c r="N15" s="89"/>
      <c r="O15" s="44">
        <v>35</v>
      </c>
      <c r="P15" s="4">
        <v>255</v>
      </c>
      <c r="Q15" s="4">
        <v>45</v>
      </c>
      <c r="R15" s="82">
        <f t="shared" si="1"/>
        <v>134</v>
      </c>
      <c r="S15" s="7">
        <f t="shared" si="0"/>
        <v>133</v>
      </c>
      <c r="T15" s="4">
        <v>1</v>
      </c>
      <c r="U15" s="9">
        <f t="shared" si="2"/>
        <v>0</v>
      </c>
    </row>
    <row r="16" spans="1:21" ht="13.5" customHeight="1">
      <c r="A16" s="4">
        <v>15</v>
      </c>
      <c r="B16" s="77" t="s">
        <v>24</v>
      </c>
      <c r="C16" s="4">
        <v>50</v>
      </c>
      <c r="D16" s="4">
        <v>3</v>
      </c>
      <c r="E16" s="4">
        <v>60</v>
      </c>
      <c r="F16" s="4">
        <v>12</v>
      </c>
      <c r="G16" s="4">
        <v>18</v>
      </c>
      <c r="H16" s="4">
        <v>12</v>
      </c>
      <c r="I16" s="81">
        <v>30</v>
      </c>
      <c r="J16" s="81"/>
      <c r="K16" s="83">
        <v>1</v>
      </c>
      <c r="L16" s="83">
        <v>8</v>
      </c>
      <c r="M16" s="83"/>
      <c r="N16" s="89"/>
      <c r="O16" s="44">
        <v>66</v>
      </c>
      <c r="P16" s="4">
        <v>255</v>
      </c>
      <c r="Q16" s="4">
        <v>29</v>
      </c>
      <c r="R16" s="82">
        <f t="shared" si="1"/>
        <v>211</v>
      </c>
      <c r="S16" s="7">
        <f t="shared" si="0"/>
        <v>210</v>
      </c>
      <c r="T16" s="4">
        <v>1</v>
      </c>
      <c r="U16" s="9">
        <f t="shared" si="2"/>
        <v>0</v>
      </c>
    </row>
    <row r="17" spans="1:21" ht="13.5" customHeight="1">
      <c r="A17" s="4">
        <v>16</v>
      </c>
      <c r="B17" s="77" t="s">
        <v>25</v>
      </c>
      <c r="C17" s="4">
        <v>50</v>
      </c>
      <c r="D17" s="4">
        <v>1</v>
      </c>
      <c r="E17" s="4">
        <v>32</v>
      </c>
      <c r="F17" s="4">
        <v>2</v>
      </c>
      <c r="G17" s="4">
        <v>2</v>
      </c>
      <c r="H17" s="4"/>
      <c r="I17" s="81"/>
      <c r="J17" s="81">
        <v>3</v>
      </c>
      <c r="K17" s="83">
        <v>3</v>
      </c>
      <c r="L17" s="83"/>
      <c r="M17" s="83"/>
      <c r="N17" s="89"/>
      <c r="O17" s="44">
        <v>119</v>
      </c>
      <c r="P17" s="4"/>
      <c r="Q17" s="4">
        <v>27</v>
      </c>
      <c r="R17" s="82">
        <f t="shared" si="1"/>
        <v>82</v>
      </c>
      <c r="S17" s="7">
        <f t="shared" si="0"/>
        <v>82</v>
      </c>
      <c r="T17" s="4"/>
      <c r="U17" s="9">
        <f t="shared" si="2"/>
        <v>0</v>
      </c>
    </row>
    <row r="18" spans="1:21" ht="13.5" customHeight="1">
      <c r="A18" s="4">
        <v>17</v>
      </c>
      <c r="B18" s="77" t="s">
        <v>26</v>
      </c>
      <c r="C18" s="4">
        <v>50</v>
      </c>
      <c r="D18" s="4">
        <v>2</v>
      </c>
      <c r="E18" s="4">
        <v>17</v>
      </c>
      <c r="F18" s="4"/>
      <c r="G18" s="4">
        <v>1</v>
      </c>
      <c r="H18" s="4"/>
      <c r="I18" s="81"/>
      <c r="J18" s="81"/>
      <c r="K18" s="83"/>
      <c r="L18" s="83"/>
      <c r="M18" s="83"/>
      <c r="N18" s="89"/>
      <c r="O18" s="44">
        <v>123</v>
      </c>
      <c r="P18" s="4"/>
      <c r="Q18" s="4">
        <v>5</v>
      </c>
      <c r="R18" s="82">
        <f t="shared" si="1"/>
        <v>117</v>
      </c>
      <c r="S18" s="7">
        <f t="shared" si="0"/>
        <v>117</v>
      </c>
      <c r="T18" s="4"/>
      <c r="U18" s="9">
        <f t="shared" si="2"/>
        <v>0</v>
      </c>
    </row>
    <row r="19" spans="1:21" ht="13.5" customHeight="1">
      <c r="A19" s="4">
        <v>18</v>
      </c>
      <c r="B19" s="77" t="s">
        <v>73</v>
      </c>
      <c r="C19" s="4">
        <v>22</v>
      </c>
      <c r="D19" s="4">
        <v>1</v>
      </c>
      <c r="E19" s="4"/>
      <c r="F19" s="4"/>
      <c r="G19" s="4"/>
      <c r="H19" s="4"/>
      <c r="I19" s="81"/>
      <c r="J19" s="81"/>
      <c r="K19" s="83"/>
      <c r="L19" s="83"/>
      <c r="M19" s="83"/>
      <c r="N19" s="89"/>
      <c r="O19" s="44">
        <v>47</v>
      </c>
      <c r="P19" s="4"/>
      <c r="Q19" s="4">
        <v>25</v>
      </c>
      <c r="R19" s="82">
        <f t="shared" si="1"/>
        <v>22</v>
      </c>
      <c r="S19" s="7">
        <f t="shared" si="0"/>
        <v>22</v>
      </c>
      <c r="T19" s="4"/>
      <c r="U19" s="9">
        <f>S19+T19-R19</f>
        <v>0</v>
      </c>
    </row>
    <row r="20" spans="1:21" ht="13.5" customHeight="1">
      <c r="A20" s="4">
        <v>19</v>
      </c>
      <c r="B20" s="77" t="s">
        <v>27</v>
      </c>
      <c r="C20" s="4">
        <v>33</v>
      </c>
      <c r="D20" s="4">
        <v>3</v>
      </c>
      <c r="E20" s="4">
        <v>23</v>
      </c>
      <c r="F20" s="4"/>
      <c r="G20" s="4"/>
      <c r="H20" s="4"/>
      <c r="I20" s="81">
        <v>4</v>
      </c>
      <c r="J20" s="81"/>
      <c r="K20" s="83"/>
      <c r="L20" s="83"/>
      <c r="M20" s="83"/>
      <c r="N20" s="83"/>
      <c r="O20" s="44">
        <v>126</v>
      </c>
      <c r="P20" s="4"/>
      <c r="Q20" s="4"/>
      <c r="R20" s="82">
        <f t="shared" si="1"/>
        <v>122</v>
      </c>
      <c r="S20" s="7">
        <f t="shared" si="0"/>
        <v>122</v>
      </c>
      <c r="T20" s="4"/>
      <c r="U20" s="9">
        <f t="shared" ref="U20:U22" si="3">S20+T20-R20</f>
        <v>0</v>
      </c>
    </row>
    <row r="21" spans="1:21" ht="13.5" customHeight="1">
      <c r="A21" s="4">
        <v>20</v>
      </c>
      <c r="B21" s="77" t="s">
        <v>28</v>
      </c>
      <c r="C21" s="4">
        <v>40</v>
      </c>
      <c r="D21" s="4">
        <v>1</v>
      </c>
      <c r="E21" s="4">
        <v>29</v>
      </c>
      <c r="F21" s="4">
        <v>3</v>
      </c>
      <c r="G21" s="4"/>
      <c r="H21" s="4"/>
      <c r="I21" s="81">
        <v>4</v>
      </c>
      <c r="J21" s="81"/>
      <c r="K21" s="9"/>
      <c r="L21" s="83"/>
      <c r="M21" s="9"/>
      <c r="N21" s="9"/>
      <c r="O21" s="44">
        <v>108</v>
      </c>
      <c r="P21" s="4"/>
      <c r="Q21" s="4">
        <v>32</v>
      </c>
      <c r="R21" s="82">
        <f t="shared" si="1"/>
        <v>69</v>
      </c>
      <c r="S21" s="7">
        <f t="shared" si="0"/>
        <v>69</v>
      </c>
      <c r="T21" s="4"/>
      <c r="U21" s="9">
        <f t="shared" si="3"/>
        <v>0</v>
      </c>
    </row>
    <row r="22" spans="1:21" ht="13.5" customHeight="1">
      <c r="A22" s="4">
        <v>21</v>
      </c>
      <c r="B22" s="77" t="s">
        <v>29</v>
      </c>
      <c r="C22" s="4">
        <v>40</v>
      </c>
      <c r="D22" s="4">
        <v>2</v>
      </c>
      <c r="E22" s="4">
        <v>12</v>
      </c>
      <c r="F22" s="4"/>
      <c r="G22" s="4"/>
      <c r="H22" s="4"/>
      <c r="I22" s="81"/>
      <c r="J22" s="81">
        <v>2</v>
      </c>
      <c r="K22" s="9">
        <v>3</v>
      </c>
      <c r="L22" s="83"/>
      <c r="M22" s="9"/>
      <c r="N22" s="9"/>
      <c r="O22" s="44">
        <v>97</v>
      </c>
      <c r="P22" s="4"/>
      <c r="Q22" s="4"/>
      <c r="R22" s="82">
        <f t="shared" si="1"/>
        <v>92</v>
      </c>
      <c r="S22" s="7">
        <f t="shared" si="0"/>
        <v>92</v>
      </c>
      <c r="T22" s="4"/>
      <c r="U22" s="9">
        <f t="shared" si="3"/>
        <v>0</v>
      </c>
    </row>
    <row r="23" spans="1:21" ht="18.75">
      <c r="L23" s="91"/>
      <c r="M23" s="91"/>
      <c r="N23" s="91"/>
      <c r="O23" s="98">
        <f t="shared" ref="O23" si="4">SUM(O2:O22)</f>
        <v>6111</v>
      </c>
      <c r="P23" s="102">
        <f>SUM(P2:P22)</f>
        <v>4293</v>
      </c>
      <c r="Q23" s="102">
        <f>SUM(Q2:Q22)</f>
        <v>868</v>
      </c>
      <c r="R23" s="82">
        <f>SUM(R2:R22)</f>
        <v>8006</v>
      </c>
      <c r="S23" s="101">
        <f>SUM(S2:S22)</f>
        <v>7990</v>
      </c>
      <c r="T23" s="106">
        <f>SUM(T2:T22)</f>
        <v>16</v>
      </c>
      <c r="U23" s="93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3"/>
  <sheetViews>
    <sheetView workbookViewId="0">
      <selection activeCell="F3" sqref="F3"/>
    </sheetView>
  </sheetViews>
  <sheetFormatPr defaultRowHeight="15"/>
  <cols>
    <col min="1" max="1" width="4.7109375" customWidth="1"/>
    <col min="3" max="5" width="5.85546875" customWidth="1"/>
    <col min="6" max="16" width="6.28515625" customWidth="1"/>
    <col min="17" max="17" width="8.42578125" customWidth="1"/>
    <col min="18" max="18" width="10.5703125" customWidth="1"/>
    <col min="23" max="23" width="7.42578125" customWidth="1"/>
    <col min="24" max="24" width="10.28515625" customWidth="1"/>
  </cols>
  <sheetData>
    <row r="1" spans="1:24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40</v>
      </c>
      <c r="I1" s="8" t="s">
        <v>40</v>
      </c>
      <c r="J1" s="8" t="s">
        <v>37</v>
      </c>
      <c r="K1" s="8" t="s">
        <v>37</v>
      </c>
      <c r="L1" s="8" t="s">
        <v>53</v>
      </c>
      <c r="M1" s="8" t="s">
        <v>53</v>
      </c>
      <c r="N1" s="8" t="s">
        <v>53</v>
      </c>
      <c r="O1" s="8" t="s">
        <v>78</v>
      </c>
      <c r="P1" s="8" t="s">
        <v>71</v>
      </c>
      <c r="Q1" s="8" t="s">
        <v>74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s="10" customFormat="1" ht="13.5" customHeight="1">
      <c r="A2" s="7">
        <v>1</v>
      </c>
      <c r="B2" s="80" t="s">
        <v>10</v>
      </c>
      <c r="C2" s="7">
        <v>33</v>
      </c>
      <c r="D2" s="7">
        <v>55</v>
      </c>
      <c r="E2" s="7">
        <v>43</v>
      </c>
      <c r="F2" s="7">
        <v>89</v>
      </c>
      <c r="G2" s="7">
        <v>58</v>
      </c>
      <c r="H2" s="7">
        <v>40</v>
      </c>
      <c r="I2" s="7">
        <v>45</v>
      </c>
      <c r="J2" s="85">
        <v>36</v>
      </c>
      <c r="K2" s="85"/>
      <c r="L2" s="86">
        <v>32</v>
      </c>
      <c r="M2" s="86">
        <v>4</v>
      </c>
      <c r="N2" s="86">
        <v>26</v>
      </c>
      <c r="O2" s="86">
        <v>9</v>
      </c>
      <c r="P2" s="86">
        <v>87</v>
      </c>
      <c r="Q2" s="86">
        <v>2</v>
      </c>
      <c r="R2" s="44">
        <v>2230</v>
      </c>
      <c r="S2" s="7">
        <v>1040</v>
      </c>
      <c r="T2" s="7">
        <v>984</v>
      </c>
      <c r="U2" s="82">
        <f>R2+S2-F2-G2-H2-I2-J2-K2-L2-M2-N2-O2-P2-Q2-T2</f>
        <v>1858</v>
      </c>
      <c r="V2" s="7">
        <f t="shared" ref="V2:V22" si="0">C2*D2+E2</f>
        <v>1858</v>
      </c>
      <c r="W2" s="7">
        <v>6</v>
      </c>
      <c r="X2" s="12">
        <f>V2+W2-U2</f>
        <v>6</v>
      </c>
    </row>
    <row r="3" spans="1:24" s="1" customFormat="1" ht="13.5" customHeight="1">
      <c r="A3" s="4">
        <v>2</v>
      </c>
      <c r="B3" s="77" t="s">
        <v>11</v>
      </c>
      <c r="C3" s="4">
        <v>70</v>
      </c>
      <c r="D3" s="4">
        <v>22</v>
      </c>
      <c r="E3" s="4">
        <v>34</v>
      </c>
      <c r="F3" s="4">
        <v>73</v>
      </c>
      <c r="G3" s="4">
        <v>36</v>
      </c>
      <c r="H3" s="4">
        <v>132</v>
      </c>
      <c r="I3" s="4">
        <v>25</v>
      </c>
      <c r="J3" s="81">
        <v>35</v>
      </c>
      <c r="K3" s="81">
        <v>23</v>
      </c>
      <c r="L3" s="83">
        <v>17</v>
      </c>
      <c r="M3" s="83">
        <v>11</v>
      </c>
      <c r="N3" s="83">
        <v>49</v>
      </c>
      <c r="O3" s="83">
        <v>68</v>
      </c>
      <c r="P3" s="83">
        <v>28</v>
      </c>
      <c r="Q3" s="83">
        <v>2</v>
      </c>
      <c r="R3" s="44">
        <v>1903</v>
      </c>
      <c r="S3" s="4">
        <v>700</v>
      </c>
      <c r="T3" s="4">
        <v>528</v>
      </c>
      <c r="U3" s="82">
        <f t="shared" ref="U3:U22" si="1">R3+S3-F3-G3-H3-I3-J3-K3-L3-M3-N3-O3-P3-Q3-T3</f>
        <v>1576</v>
      </c>
      <c r="V3" s="7">
        <f t="shared" si="0"/>
        <v>1574</v>
      </c>
      <c r="W3" s="4">
        <v>2</v>
      </c>
      <c r="X3" s="9">
        <f t="shared" ref="X3:X18" si="2">V3+W3-U3</f>
        <v>0</v>
      </c>
    </row>
    <row r="4" spans="1:24" ht="13.5" customHeight="1">
      <c r="A4" s="4">
        <v>3</v>
      </c>
      <c r="B4" s="77" t="s">
        <v>12</v>
      </c>
      <c r="C4" s="4">
        <v>45</v>
      </c>
      <c r="D4" s="4">
        <v>1</v>
      </c>
      <c r="E4" s="4">
        <v>13</v>
      </c>
      <c r="F4" s="4">
        <v>15</v>
      </c>
      <c r="G4" s="4">
        <v>8</v>
      </c>
      <c r="H4" s="4">
        <v>10</v>
      </c>
      <c r="I4" s="4"/>
      <c r="J4" s="81">
        <v>1</v>
      </c>
      <c r="K4" s="81"/>
      <c r="L4" s="83">
        <v>152</v>
      </c>
      <c r="M4" s="83"/>
      <c r="N4" s="83"/>
      <c r="O4" s="83"/>
      <c r="P4" s="83"/>
      <c r="Q4" s="83"/>
      <c r="R4" s="44">
        <v>334</v>
      </c>
      <c r="S4" s="4"/>
      <c r="T4" s="4">
        <v>90</v>
      </c>
      <c r="U4" s="82">
        <f t="shared" si="1"/>
        <v>58</v>
      </c>
      <c r="V4" s="7">
        <f t="shared" si="0"/>
        <v>58</v>
      </c>
      <c r="W4" s="4"/>
      <c r="X4" s="9">
        <f t="shared" si="2"/>
        <v>0</v>
      </c>
    </row>
    <row r="5" spans="1:24" ht="13.5" customHeight="1">
      <c r="A5" s="4">
        <v>4</v>
      </c>
      <c r="B5" s="77" t="s">
        <v>13</v>
      </c>
      <c r="C5" s="4">
        <v>90</v>
      </c>
      <c r="D5" s="4">
        <v>1</v>
      </c>
      <c r="E5" s="4">
        <v>26</v>
      </c>
      <c r="F5" s="4">
        <v>7</v>
      </c>
      <c r="G5" s="4">
        <v>9</v>
      </c>
      <c r="H5" s="4"/>
      <c r="I5" s="4">
        <v>29</v>
      </c>
      <c r="J5" s="81">
        <v>35</v>
      </c>
      <c r="K5" s="81">
        <v>1</v>
      </c>
      <c r="L5" s="83"/>
      <c r="M5" s="83">
        <v>3</v>
      </c>
      <c r="N5" s="83">
        <v>5</v>
      </c>
      <c r="O5" s="83">
        <v>6</v>
      </c>
      <c r="P5" s="83">
        <v>14</v>
      </c>
      <c r="Q5" s="83"/>
      <c r="R5" s="44">
        <v>340</v>
      </c>
      <c r="S5" s="4"/>
      <c r="T5" s="4">
        <v>115</v>
      </c>
      <c r="U5" s="82">
        <f t="shared" si="1"/>
        <v>116</v>
      </c>
      <c r="V5" s="7">
        <f t="shared" si="0"/>
        <v>116</v>
      </c>
      <c r="W5" s="4"/>
      <c r="X5" s="9">
        <f t="shared" si="2"/>
        <v>0</v>
      </c>
    </row>
    <row r="6" spans="1:24" ht="13.5" customHeight="1">
      <c r="A6" s="4">
        <v>5</v>
      </c>
      <c r="B6" s="77" t="s">
        <v>14</v>
      </c>
      <c r="C6" s="4">
        <v>0</v>
      </c>
      <c r="D6" s="4"/>
      <c r="E6" s="4"/>
      <c r="F6" s="4"/>
      <c r="G6" s="4"/>
      <c r="H6" s="4">
        <v>10</v>
      </c>
      <c r="I6" s="4"/>
      <c r="J6" s="81"/>
      <c r="K6" s="81"/>
      <c r="L6" s="83"/>
      <c r="M6" s="83"/>
      <c r="N6" s="83">
        <v>15</v>
      </c>
      <c r="O6" s="83"/>
      <c r="P6" s="83"/>
      <c r="Q6" s="83"/>
      <c r="R6" s="44">
        <v>83</v>
      </c>
      <c r="S6" s="4"/>
      <c r="T6" s="4">
        <v>58</v>
      </c>
      <c r="U6" s="82">
        <f t="shared" si="1"/>
        <v>0</v>
      </c>
      <c r="V6" s="7">
        <f t="shared" si="0"/>
        <v>0</v>
      </c>
      <c r="W6" s="4"/>
      <c r="X6" s="9">
        <f t="shared" si="2"/>
        <v>0</v>
      </c>
    </row>
    <row r="7" spans="1:24" ht="13.5" customHeight="1">
      <c r="A7" s="4">
        <v>6</v>
      </c>
      <c r="B7" s="77" t="s">
        <v>15</v>
      </c>
      <c r="C7" s="4">
        <v>2</v>
      </c>
      <c r="D7" s="4">
        <v>1</v>
      </c>
      <c r="E7" s="4"/>
      <c r="F7" s="4"/>
      <c r="G7" s="4"/>
      <c r="H7" s="4"/>
      <c r="I7" s="4"/>
      <c r="J7" s="81"/>
      <c r="K7" s="81"/>
      <c r="L7" s="83"/>
      <c r="M7" s="83"/>
      <c r="N7" s="83"/>
      <c r="O7" s="83"/>
      <c r="P7" s="83"/>
      <c r="Q7" s="83"/>
      <c r="R7" s="44">
        <v>2</v>
      </c>
      <c r="S7" s="4"/>
      <c r="T7" s="4"/>
      <c r="U7" s="82">
        <f t="shared" si="1"/>
        <v>2</v>
      </c>
      <c r="V7" s="7">
        <f t="shared" si="0"/>
        <v>2</v>
      </c>
      <c r="W7" s="4"/>
      <c r="X7" s="9">
        <f t="shared" si="2"/>
        <v>0</v>
      </c>
    </row>
    <row r="8" spans="1:24" s="1" customFormat="1" ht="13.5" customHeight="1">
      <c r="A8" s="4">
        <v>7</v>
      </c>
      <c r="B8" s="77" t="s">
        <v>16</v>
      </c>
      <c r="C8" s="4">
        <v>120</v>
      </c>
      <c r="D8" s="4">
        <v>3</v>
      </c>
      <c r="E8" s="4">
        <v>13</v>
      </c>
      <c r="F8" s="4">
        <v>14</v>
      </c>
      <c r="G8" s="4">
        <v>15</v>
      </c>
      <c r="H8" s="4">
        <v>25</v>
      </c>
      <c r="I8" s="4">
        <v>22</v>
      </c>
      <c r="J8" s="81">
        <v>35</v>
      </c>
      <c r="K8" s="81">
        <v>4</v>
      </c>
      <c r="L8" s="83"/>
      <c r="M8" s="83">
        <v>5</v>
      </c>
      <c r="N8" s="83">
        <v>33</v>
      </c>
      <c r="O8" s="83">
        <v>15</v>
      </c>
      <c r="P8" s="83">
        <v>20</v>
      </c>
      <c r="Q8" s="83"/>
      <c r="R8" s="44">
        <v>830</v>
      </c>
      <c r="S8" s="4"/>
      <c r="T8" s="4">
        <v>269</v>
      </c>
      <c r="U8" s="82">
        <f t="shared" si="1"/>
        <v>373</v>
      </c>
      <c r="V8" s="7">
        <f t="shared" si="0"/>
        <v>373</v>
      </c>
      <c r="W8" s="4"/>
      <c r="X8" s="9">
        <f t="shared" si="2"/>
        <v>0</v>
      </c>
    </row>
    <row r="9" spans="1:24" s="1" customFormat="1" ht="13.5" customHeight="1">
      <c r="A9" s="4">
        <v>8</v>
      </c>
      <c r="B9" s="77" t="s">
        <v>17</v>
      </c>
      <c r="C9" s="4">
        <v>40</v>
      </c>
      <c r="D9" s="4">
        <v>1</v>
      </c>
      <c r="E9" s="4">
        <v>33</v>
      </c>
      <c r="F9" s="4"/>
      <c r="G9" s="4">
        <v>2</v>
      </c>
      <c r="H9" s="4">
        <v>5</v>
      </c>
      <c r="I9" s="4"/>
      <c r="J9" s="81"/>
      <c r="K9" s="81"/>
      <c r="L9" s="83">
        <v>20</v>
      </c>
      <c r="M9" s="83"/>
      <c r="N9" s="83"/>
      <c r="O9" s="83"/>
      <c r="P9" s="83"/>
      <c r="Q9" s="83"/>
      <c r="R9" s="44">
        <v>105</v>
      </c>
      <c r="S9" s="4"/>
      <c r="T9" s="4">
        <v>5</v>
      </c>
      <c r="U9" s="82">
        <f t="shared" si="1"/>
        <v>73</v>
      </c>
      <c r="V9" s="7">
        <f t="shared" si="0"/>
        <v>73</v>
      </c>
      <c r="W9" s="4"/>
      <c r="X9" s="9">
        <f t="shared" si="2"/>
        <v>0</v>
      </c>
    </row>
    <row r="10" spans="1:24" ht="13.5" customHeight="1">
      <c r="A10" s="4">
        <v>9</v>
      </c>
      <c r="B10" s="77" t="s">
        <v>18</v>
      </c>
      <c r="C10" s="4">
        <v>65</v>
      </c>
      <c r="D10" s="4">
        <v>3</v>
      </c>
      <c r="E10" s="4">
        <v>56</v>
      </c>
      <c r="F10" s="4">
        <v>5</v>
      </c>
      <c r="G10" s="4">
        <v>6</v>
      </c>
      <c r="H10" s="4"/>
      <c r="I10" s="4">
        <v>18</v>
      </c>
      <c r="J10" s="81">
        <v>35</v>
      </c>
      <c r="K10" s="81"/>
      <c r="L10" s="83"/>
      <c r="M10" s="83"/>
      <c r="N10" s="83">
        <v>4</v>
      </c>
      <c r="O10" s="83">
        <v>4</v>
      </c>
      <c r="P10" s="83">
        <v>24</v>
      </c>
      <c r="Q10" s="83"/>
      <c r="R10" s="44">
        <v>273</v>
      </c>
      <c r="S10" s="4">
        <v>130</v>
      </c>
      <c r="T10" s="4">
        <v>55</v>
      </c>
      <c r="U10" s="82">
        <f t="shared" si="1"/>
        <v>252</v>
      </c>
      <c r="V10" s="7">
        <f t="shared" si="0"/>
        <v>251</v>
      </c>
      <c r="W10" s="4">
        <v>1</v>
      </c>
      <c r="X10" s="9">
        <f t="shared" si="2"/>
        <v>0</v>
      </c>
    </row>
    <row r="11" spans="1:24" ht="13.5" customHeight="1">
      <c r="A11" s="4">
        <v>10</v>
      </c>
      <c r="B11" s="77" t="s">
        <v>19</v>
      </c>
      <c r="C11" s="4">
        <v>100</v>
      </c>
      <c r="D11" s="4">
        <v>6</v>
      </c>
      <c r="E11" s="4">
        <v>46</v>
      </c>
      <c r="F11" s="4">
        <v>60</v>
      </c>
      <c r="G11" s="4">
        <v>16</v>
      </c>
      <c r="H11" s="4">
        <v>12</v>
      </c>
      <c r="I11" s="4">
        <v>24</v>
      </c>
      <c r="J11" s="81">
        <v>35</v>
      </c>
      <c r="K11" s="81"/>
      <c r="L11" s="83"/>
      <c r="M11" s="83">
        <v>5</v>
      </c>
      <c r="N11" s="83">
        <v>18</v>
      </c>
      <c r="O11" s="83">
        <v>33</v>
      </c>
      <c r="P11" s="83">
        <v>35</v>
      </c>
      <c r="Q11" s="83"/>
      <c r="R11" s="44">
        <v>760</v>
      </c>
      <c r="S11" s="4">
        <v>401</v>
      </c>
      <c r="T11" s="4">
        <v>275</v>
      </c>
      <c r="U11" s="82">
        <f t="shared" si="1"/>
        <v>648</v>
      </c>
      <c r="V11" s="7">
        <f t="shared" si="0"/>
        <v>646</v>
      </c>
      <c r="W11" s="4">
        <v>2</v>
      </c>
      <c r="X11" s="9">
        <f t="shared" si="2"/>
        <v>0</v>
      </c>
    </row>
    <row r="12" spans="1:24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4"/>
      <c r="J12" s="81"/>
      <c r="K12" s="81"/>
      <c r="L12" s="83"/>
      <c r="M12" s="83"/>
      <c r="N12" s="83"/>
      <c r="O12" s="83"/>
      <c r="P12" s="83"/>
      <c r="Q12" s="83"/>
      <c r="R12" s="44">
        <v>0</v>
      </c>
      <c r="S12" s="4"/>
      <c r="T12" s="4"/>
      <c r="U12" s="82">
        <f t="shared" si="1"/>
        <v>0</v>
      </c>
      <c r="V12" s="7">
        <f t="shared" si="0"/>
        <v>0</v>
      </c>
      <c r="W12" s="4"/>
      <c r="X12" s="9">
        <f t="shared" si="2"/>
        <v>0</v>
      </c>
    </row>
    <row r="13" spans="1:24" s="1" customFormat="1" ht="13.5" customHeight="1">
      <c r="A13" s="4">
        <v>12</v>
      </c>
      <c r="B13" s="77" t="s">
        <v>21</v>
      </c>
      <c r="C13" s="4">
        <v>42</v>
      </c>
      <c r="D13" s="4">
        <v>1</v>
      </c>
      <c r="E13" s="4"/>
      <c r="F13" s="4">
        <v>2</v>
      </c>
      <c r="G13" s="4">
        <v>10</v>
      </c>
      <c r="H13" s="4">
        <v>3</v>
      </c>
      <c r="I13" s="4">
        <v>6</v>
      </c>
      <c r="J13" s="81">
        <v>35</v>
      </c>
      <c r="K13" s="81"/>
      <c r="L13" s="83"/>
      <c r="M13" s="83"/>
      <c r="N13" s="83"/>
      <c r="O13" s="83"/>
      <c r="P13" s="83">
        <v>11</v>
      </c>
      <c r="Q13" s="83"/>
      <c r="R13" s="44">
        <v>149</v>
      </c>
      <c r="S13" s="4"/>
      <c r="T13" s="4">
        <v>40</v>
      </c>
      <c r="U13" s="82">
        <f t="shared" si="1"/>
        <v>42</v>
      </c>
      <c r="V13" s="7">
        <f t="shared" si="0"/>
        <v>42</v>
      </c>
      <c r="W13" s="4"/>
      <c r="X13" s="9">
        <f t="shared" si="2"/>
        <v>0</v>
      </c>
    </row>
    <row r="14" spans="1:24" ht="13.5" customHeight="1">
      <c r="A14" s="4">
        <v>13</v>
      </c>
      <c r="B14" s="77" t="s">
        <v>22</v>
      </c>
      <c r="C14" s="4">
        <v>85</v>
      </c>
      <c r="D14" s="4">
        <v>1</v>
      </c>
      <c r="E14" s="4">
        <v>4</v>
      </c>
      <c r="F14" s="4">
        <v>5</v>
      </c>
      <c r="G14" s="4">
        <v>18</v>
      </c>
      <c r="H14" s="4">
        <v>5</v>
      </c>
      <c r="I14" s="4">
        <v>6</v>
      </c>
      <c r="J14" s="81">
        <v>35</v>
      </c>
      <c r="K14" s="81"/>
      <c r="L14" s="83"/>
      <c r="M14" s="83"/>
      <c r="N14" s="83">
        <v>8</v>
      </c>
      <c r="O14" s="83"/>
      <c r="P14" s="83"/>
      <c r="Q14" s="83"/>
      <c r="R14" s="44">
        <v>134</v>
      </c>
      <c r="S14" s="4">
        <v>85</v>
      </c>
      <c r="T14" s="4">
        <v>53</v>
      </c>
      <c r="U14" s="82">
        <f t="shared" si="1"/>
        <v>89</v>
      </c>
      <c r="V14" s="7">
        <f t="shared" si="0"/>
        <v>89</v>
      </c>
      <c r="W14" s="4"/>
      <c r="X14" s="9">
        <f t="shared" si="2"/>
        <v>0</v>
      </c>
    </row>
    <row r="15" spans="1:24" ht="13.5" customHeight="1">
      <c r="A15" s="4">
        <v>14</v>
      </c>
      <c r="B15" s="77" t="s">
        <v>23</v>
      </c>
      <c r="C15" s="4">
        <v>50</v>
      </c>
      <c r="D15" s="4">
        <v>2</v>
      </c>
      <c r="E15" s="4">
        <v>30</v>
      </c>
      <c r="F15" s="4">
        <v>30</v>
      </c>
      <c r="G15" s="4">
        <v>33</v>
      </c>
      <c r="H15" s="4"/>
      <c r="I15" s="4">
        <v>13</v>
      </c>
      <c r="J15" s="81">
        <v>35</v>
      </c>
      <c r="K15" s="81"/>
      <c r="L15" s="83"/>
      <c r="M15" s="83"/>
      <c r="N15" s="83">
        <v>8</v>
      </c>
      <c r="O15" s="83"/>
      <c r="P15" s="83"/>
      <c r="Q15" s="83"/>
      <c r="R15" s="44">
        <v>133</v>
      </c>
      <c r="S15" s="4">
        <v>170</v>
      </c>
      <c r="T15" s="4">
        <v>54</v>
      </c>
      <c r="U15" s="82">
        <f t="shared" si="1"/>
        <v>130</v>
      </c>
      <c r="V15" s="7">
        <f t="shared" si="0"/>
        <v>130</v>
      </c>
      <c r="W15" s="4"/>
      <c r="X15" s="9">
        <f t="shared" si="2"/>
        <v>0</v>
      </c>
    </row>
    <row r="16" spans="1:24" ht="13.5" customHeight="1">
      <c r="A16" s="4">
        <v>15</v>
      </c>
      <c r="B16" s="77" t="s">
        <v>24</v>
      </c>
      <c r="C16" s="4">
        <v>50</v>
      </c>
      <c r="D16" s="4">
        <v>2</v>
      </c>
      <c r="E16" s="4">
        <v>32</v>
      </c>
      <c r="F16" s="4">
        <v>6</v>
      </c>
      <c r="G16" s="4">
        <v>12</v>
      </c>
      <c r="H16" s="4">
        <v>3</v>
      </c>
      <c r="I16" s="4">
        <v>22</v>
      </c>
      <c r="J16" s="81">
        <v>35</v>
      </c>
      <c r="K16" s="81"/>
      <c r="L16" s="83"/>
      <c r="M16" s="83"/>
      <c r="N16" s="83">
        <v>8</v>
      </c>
      <c r="O16" s="83"/>
      <c r="P16" s="83">
        <v>21</v>
      </c>
      <c r="Q16" s="83"/>
      <c r="R16" s="44">
        <v>210</v>
      </c>
      <c r="S16" s="4">
        <v>85</v>
      </c>
      <c r="T16" s="4">
        <v>56</v>
      </c>
      <c r="U16" s="82">
        <f t="shared" si="1"/>
        <v>132</v>
      </c>
      <c r="V16" s="7">
        <f t="shared" si="0"/>
        <v>132</v>
      </c>
      <c r="W16" s="4"/>
      <c r="X16" s="9">
        <f t="shared" si="2"/>
        <v>0</v>
      </c>
    </row>
    <row r="17" spans="1:24" ht="13.5" customHeight="1">
      <c r="A17" s="4">
        <v>16</v>
      </c>
      <c r="B17" s="77" t="s">
        <v>25</v>
      </c>
      <c r="C17" s="4">
        <v>50</v>
      </c>
      <c r="D17" s="4">
        <v>2</v>
      </c>
      <c r="E17" s="4">
        <v>58</v>
      </c>
      <c r="F17" s="4"/>
      <c r="G17" s="4"/>
      <c r="H17" s="4"/>
      <c r="I17" s="4"/>
      <c r="J17" s="81"/>
      <c r="K17" s="81"/>
      <c r="L17" s="83"/>
      <c r="M17" s="83"/>
      <c r="N17" s="83"/>
      <c r="O17" s="83"/>
      <c r="P17" s="83"/>
      <c r="Q17" s="83"/>
      <c r="R17" s="44">
        <v>82</v>
      </c>
      <c r="S17" s="4">
        <v>85</v>
      </c>
      <c r="T17" s="4">
        <v>9</v>
      </c>
      <c r="U17" s="82">
        <f t="shared" si="1"/>
        <v>158</v>
      </c>
      <c r="V17" s="7">
        <f t="shared" si="0"/>
        <v>158</v>
      </c>
      <c r="W17" s="4"/>
      <c r="X17" s="9">
        <f t="shared" si="2"/>
        <v>0</v>
      </c>
    </row>
    <row r="18" spans="1:24" ht="13.5" customHeight="1">
      <c r="A18" s="4">
        <v>17</v>
      </c>
      <c r="B18" s="77" t="s">
        <v>26</v>
      </c>
      <c r="C18" s="4">
        <v>50</v>
      </c>
      <c r="D18" s="4">
        <v>1</v>
      </c>
      <c r="E18" s="4">
        <v>21</v>
      </c>
      <c r="F18" s="4">
        <v>20</v>
      </c>
      <c r="G18" s="4">
        <v>4</v>
      </c>
      <c r="H18" s="4"/>
      <c r="I18" s="4"/>
      <c r="J18" s="81">
        <v>5</v>
      </c>
      <c r="K18" s="81"/>
      <c r="L18" s="83"/>
      <c r="M18" s="83"/>
      <c r="N18" s="83"/>
      <c r="O18" s="83">
        <v>5</v>
      </c>
      <c r="P18" s="83"/>
      <c r="Q18" s="83"/>
      <c r="R18" s="44">
        <v>117</v>
      </c>
      <c r="S18" s="4"/>
      <c r="T18" s="4">
        <v>12</v>
      </c>
      <c r="U18" s="82">
        <f t="shared" si="1"/>
        <v>71</v>
      </c>
      <c r="V18" s="7">
        <f t="shared" si="0"/>
        <v>71</v>
      </c>
      <c r="W18" s="4"/>
      <c r="X18" s="9">
        <f t="shared" si="2"/>
        <v>0</v>
      </c>
    </row>
    <row r="19" spans="1:24" ht="13.5" customHeight="1">
      <c r="A19" s="4">
        <v>18</v>
      </c>
      <c r="B19" s="77" t="s">
        <v>73</v>
      </c>
      <c r="C19" s="4">
        <v>22</v>
      </c>
      <c r="D19" s="4">
        <v>1</v>
      </c>
      <c r="E19" s="4"/>
      <c r="F19" s="4"/>
      <c r="G19" s="4"/>
      <c r="H19" s="4"/>
      <c r="I19" s="4"/>
      <c r="J19" s="81"/>
      <c r="K19" s="81"/>
      <c r="L19" s="83"/>
      <c r="M19" s="83"/>
      <c r="N19" s="83"/>
      <c r="O19" s="83"/>
      <c r="P19" s="83"/>
      <c r="Q19" s="83"/>
      <c r="R19" s="44">
        <v>22</v>
      </c>
      <c r="S19" s="4"/>
      <c r="T19" s="4"/>
      <c r="U19" s="82">
        <f t="shared" si="1"/>
        <v>22</v>
      </c>
      <c r="V19" s="7">
        <f t="shared" si="0"/>
        <v>22</v>
      </c>
      <c r="W19" s="4"/>
      <c r="X19" s="9">
        <f>V19+W19-U19</f>
        <v>0</v>
      </c>
    </row>
    <row r="20" spans="1:24" ht="13.5" customHeight="1">
      <c r="A20" s="4">
        <v>19</v>
      </c>
      <c r="B20" s="77" t="s">
        <v>27</v>
      </c>
      <c r="C20" s="4">
        <v>33</v>
      </c>
      <c r="D20" s="4">
        <v>3</v>
      </c>
      <c r="E20" s="4">
        <v>2</v>
      </c>
      <c r="F20" s="4">
        <v>1</v>
      </c>
      <c r="G20" s="4">
        <v>5</v>
      </c>
      <c r="H20" s="4"/>
      <c r="I20" s="4"/>
      <c r="J20" s="81">
        <v>6</v>
      </c>
      <c r="K20" s="81"/>
      <c r="L20" s="83"/>
      <c r="M20" s="83"/>
      <c r="N20" s="83"/>
      <c r="O20" s="83">
        <v>5</v>
      </c>
      <c r="P20" s="83"/>
      <c r="Q20" s="83"/>
      <c r="R20" s="44">
        <v>122</v>
      </c>
      <c r="S20" s="4"/>
      <c r="T20" s="4">
        <v>2</v>
      </c>
      <c r="U20" s="82">
        <f t="shared" si="1"/>
        <v>103</v>
      </c>
      <c r="V20" s="7">
        <f t="shared" si="0"/>
        <v>101</v>
      </c>
      <c r="W20" s="4">
        <v>2</v>
      </c>
      <c r="X20" s="9">
        <f t="shared" ref="X20:X22" si="3">V20+W20-U20</f>
        <v>0</v>
      </c>
    </row>
    <row r="21" spans="1:24" ht="13.5" customHeight="1">
      <c r="A21" s="4">
        <v>20</v>
      </c>
      <c r="B21" s="77" t="s">
        <v>28</v>
      </c>
      <c r="C21" s="4">
        <v>40</v>
      </c>
      <c r="D21" s="4">
        <v>1</v>
      </c>
      <c r="E21" s="4">
        <v>2</v>
      </c>
      <c r="F21" s="4">
        <v>5</v>
      </c>
      <c r="G21" s="4">
        <v>3</v>
      </c>
      <c r="H21" s="4"/>
      <c r="I21" s="4"/>
      <c r="J21" s="81"/>
      <c r="K21" s="81"/>
      <c r="L21" s="9"/>
      <c r="M21" s="83"/>
      <c r="N21" s="9">
        <v>5</v>
      </c>
      <c r="O21" s="9"/>
      <c r="P21" s="9"/>
      <c r="Q21" s="9"/>
      <c r="R21" s="44">
        <v>69</v>
      </c>
      <c r="S21" s="4"/>
      <c r="T21" s="4">
        <v>14</v>
      </c>
      <c r="U21" s="82">
        <f t="shared" si="1"/>
        <v>42</v>
      </c>
      <c r="V21" s="7">
        <f t="shared" si="0"/>
        <v>42</v>
      </c>
      <c r="W21" s="4"/>
      <c r="X21" s="9">
        <f t="shared" si="3"/>
        <v>0</v>
      </c>
    </row>
    <row r="22" spans="1:24" ht="13.5" customHeight="1">
      <c r="A22" s="4">
        <v>21</v>
      </c>
      <c r="B22" s="77" t="s">
        <v>29</v>
      </c>
      <c r="C22" s="4">
        <v>40</v>
      </c>
      <c r="D22" s="4">
        <v>2</v>
      </c>
      <c r="E22" s="4">
        <v>4</v>
      </c>
      <c r="F22" s="4"/>
      <c r="G22" s="4">
        <v>3</v>
      </c>
      <c r="H22" s="4"/>
      <c r="I22" s="4"/>
      <c r="J22" s="81"/>
      <c r="K22" s="81"/>
      <c r="L22" s="9"/>
      <c r="M22" s="83"/>
      <c r="N22" s="9">
        <v>5</v>
      </c>
      <c r="O22" s="9"/>
      <c r="P22" s="9"/>
      <c r="Q22" s="9"/>
      <c r="R22" s="44">
        <v>92</v>
      </c>
      <c r="S22" s="4"/>
      <c r="T22" s="4"/>
      <c r="U22" s="82">
        <f t="shared" si="1"/>
        <v>84</v>
      </c>
      <c r="V22" s="7">
        <f t="shared" si="0"/>
        <v>84</v>
      </c>
      <c r="W22" s="4"/>
      <c r="X22" s="9">
        <f t="shared" si="3"/>
        <v>0</v>
      </c>
    </row>
    <row r="23" spans="1:24" ht="18.75">
      <c r="M23" s="91"/>
      <c r="N23" s="91"/>
      <c r="O23" s="91"/>
      <c r="P23" s="91"/>
      <c r="Q23" s="91"/>
      <c r="R23" s="98">
        <f t="shared" ref="R23" si="4">SUM(R2:R22)</f>
        <v>7990</v>
      </c>
      <c r="S23" s="102">
        <f>SUM(S2:S22)</f>
        <v>2696</v>
      </c>
      <c r="T23" s="102">
        <f>SUM(T2:T22)</f>
        <v>2619</v>
      </c>
      <c r="U23" s="82">
        <f>SUM(U2:U22)</f>
        <v>5829</v>
      </c>
      <c r="V23" s="101">
        <f>SUM(V2:V22)</f>
        <v>5822</v>
      </c>
      <c r="W23" s="106">
        <f>SUM(W2:W22)</f>
        <v>13</v>
      </c>
      <c r="X23" s="93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M14" sqref="M14"/>
    </sheetView>
  </sheetViews>
  <sheetFormatPr defaultColWidth="9" defaultRowHeight="15"/>
  <cols>
    <col min="1" max="1" width="5.85546875" customWidth="1"/>
    <col min="2" max="2" width="12.28515625" customWidth="1"/>
    <col min="3" max="3" width="11.7109375" customWidth="1"/>
    <col min="4" max="4" width="8.7109375" customWidth="1"/>
    <col min="5" max="5" width="8.28515625" customWidth="1"/>
    <col min="6" max="6" width="7.42578125" customWidth="1"/>
    <col min="7" max="7" width="8" customWidth="1"/>
    <col min="8" max="8" width="10.28515625" customWidth="1"/>
    <col min="9" max="9" width="10.42578125" customWidth="1"/>
    <col min="10" max="18" width="9.140625" customWidth="1"/>
    <col min="19" max="19" width="10" customWidth="1"/>
    <col min="20" max="20" width="14" customWidth="1"/>
    <col min="21" max="21" width="11.140625" customWidth="1"/>
    <col min="22" max="22" width="15.42578125" customWidth="1"/>
  </cols>
  <sheetData>
    <row r="1" spans="1:22" ht="30" customHeight="1">
      <c r="A1" s="30" t="s">
        <v>0</v>
      </c>
      <c r="B1" s="30" t="s">
        <v>1</v>
      </c>
      <c r="C1" s="36" t="s">
        <v>30</v>
      </c>
      <c r="D1" s="30" t="s">
        <v>31</v>
      </c>
      <c r="E1" s="30" t="s">
        <v>32</v>
      </c>
      <c r="F1" s="30" t="s">
        <v>4</v>
      </c>
      <c r="G1" s="30" t="s">
        <v>5</v>
      </c>
      <c r="H1" s="49" t="s">
        <v>33</v>
      </c>
      <c r="I1" s="31" t="s">
        <v>34</v>
      </c>
      <c r="J1" s="31" t="s">
        <v>35</v>
      </c>
      <c r="K1" s="32" t="s">
        <v>36</v>
      </c>
      <c r="L1" s="32" t="s">
        <v>37</v>
      </c>
      <c r="M1" s="32" t="s">
        <v>38</v>
      </c>
      <c r="N1" s="32" t="s">
        <v>39</v>
      </c>
      <c r="O1" s="32" t="s">
        <v>40</v>
      </c>
      <c r="P1" s="32" t="s">
        <v>41</v>
      </c>
      <c r="Q1" s="32" t="s">
        <v>42</v>
      </c>
      <c r="R1" s="32" t="s">
        <v>43</v>
      </c>
      <c r="S1" s="37" t="s">
        <v>44</v>
      </c>
      <c r="T1" s="38" t="s">
        <v>45</v>
      </c>
      <c r="U1" s="32" t="s">
        <v>46</v>
      </c>
      <c r="V1" s="32" t="s">
        <v>47</v>
      </c>
    </row>
    <row r="2" spans="1:22" ht="18.75">
      <c r="A2" s="45">
        <v>1</v>
      </c>
      <c r="B2" s="45" t="s">
        <v>10</v>
      </c>
      <c r="C2" s="45">
        <v>1441</v>
      </c>
      <c r="D2" s="45">
        <v>33</v>
      </c>
      <c r="E2" s="45">
        <v>26</v>
      </c>
      <c r="F2" s="45">
        <v>25</v>
      </c>
      <c r="G2" s="45"/>
      <c r="H2" s="50">
        <f t="shared" ref="H2:H21" si="0">D2*E2+F2+G2</f>
        <v>883</v>
      </c>
      <c r="I2" s="45"/>
      <c r="J2" s="45">
        <f>113+55+200</f>
        <v>368</v>
      </c>
      <c r="K2" s="45">
        <v>71</v>
      </c>
      <c r="L2" s="45">
        <v>26</v>
      </c>
      <c r="M2" s="45">
        <v>22</v>
      </c>
      <c r="N2" s="45">
        <v>43</v>
      </c>
      <c r="O2" s="45"/>
      <c r="P2" s="45">
        <v>19</v>
      </c>
      <c r="Q2" s="45"/>
      <c r="R2" s="45"/>
      <c r="S2" s="45">
        <f>C2+I2-J2-K2-L2-M2-N2-O2-P2-Q2-R2</f>
        <v>892</v>
      </c>
      <c r="T2" s="39">
        <f>H2</f>
        <v>883</v>
      </c>
      <c r="U2" s="41">
        <v>7</v>
      </c>
      <c r="V2" s="47">
        <f>S2-T2-U2</f>
        <v>2</v>
      </c>
    </row>
    <row r="3" spans="1:22" ht="18.75">
      <c r="A3" s="45">
        <v>2</v>
      </c>
      <c r="B3" s="45" t="s">
        <v>11</v>
      </c>
      <c r="C3" s="45">
        <v>1661</v>
      </c>
      <c r="D3" s="45">
        <v>70</v>
      </c>
      <c r="E3" s="45">
        <v>18</v>
      </c>
      <c r="F3" s="45">
        <v>47</v>
      </c>
      <c r="G3" s="45"/>
      <c r="H3" s="50">
        <f>D3*E3+F3</f>
        <v>1307</v>
      </c>
      <c r="I3" s="45"/>
      <c r="J3" s="45">
        <f>116+30+120</f>
        <v>266</v>
      </c>
      <c r="K3" s="45">
        <v>31</v>
      </c>
      <c r="L3" s="45">
        <v>20</v>
      </c>
      <c r="M3" s="45">
        <v>14</v>
      </c>
      <c r="N3" s="45">
        <v>23</v>
      </c>
      <c r="O3" s="45"/>
      <c r="P3" s="45">
        <v>16</v>
      </c>
      <c r="Q3" s="45"/>
      <c r="R3" s="45"/>
      <c r="S3" s="45">
        <f>C3+I3-J3-K3-L3-M3-N3-O3-P3-Q3-R3</f>
        <v>1291</v>
      </c>
      <c r="T3" s="39">
        <f t="shared" ref="T3:T21" si="1">H3</f>
        <v>1307</v>
      </c>
      <c r="U3" s="41"/>
      <c r="V3" s="47">
        <f t="shared" ref="V3:V21" si="2">S3-T3-U3</f>
        <v>-16</v>
      </c>
    </row>
    <row r="4" spans="1:22" ht="18.75">
      <c r="A4" s="45">
        <v>3</v>
      </c>
      <c r="B4" s="45" t="s">
        <v>12</v>
      </c>
      <c r="C4" s="45">
        <v>202</v>
      </c>
      <c r="D4" s="45">
        <v>45</v>
      </c>
      <c r="E4" s="45">
        <v>6</v>
      </c>
      <c r="F4" s="45">
        <v>6</v>
      </c>
      <c r="G4" s="45"/>
      <c r="H4" s="50">
        <f t="shared" si="0"/>
        <v>276</v>
      </c>
      <c r="I4" s="45">
        <v>90</v>
      </c>
      <c r="J4" s="45"/>
      <c r="K4" s="45">
        <v>2</v>
      </c>
      <c r="L4" s="45">
        <v>5</v>
      </c>
      <c r="M4" s="45">
        <v>2</v>
      </c>
      <c r="N4" s="45">
        <v>6</v>
      </c>
      <c r="O4" s="45"/>
      <c r="P4" s="45"/>
      <c r="Q4" s="45"/>
      <c r="R4" s="45"/>
      <c r="S4" s="45">
        <f t="shared" ref="S4:S21" si="3">C4+I4-J4-K4-L4-M4-N4-O4-P4-Q4-R4</f>
        <v>277</v>
      </c>
      <c r="T4" s="39">
        <f t="shared" si="1"/>
        <v>276</v>
      </c>
      <c r="U4" s="41">
        <v>1</v>
      </c>
      <c r="V4" s="47">
        <f t="shared" si="2"/>
        <v>0</v>
      </c>
    </row>
    <row r="5" spans="1:22" ht="18.75">
      <c r="A5" s="45">
        <v>4</v>
      </c>
      <c r="B5" s="45" t="s">
        <v>13</v>
      </c>
      <c r="C5" s="45">
        <v>156</v>
      </c>
      <c r="D5" s="45">
        <v>124</v>
      </c>
      <c r="E5" s="45">
        <v>1</v>
      </c>
      <c r="F5" s="45">
        <v>130</v>
      </c>
      <c r="G5" s="45"/>
      <c r="H5" s="50">
        <f t="shared" si="0"/>
        <v>254</v>
      </c>
      <c r="I5" s="45">
        <v>130</v>
      </c>
      <c r="J5" s="45">
        <v>21</v>
      </c>
      <c r="K5" s="45">
        <v>2</v>
      </c>
      <c r="L5" s="45">
        <v>1</v>
      </c>
      <c r="M5" s="45"/>
      <c r="N5" s="45">
        <v>8</v>
      </c>
      <c r="O5" s="45"/>
      <c r="P5" s="45"/>
      <c r="Q5" s="45"/>
      <c r="R5" s="45"/>
      <c r="S5" s="45">
        <f t="shared" si="3"/>
        <v>254</v>
      </c>
      <c r="T5" s="39">
        <f t="shared" si="1"/>
        <v>254</v>
      </c>
      <c r="U5" s="41"/>
      <c r="V5" s="47">
        <f t="shared" si="2"/>
        <v>0</v>
      </c>
    </row>
    <row r="6" spans="1:22" ht="18.75">
      <c r="A6" s="45">
        <v>5</v>
      </c>
      <c r="B6" s="45" t="s">
        <v>14</v>
      </c>
      <c r="C6" s="45">
        <v>149</v>
      </c>
      <c r="D6" s="45">
        <v>75</v>
      </c>
      <c r="E6" s="45">
        <v>1</v>
      </c>
      <c r="F6" s="45">
        <v>66</v>
      </c>
      <c r="G6" s="45"/>
      <c r="H6" s="50">
        <f t="shared" si="0"/>
        <v>141</v>
      </c>
      <c r="I6" s="45"/>
      <c r="J6" s="45"/>
      <c r="K6" s="45">
        <v>8</v>
      </c>
      <c r="L6" s="45"/>
      <c r="M6" s="45"/>
      <c r="N6" s="45"/>
      <c r="O6" s="45"/>
      <c r="P6" s="45"/>
      <c r="Q6" s="45"/>
      <c r="R6" s="45"/>
      <c r="S6" s="45">
        <f t="shared" si="3"/>
        <v>141</v>
      </c>
      <c r="T6" s="39">
        <f t="shared" si="1"/>
        <v>141</v>
      </c>
      <c r="U6" s="41"/>
      <c r="V6" s="47">
        <f t="shared" si="2"/>
        <v>0</v>
      </c>
    </row>
    <row r="7" spans="1:22" ht="18.75">
      <c r="A7" s="45">
        <v>6</v>
      </c>
      <c r="B7" s="45" t="s">
        <v>15</v>
      </c>
      <c r="C7" s="45">
        <v>24</v>
      </c>
      <c r="D7" s="45">
        <v>24</v>
      </c>
      <c r="E7" s="45">
        <v>1</v>
      </c>
      <c r="F7" s="45"/>
      <c r="G7" s="45"/>
      <c r="H7" s="50">
        <f t="shared" si="0"/>
        <v>24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>
        <f t="shared" si="3"/>
        <v>24</v>
      </c>
      <c r="T7" s="39">
        <f t="shared" si="1"/>
        <v>24</v>
      </c>
      <c r="U7" s="41"/>
      <c r="V7" s="47">
        <f t="shared" si="2"/>
        <v>0</v>
      </c>
    </row>
    <row r="8" spans="1:22" ht="18.75">
      <c r="A8" s="45">
        <v>7</v>
      </c>
      <c r="B8" s="45" t="s">
        <v>16</v>
      </c>
      <c r="C8" s="45">
        <v>707</v>
      </c>
      <c r="D8" s="45">
        <v>100</v>
      </c>
      <c r="E8" s="45">
        <v>5</v>
      </c>
      <c r="F8" s="45">
        <v>94</v>
      </c>
      <c r="G8" s="45"/>
      <c r="H8" s="50">
        <f t="shared" si="0"/>
        <v>594</v>
      </c>
      <c r="I8" s="45"/>
      <c r="J8" s="45">
        <v>92</v>
      </c>
      <c r="K8" s="45">
        <v>18</v>
      </c>
      <c r="L8" s="45"/>
      <c r="M8" s="45">
        <v>3</v>
      </c>
      <c r="N8" s="45">
        <v>3</v>
      </c>
      <c r="O8" s="45"/>
      <c r="P8" s="45"/>
      <c r="Q8" s="45"/>
      <c r="R8" s="45"/>
      <c r="S8" s="45">
        <f t="shared" si="3"/>
        <v>591</v>
      </c>
      <c r="T8" s="39">
        <v>592</v>
      </c>
      <c r="U8" s="41"/>
      <c r="V8" s="47">
        <f t="shared" si="2"/>
        <v>-1</v>
      </c>
    </row>
    <row r="9" spans="1:22" ht="18.75">
      <c r="A9" s="45">
        <v>8</v>
      </c>
      <c r="B9" s="45" t="s">
        <v>17</v>
      </c>
      <c r="C9" s="45">
        <v>71</v>
      </c>
      <c r="D9" s="45">
        <v>53</v>
      </c>
      <c r="E9" s="45">
        <v>1</v>
      </c>
      <c r="F9" s="45"/>
      <c r="G9" s="45"/>
      <c r="H9" s="50">
        <f t="shared" si="0"/>
        <v>53</v>
      </c>
      <c r="I9" s="45"/>
      <c r="J9" s="45"/>
      <c r="K9" s="45">
        <v>15</v>
      </c>
      <c r="L9" s="45"/>
      <c r="M9" s="45">
        <v>3</v>
      </c>
      <c r="N9" s="45">
        <v>3</v>
      </c>
      <c r="O9" s="45"/>
      <c r="P9" s="45"/>
      <c r="Q9" s="45"/>
      <c r="R9" s="45"/>
      <c r="S9" s="45">
        <f t="shared" si="3"/>
        <v>50</v>
      </c>
      <c r="T9" s="39">
        <f t="shared" si="1"/>
        <v>53</v>
      </c>
      <c r="U9" s="41"/>
      <c r="V9" s="47">
        <f t="shared" si="2"/>
        <v>-3</v>
      </c>
    </row>
    <row r="10" spans="1:22" ht="18.75">
      <c r="A10" s="45">
        <v>9</v>
      </c>
      <c r="B10" s="45" t="s">
        <v>18</v>
      </c>
      <c r="C10" s="45">
        <v>133</v>
      </c>
      <c r="D10" s="45">
        <v>65</v>
      </c>
      <c r="E10" s="45">
        <v>3</v>
      </c>
      <c r="F10" s="45">
        <v>33</v>
      </c>
      <c r="G10" s="45"/>
      <c r="H10" s="50">
        <f t="shared" si="0"/>
        <v>228</v>
      </c>
      <c r="I10" s="45">
        <v>130</v>
      </c>
      <c r="J10" s="45">
        <v>21</v>
      </c>
      <c r="K10" s="45">
        <v>3</v>
      </c>
      <c r="L10" s="45"/>
      <c r="M10" s="45">
        <v>3</v>
      </c>
      <c r="N10" s="45"/>
      <c r="O10" s="45"/>
      <c r="P10" s="45">
        <v>5</v>
      </c>
      <c r="Q10" s="45"/>
      <c r="R10" s="45"/>
      <c r="S10" s="45">
        <f t="shared" si="3"/>
        <v>231</v>
      </c>
      <c r="T10" s="39">
        <f t="shared" si="1"/>
        <v>228</v>
      </c>
      <c r="U10" s="41"/>
      <c r="V10" s="47">
        <f t="shared" si="2"/>
        <v>3</v>
      </c>
    </row>
    <row r="11" spans="1:22" ht="18.75">
      <c r="A11" s="45">
        <v>10</v>
      </c>
      <c r="B11" s="45" t="s">
        <v>19</v>
      </c>
      <c r="C11" s="45">
        <v>831</v>
      </c>
      <c r="D11" s="45">
        <v>100</v>
      </c>
      <c r="E11" s="45">
        <v>6</v>
      </c>
      <c r="F11" s="45">
        <v>66</v>
      </c>
      <c r="G11" s="45"/>
      <c r="H11" s="50">
        <f t="shared" si="0"/>
        <v>666</v>
      </c>
      <c r="I11" s="45"/>
      <c r="J11" s="45">
        <v>100</v>
      </c>
      <c r="K11" s="45">
        <v>17</v>
      </c>
      <c r="L11" s="45">
        <v>24</v>
      </c>
      <c r="M11" s="45">
        <v>13</v>
      </c>
      <c r="N11" s="45">
        <v>4</v>
      </c>
      <c r="O11" s="45"/>
      <c r="P11" s="45">
        <v>11</v>
      </c>
      <c r="Q11" s="45"/>
      <c r="R11" s="45"/>
      <c r="S11" s="45">
        <f t="shared" si="3"/>
        <v>662</v>
      </c>
      <c r="T11" s="39">
        <f t="shared" si="1"/>
        <v>666</v>
      </c>
      <c r="U11" s="41"/>
      <c r="V11" s="47">
        <f t="shared" si="2"/>
        <v>-4</v>
      </c>
    </row>
    <row r="12" spans="1:22" ht="18.75">
      <c r="A12" s="45">
        <v>11</v>
      </c>
      <c r="B12" s="45" t="s">
        <v>20</v>
      </c>
      <c r="C12" s="45">
        <v>27</v>
      </c>
      <c r="D12" s="45">
        <v>27</v>
      </c>
      <c r="E12" s="45">
        <v>1</v>
      </c>
      <c r="F12" s="45"/>
      <c r="G12" s="45"/>
      <c r="H12" s="50">
        <f t="shared" si="0"/>
        <v>27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>
        <f t="shared" si="3"/>
        <v>27</v>
      </c>
      <c r="T12" s="39">
        <f t="shared" si="1"/>
        <v>27</v>
      </c>
      <c r="U12" s="41"/>
      <c r="V12" s="47">
        <f t="shared" si="2"/>
        <v>0</v>
      </c>
    </row>
    <row r="13" spans="1:22" ht="18.75">
      <c r="A13" s="45">
        <v>12</v>
      </c>
      <c r="B13" s="45" t="s">
        <v>21</v>
      </c>
      <c r="C13" s="45">
        <v>48</v>
      </c>
      <c r="D13" s="45">
        <v>48</v>
      </c>
      <c r="E13" s="45">
        <v>1</v>
      </c>
      <c r="F13" s="45">
        <v>37</v>
      </c>
      <c r="G13" s="45"/>
      <c r="H13" s="50">
        <f t="shared" si="0"/>
        <v>85</v>
      </c>
      <c r="I13" s="45">
        <v>48</v>
      </c>
      <c r="J13" s="45">
        <v>10</v>
      </c>
      <c r="K13" s="45">
        <v>1</v>
      </c>
      <c r="L13" s="45">
        <v>0</v>
      </c>
      <c r="M13" s="45"/>
      <c r="N13" s="45"/>
      <c r="O13" s="45"/>
      <c r="P13" s="45"/>
      <c r="Q13" s="45"/>
      <c r="R13" s="45"/>
      <c r="S13" s="45">
        <f t="shared" si="3"/>
        <v>85</v>
      </c>
      <c r="T13" s="39">
        <f t="shared" si="1"/>
        <v>85</v>
      </c>
      <c r="U13" s="41"/>
      <c r="V13" s="47">
        <f t="shared" si="2"/>
        <v>0</v>
      </c>
    </row>
    <row r="14" spans="1:22" ht="18.75">
      <c r="A14" s="45">
        <v>13</v>
      </c>
      <c r="B14" s="45" t="s">
        <v>22</v>
      </c>
      <c r="C14" s="45">
        <v>0</v>
      </c>
      <c r="D14" s="45">
        <v>33</v>
      </c>
      <c r="E14" s="45">
        <v>1</v>
      </c>
      <c r="F14" s="45"/>
      <c r="G14" s="45"/>
      <c r="H14" s="50">
        <f t="shared" si="0"/>
        <v>33</v>
      </c>
      <c r="I14" s="45">
        <v>85</v>
      </c>
      <c r="J14" s="45">
        <v>16</v>
      </c>
      <c r="K14" s="45">
        <v>3</v>
      </c>
      <c r="L14" s="45">
        <v>5</v>
      </c>
      <c r="M14" s="45">
        <v>3</v>
      </c>
      <c r="N14" s="45">
        <v>3</v>
      </c>
      <c r="O14" s="45"/>
      <c r="P14" s="45">
        <v>14</v>
      </c>
      <c r="Q14" s="45"/>
      <c r="R14" s="45"/>
      <c r="S14" s="45">
        <f t="shared" si="3"/>
        <v>41</v>
      </c>
      <c r="T14" s="39">
        <f t="shared" si="1"/>
        <v>33</v>
      </c>
      <c r="U14" s="41"/>
      <c r="V14" s="47">
        <f t="shared" si="2"/>
        <v>8</v>
      </c>
    </row>
    <row r="15" spans="1:22" ht="18.75">
      <c r="A15" s="45">
        <v>14</v>
      </c>
      <c r="B15" s="45" t="s">
        <v>23</v>
      </c>
      <c r="C15" s="45">
        <v>98</v>
      </c>
      <c r="D15" s="45">
        <v>50</v>
      </c>
      <c r="E15" s="45">
        <v>2</v>
      </c>
      <c r="F15" s="45">
        <v>16</v>
      </c>
      <c r="G15" s="45"/>
      <c r="H15" s="50">
        <f t="shared" si="0"/>
        <v>116</v>
      </c>
      <c r="I15" s="45">
        <v>85</v>
      </c>
      <c r="J15" s="45">
        <v>33</v>
      </c>
      <c r="K15" s="45">
        <v>3</v>
      </c>
      <c r="L15" s="45">
        <v>9</v>
      </c>
      <c r="M15" s="45">
        <v>3</v>
      </c>
      <c r="N15" s="45">
        <v>11</v>
      </c>
      <c r="O15" s="45"/>
      <c r="P15" s="45">
        <v>5</v>
      </c>
      <c r="Q15" s="45"/>
      <c r="R15" s="45"/>
      <c r="S15" s="45">
        <f t="shared" si="3"/>
        <v>119</v>
      </c>
      <c r="T15" s="39">
        <f t="shared" si="1"/>
        <v>116</v>
      </c>
      <c r="U15" s="41">
        <v>1</v>
      </c>
      <c r="V15" s="47">
        <f t="shared" si="2"/>
        <v>2</v>
      </c>
    </row>
    <row r="16" spans="1:22" ht="18.75">
      <c r="A16" s="45">
        <v>15</v>
      </c>
      <c r="B16" s="45" t="s">
        <v>24</v>
      </c>
      <c r="C16" s="45">
        <v>388</v>
      </c>
      <c r="D16" s="45">
        <v>50</v>
      </c>
      <c r="E16" s="45">
        <v>6</v>
      </c>
      <c r="F16" s="45">
        <v>32</v>
      </c>
      <c r="G16" s="45"/>
      <c r="H16" s="50">
        <f t="shared" si="0"/>
        <v>332</v>
      </c>
      <c r="I16" s="45"/>
      <c r="J16" s="45">
        <v>40</v>
      </c>
      <c r="K16" s="45">
        <v>6</v>
      </c>
      <c r="L16" s="45">
        <v>4</v>
      </c>
      <c r="M16" s="45">
        <v>3</v>
      </c>
      <c r="N16" s="45"/>
      <c r="O16" s="45"/>
      <c r="P16" s="45">
        <v>7</v>
      </c>
      <c r="Q16" s="45"/>
      <c r="R16" s="45"/>
      <c r="S16" s="45">
        <f t="shared" si="3"/>
        <v>328</v>
      </c>
      <c r="T16" s="39">
        <f t="shared" si="1"/>
        <v>332</v>
      </c>
      <c r="U16" s="41"/>
      <c r="V16" s="47">
        <f t="shared" si="2"/>
        <v>-4</v>
      </c>
    </row>
    <row r="17" spans="1:22" ht="18.75">
      <c r="A17" s="45">
        <v>16</v>
      </c>
      <c r="B17" s="45" t="s">
        <v>25</v>
      </c>
      <c r="C17" s="45">
        <v>94</v>
      </c>
      <c r="D17" s="45">
        <v>50</v>
      </c>
      <c r="E17" s="45">
        <v>1</v>
      </c>
      <c r="F17" s="45">
        <v>74</v>
      </c>
      <c r="G17" s="45"/>
      <c r="H17" s="50">
        <f t="shared" si="0"/>
        <v>124</v>
      </c>
      <c r="I17" s="45">
        <v>44</v>
      </c>
      <c r="J17" s="45">
        <v>3</v>
      </c>
      <c r="K17" s="45">
        <v>3</v>
      </c>
      <c r="L17" s="45">
        <v>1</v>
      </c>
      <c r="M17" s="45">
        <v>5</v>
      </c>
      <c r="N17" s="45"/>
      <c r="O17" s="45"/>
      <c r="P17" s="45">
        <v>2</v>
      </c>
      <c r="Q17" s="45"/>
      <c r="R17" s="45"/>
      <c r="S17" s="45">
        <f t="shared" si="3"/>
        <v>124</v>
      </c>
      <c r="T17" s="39">
        <f t="shared" si="1"/>
        <v>124</v>
      </c>
      <c r="U17" s="41"/>
      <c r="V17" s="47">
        <f t="shared" si="2"/>
        <v>0</v>
      </c>
    </row>
    <row r="18" spans="1:22" ht="18.75">
      <c r="A18" s="45">
        <v>17</v>
      </c>
      <c r="B18" s="45" t="s">
        <v>26</v>
      </c>
      <c r="C18" s="45">
        <v>99</v>
      </c>
      <c r="D18" s="45">
        <v>50</v>
      </c>
      <c r="E18" s="45">
        <v>1</v>
      </c>
      <c r="F18" s="45">
        <v>44</v>
      </c>
      <c r="G18" s="45"/>
      <c r="H18" s="50">
        <f t="shared" si="0"/>
        <v>94</v>
      </c>
      <c r="I18" s="45"/>
      <c r="J18" s="45">
        <v>5</v>
      </c>
      <c r="K18" s="45"/>
      <c r="L18" s="45"/>
      <c r="M18" s="45"/>
      <c r="N18" s="45"/>
      <c r="O18" s="45"/>
      <c r="P18" s="45"/>
      <c r="Q18" s="45"/>
      <c r="R18" s="45"/>
      <c r="S18" s="45">
        <f t="shared" si="3"/>
        <v>94</v>
      </c>
      <c r="T18" s="39">
        <f t="shared" si="1"/>
        <v>94</v>
      </c>
      <c r="U18" s="41"/>
      <c r="V18" s="47">
        <f t="shared" si="2"/>
        <v>0</v>
      </c>
    </row>
    <row r="19" spans="1:22" ht="18.75">
      <c r="A19" s="45">
        <v>18</v>
      </c>
      <c r="B19" s="45" t="s">
        <v>27</v>
      </c>
      <c r="C19" s="45">
        <v>139</v>
      </c>
      <c r="D19" s="45">
        <v>33</v>
      </c>
      <c r="E19" s="45">
        <v>3</v>
      </c>
      <c r="F19" s="45">
        <v>25</v>
      </c>
      <c r="G19" s="45"/>
      <c r="H19" s="50">
        <f t="shared" si="0"/>
        <v>124</v>
      </c>
      <c r="I19" s="45"/>
      <c r="J19" s="45"/>
      <c r="K19" s="45"/>
      <c r="L19" s="45"/>
      <c r="M19" s="45"/>
      <c r="N19" s="45">
        <v>15</v>
      </c>
      <c r="O19" s="45"/>
      <c r="P19" s="45"/>
      <c r="Q19" s="45"/>
      <c r="R19" s="45"/>
      <c r="S19" s="45">
        <f t="shared" si="3"/>
        <v>124</v>
      </c>
      <c r="T19" s="39">
        <f t="shared" si="1"/>
        <v>124</v>
      </c>
      <c r="U19" s="41"/>
      <c r="V19" s="47">
        <f t="shared" si="2"/>
        <v>0</v>
      </c>
    </row>
    <row r="20" spans="1:22" ht="18.75">
      <c r="A20" s="45">
        <v>19</v>
      </c>
      <c r="B20" s="45" t="s">
        <v>28</v>
      </c>
      <c r="C20" s="45">
        <v>117</v>
      </c>
      <c r="D20" s="45">
        <v>40</v>
      </c>
      <c r="E20" s="45">
        <v>2</v>
      </c>
      <c r="F20" s="45">
        <v>25</v>
      </c>
      <c r="G20" s="45"/>
      <c r="H20" s="50">
        <f t="shared" si="0"/>
        <v>105</v>
      </c>
      <c r="I20" s="45"/>
      <c r="J20" s="45">
        <v>5</v>
      </c>
      <c r="K20" s="45">
        <v>5</v>
      </c>
      <c r="L20" s="45"/>
      <c r="M20" s="45">
        <v>2</v>
      </c>
      <c r="N20" s="45"/>
      <c r="O20" s="45"/>
      <c r="P20" s="45"/>
      <c r="Q20" s="45"/>
      <c r="R20" s="45"/>
      <c r="S20" s="45">
        <f t="shared" si="3"/>
        <v>105</v>
      </c>
      <c r="T20" s="39">
        <f t="shared" si="1"/>
        <v>105</v>
      </c>
      <c r="U20" s="41"/>
      <c r="V20" s="47">
        <f t="shared" si="2"/>
        <v>0</v>
      </c>
    </row>
    <row r="21" spans="1:22" ht="18.75">
      <c r="A21" s="45">
        <v>20</v>
      </c>
      <c r="B21" s="45" t="s">
        <v>29</v>
      </c>
      <c r="C21" s="45">
        <v>102</v>
      </c>
      <c r="D21" s="45">
        <v>40</v>
      </c>
      <c r="E21" s="45">
        <v>1</v>
      </c>
      <c r="F21" s="45">
        <v>39</v>
      </c>
      <c r="G21" s="45"/>
      <c r="H21" s="50">
        <f t="shared" si="0"/>
        <v>79</v>
      </c>
      <c r="I21" s="45"/>
      <c r="J21" s="45"/>
      <c r="K21" s="45">
        <v>10</v>
      </c>
      <c r="L21" s="45"/>
      <c r="M21" s="45">
        <v>8</v>
      </c>
      <c r="N21" s="45"/>
      <c r="O21" s="45"/>
      <c r="P21" s="45">
        <v>5</v>
      </c>
      <c r="Q21" s="45"/>
      <c r="R21" s="45"/>
      <c r="S21" s="45">
        <f t="shared" si="3"/>
        <v>79</v>
      </c>
      <c r="T21" s="39">
        <f t="shared" si="1"/>
        <v>79</v>
      </c>
      <c r="U21" s="41"/>
      <c r="V21" s="47">
        <f t="shared" si="2"/>
        <v>0</v>
      </c>
    </row>
  </sheetData>
  <pageMargins left="0.7" right="0.7" top="0.75" bottom="0.75" header="0.3" footer="0.3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3"/>
  <sheetViews>
    <sheetView workbookViewId="0">
      <selection activeCell="H12" sqref="H12"/>
    </sheetView>
  </sheetViews>
  <sheetFormatPr defaultRowHeight="15"/>
  <cols>
    <col min="1" max="1" width="4.140625" customWidth="1"/>
    <col min="2" max="2" width="8.5703125" customWidth="1"/>
    <col min="3" max="5" width="5.85546875" customWidth="1"/>
    <col min="6" max="18" width="6.140625" customWidth="1"/>
    <col min="19" max="19" width="9" customWidth="1"/>
    <col min="20" max="20" width="8.5703125" customWidth="1"/>
    <col min="21" max="21" width="8.140625" customWidth="1"/>
    <col min="23" max="23" width="8.140625" customWidth="1"/>
    <col min="24" max="24" width="8.42578125" customWidth="1"/>
    <col min="25" max="25" width="13.140625" customWidth="1"/>
  </cols>
  <sheetData>
    <row r="1" spans="1:25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39</v>
      </c>
      <c r="H1" s="8" t="s">
        <v>39</v>
      </c>
      <c r="I1" s="8" t="s">
        <v>40</v>
      </c>
      <c r="J1" s="8" t="s">
        <v>40</v>
      </c>
      <c r="K1" s="8" t="s">
        <v>37</v>
      </c>
      <c r="L1" s="8" t="s">
        <v>53</v>
      </c>
      <c r="M1" s="8" t="s">
        <v>53</v>
      </c>
      <c r="N1" s="8" t="s">
        <v>78</v>
      </c>
      <c r="O1" s="8" t="s">
        <v>71</v>
      </c>
      <c r="P1" s="8" t="s">
        <v>54</v>
      </c>
      <c r="Q1" s="8" t="s">
        <v>74</v>
      </c>
      <c r="R1" s="8" t="s">
        <v>58</v>
      </c>
      <c r="S1" s="78" t="s">
        <v>30</v>
      </c>
      <c r="T1" s="8" t="s">
        <v>34</v>
      </c>
      <c r="U1" s="8" t="s">
        <v>35</v>
      </c>
      <c r="V1" s="8" t="s">
        <v>68</v>
      </c>
      <c r="W1" s="3" t="s">
        <v>64</v>
      </c>
      <c r="X1" s="3" t="s">
        <v>46</v>
      </c>
      <c r="Y1" s="3" t="s">
        <v>47</v>
      </c>
    </row>
    <row r="2" spans="1:25" s="1" customFormat="1" ht="13.5" customHeight="1">
      <c r="A2" s="4">
        <v>1</v>
      </c>
      <c r="B2" s="77" t="s">
        <v>10</v>
      </c>
      <c r="C2" s="4">
        <v>33</v>
      </c>
      <c r="D2" s="4">
        <v>35</v>
      </c>
      <c r="E2" s="4">
        <v>54</v>
      </c>
      <c r="F2" s="4">
        <v>68</v>
      </c>
      <c r="G2" s="4">
        <v>50</v>
      </c>
      <c r="H2" s="4">
        <v>46</v>
      </c>
      <c r="I2" s="81">
        <v>2</v>
      </c>
      <c r="J2" s="81">
        <v>56</v>
      </c>
      <c r="K2" s="83">
        <v>41</v>
      </c>
      <c r="L2" s="83">
        <v>24</v>
      </c>
      <c r="M2" s="83">
        <v>52</v>
      </c>
      <c r="N2" s="83">
        <v>30</v>
      </c>
      <c r="O2" s="83">
        <v>25</v>
      </c>
      <c r="P2" s="83">
        <v>10</v>
      </c>
      <c r="Q2" s="83">
        <v>4</v>
      </c>
      <c r="R2" s="83">
        <v>3</v>
      </c>
      <c r="S2" s="44">
        <v>1858</v>
      </c>
      <c r="T2" s="4"/>
      <c r="U2" s="4">
        <v>231</v>
      </c>
      <c r="V2" s="82">
        <f>S2+T2-F2-G2-H2-I2-J2-K2-L2-M2-N2-O2-P2-Q2-R2-U2</f>
        <v>1216</v>
      </c>
      <c r="W2" s="7">
        <f t="shared" ref="W2:W22" si="0">C2*D2+E2</f>
        <v>1209</v>
      </c>
      <c r="X2" s="4">
        <v>7</v>
      </c>
      <c r="Y2" s="9">
        <f>W2+X2-V2</f>
        <v>0</v>
      </c>
    </row>
    <row r="3" spans="1:25" s="1" customFormat="1" ht="13.5" customHeight="1">
      <c r="A3" s="4">
        <v>2</v>
      </c>
      <c r="B3" s="77" t="s">
        <v>11</v>
      </c>
      <c r="C3" s="4">
        <v>70</v>
      </c>
      <c r="D3" s="4">
        <v>17</v>
      </c>
      <c r="E3" s="4">
        <v>46</v>
      </c>
      <c r="F3" s="4">
        <v>7</v>
      </c>
      <c r="G3" s="4">
        <v>29</v>
      </c>
      <c r="H3" s="4">
        <v>29</v>
      </c>
      <c r="I3" s="81">
        <v>3</v>
      </c>
      <c r="J3" s="81">
        <v>50</v>
      </c>
      <c r="K3" s="83">
        <v>41</v>
      </c>
      <c r="L3" s="83">
        <v>105</v>
      </c>
      <c r="M3" s="83">
        <v>46</v>
      </c>
      <c r="N3" s="83">
        <v>20</v>
      </c>
      <c r="O3" s="83">
        <v>26</v>
      </c>
      <c r="P3" s="83">
        <v>20</v>
      </c>
      <c r="Q3" s="83">
        <v>4</v>
      </c>
      <c r="R3" s="83">
        <v>3</v>
      </c>
      <c r="S3" s="44">
        <v>1574</v>
      </c>
      <c r="T3" s="4">
        <v>421</v>
      </c>
      <c r="U3" s="4">
        <v>375</v>
      </c>
      <c r="V3" s="82">
        <f t="shared" ref="V3:V22" si="1">S3+T3-F3-G3-H3-I3-J3-K3-L3-M3-N3-O3-P3-Q3-R3-U3</f>
        <v>1237</v>
      </c>
      <c r="W3" s="7">
        <f t="shared" si="0"/>
        <v>1236</v>
      </c>
      <c r="X3" s="4">
        <v>1</v>
      </c>
      <c r="Y3" s="9">
        <f t="shared" ref="Y3:Y18" si="2">W3+X3-V3</f>
        <v>0</v>
      </c>
    </row>
    <row r="4" spans="1:25" ht="13.5" customHeight="1">
      <c r="A4" s="4">
        <v>3</v>
      </c>
      <c r="B4" s="77" t="s">
        <v>12</v>
      </c>
      <c r="C4" s="4">
        <v>18</v>
      </c>
      <c r="D4" s="4">
        <v>1</v>
      </c>
      <c r="E4" s="4"/>
      <c r="F4" s="4"/>
      <c r="G4" s="4">
        <v>14</v>
      </c>
      <c r="H4" s="4">
        <v>15</v>
      </c>
      <c r="I4" s="81"/>
      <c r="J4" s="81">
        <v>30</v>
      </c>
      <c r="K4" s="83">
        <v>15</v>
      </c>
      <c r="L4" s="83">
        <v>14</v>
      </c>
      <c r="M4" s="83">
        <v>20</v>
      </c>
      <c r="N4" s="83"/>
      <c r="O4" s="83">
        <v>6</v>
      </c>
      <c r="P4" s="83">
        <v>15</v>
      </c>
      <c r="Q4" s="83"/>
      <c r="R4" s="83"/>
      <c r="S4" s="44">
        <v>58</v>
      </c>
      <c r="T4" s="4">
        <v>180</v>
      </c>
      <c r="U4" s="4">
        <v>90</v>
      </c>
      <c r="V4" s="82">
        <f t="shared" si="1"/>
        <v>19</v>
      </c>
      <c r="W4" s="7">
        <f t="shared" si="0"/>
        <v>18</v>
      </c>
      <c r="X4" s="4">
        <v>1</v>
      </c>
      <c r="Y4" s="9">
        <f t="shared" si="2"/>
        <v>0</v>
      </c>
    </row>
    <row r="5" spans="1:25" ht="13.5" customHeight="1">
      <c r="A5" s="4">
        <v>4</v>
      </c>
      <c r="B5" s="77" t="s">
        <v>13</v>
      </c>
      <c r="C5" s="4">
        <v>90</v>
      </c>
      <c r="D5" s="4">
        <v>1</v>
      </c>
      <c r="E5" s="4">
        <v>115</v>
      </c>
      <c r="F5" s="4">
        <v>2</v>
      </c>
      <c r="G5" s="4">
        <v>4</v>
      </c>
      <c r="H5" s="4">
        <v>6</v>
      </c>
      <c r="I5" s="81">
        <v>2</v>
      </c>
      <c r="J5" s="81">
        <v>3</v>
      </c>
      <c r="K5" s="83"/>
      <c r="L5" s="83">
        <v>5</v>
      </c>
      <c r="M5" s="83">
        <v>6</v>
      </c>
      <c r="N5" s="83"/>
      <c r="O5" s="83"/>
      <c r="P5" s="83"/>
      <c r="Q5" s="83"/>
      <c r="R5" s="83"/>
      <c r="S5" s="44">
        <v>116</v>
      </c>
      <c r="T5" s="4">
        <v>130</v>
      </c>
      <c r="U5" s="4">
        <v>13</v>
      </c>
      <c r="V5" s="82">
        <f t="shared" si="1"/>
        <v>205</v>
      </c>
      <c r="W5" s="7">
        <f t="shared" si="0"/>
        <v>205</v>
      </c>
      <c r="X5" s="4"/>
      <c r="Y5" s="9">
        <f t="shared" si="2"/>
        <v>0</v>
      </c>
    </row>
    <row r="6" spans="1:25" ht="13.5" customHeight="1">
      <c r="A6" s="4">
        <v>5</v>
      </c>
      <c r="B6" s="77" t="s">
        <v>14</v>
      </c>
      <c r="C6" s="4">
        <v>77</v>
      </c>
      <c r="D6" s="4">
        <v>1</v>
      </c>
      <c r="E6" s="4"/>
      <c r="F6" s="4">
        <v>3</v>
      </c>
      <c r="G6" s="4"/>
      <c r="H6" s="4"/>
      <c r="I6" s="81"/>
      <c r="J6" s="81"/>
      <c r="K6" s="83"/>
      <c r="L6" s="83"/>
      <c r="M6" s="83"/>
      <c r="N6" s="83"/>
      <c r="O6" s="83"/>
      <c r="P6" s="83"/>
      <c r="Q6" s="83"/>
      <c r="R6" s="83"/>
      <c r="S6" s="44">
        <v>0</v>
      </c>
      <c r="T6" s="4">
        <v>80</v>
      </c>
      <c r="U6" s="4"/>
      <c r="V6" s="82">
        <f t="shared" si="1"/>
        <v>77</v>
      </c>
      <c r="W6" s="7">
        <f t="shared" si="0"/>
        <v>77</v>
      </c>
      <c r="X6" s="4"/>
      <c r="Y6" s="9">
        <f t="shared" si="2"/>
        <v>0</v>
      </c>
    </row>
    <row r="7" spans="1:25" ht="13.5" customHeight="1">
      <c r="A7" s="4">
        <v>6</v>
      </c>
      <c r="B7" s="77" t="s">
        <v>15</v>
      </c>
      <c r="C7" s="4">
        <v>2</v>
      </c>
      <c r="D7" s="4">
        <v>1</v>
      </c>
      <c r="E7" s="4"/>
      <c r="F7" s="4"/>
      <c r="G7" s="4"/>
      <c r="H7" s="4"/>
      <c r="I7" s="81"/>
      <c r="J7" s="81"/>
      <c r="K7" s="83"/>
      <c r="L7" s="83"/>
      <c r="M7" s="83"/>
      <c r="N7" s="83"/>
      <c r="O7" s="83"/>
      <c r="P7" s="83"/>
      <c r="Q7" s="83"/>
      <c r="R7" s="83"/>
      <c r="S7" s="44">
        <v>2</v>
      </c>
      <c r="T7" s="4"/>
      <c r="U7" s="4"/>
      <c r="V7" s="82">
        <f t="shared" si="1"/>
        <v>2</v>
      </c>
      <c r="W7" s="7">
        <f t="shared" si="0"/>
        <v>2</v>
      </c>
      <c r="X7" s="4"/>
      <c r="Y7" s="9">
        <f t="shared" si="2"/>
        <v>0</v>
      </c>
    </row>
    <row r="8" spans="1:25" s="10" customFormat="1" ht="13.5" customHeight="1">
      <c r="A8" s="7">
        <v>7</v>
      </c>
      <c r="B8" s="80" t="s">
        <v>16</v>
      </c>
      <c r="C8" s="7">
        <v>120</v>
      </c>
      <c r="D8" s="7">
        <v>2</v>
      </c>
      <c r="E8" s="7">
        <v>24</v>
      </c>
      <c r="F8" s="7"/>
      <c r="G8" s="7"/>
      <c r="H8" s="7">
        <v>5</v>
      </c>
      <c r="I8" s="85">
        <v>3</v>
      </c>
      <c r="J8" s="85">
        <v>8</v>
      </c>
      <c r="K8" s="86"/>
      <c r="L8" s="86">
        <v>37</v>
      </c>
      <c r="M8" s="86">
        <v>20</v>
      </c>
      <c r="N8" s="86"/>
      <c r="O8" s="86"/>
      <c r="P8" s="86"/>
      <c r="Q8" s="86"/>
      <c r="R8" s="86"/>
      <c r="S8" s="44">
        <v>373</v>
      </c>
      <c r="T8" s="7"/>
      <c r="U8" s="7">
        <v>34</v>
      </c>
      <c r="V8" s="82">
        <f t="shared" si="1"/>
        <v>266</v>
      </c>
      <c r="W8" s="7">
        <f t="shared" si="0"/>
        <v>264</v>
      </c>
      <c r="X8" s="7">
        <v>1</v>
      </c>
      <c r="Y8" s="12">
        <f t="shared" si="2"/>
        <v>-1</v>
      </c>
    </row>
    <row r="9" spans="1:25" s="1" customFormat="1" ht="13.5" customHeight="1">
      <c r="A9" s="4">
        <v>8</v>
      </c>
      <c r="B9" s="77" t="s">
        <v>17</v>
      </c>
      <c r="C9" s="4">
        <v>40</v>
      </c>
      <c r="D9" s="4">
        <v>1</v>
      </c>
      <c r="E9" s="4">
        <v>17</v>
      </c>
      <c r="F9" s="4"/>
      <c r="G9" s="4"/>
      <c r="H9" s="4">
        <v>1</v>
      </c>
      <c r="I9" s="81"/>
      <c r="J9" s="81">
        <v>10</v>
      </c>
      <c r="K9" s="83">
        <v>5</v>
      </c>
      <c r="L9" s="83"/>
      <c r="M9" s="83"/>
      <c r="N9" s="83"/>
      <c r="O9" s="83"/>
      <c r="P9" s="83"/>
      <c r="Q9" s="83"/>
      <c r="R9" s="83"/>
      <c r="S9" s="44">
        <v>73</v>
      </c>
      <c r="T9" s="4"/>
      <c r="U9" s="4"/>
      <c r="V9" s="82">
        <f t="shared" si="1"/>
        <v>57</v>
      </c>
      <c r="W9" s="7">
        <f t="shared" si="0"/>
        <v>57</v>
      </c>
      <c r="X9" s="4"/>
      <c r="Y9" s="9">
        <f t="shared" si="2"/>
        <v>0</v>
      </c>
    </row>
    <row r="10" spans="1:25" ht="13.5" customHeight="1">
      <c r="A10" s="4">
        <v>9</v>
      </c>
      <c r="B10" s="77" t="s">
        <v>18</v>
      </c>
      <c r="C10" s="4">
        <v>65</v>
      </c>
      <c r="D10" s="4">
        <v>2</v>
      </c>
      <c r="E10" s="4">
        <v>51</v>
      </c>
      <c r="F10" s="4">
        <v>8</v>
      </c>
      <c r="G10" s="4">
        <v>11</v>
      </c>
      <c r="H10" s="4">
        <v>9</v>
      </c>
      <c r="I10" s="81">
        <v>2</v>
      </c>
      <c r="J10" s="81">
        <v>7</v>
      </c>
      <c r="K10" s="83"/>
      <c r="L10" s="83">
        <v>15</v>
      </c>
      <c r="M10" s="83"/>
      <c r="N10" s="83">
        <v>8</v>
      </c>
      <c r="O10" s="83"/>
      <c r="P10" s="83"/>
      <c r="Q10" s="83"/>
      <c r="R10" s="83"/>
      <c r="S10" s="44">
        <v>251</v>
      </c>
      <c r="T10" s="4"/>
      <c r="U10" s="4">
        <v>10</v>
      </c>
      <c r="V10" s="82">
        <f t="shared" si="1"/>
        <v>181</v>
      </c>
      <c r="W10" s="7">
        <f t="shared" si="0"/>
        <v>181</v>
      </c>
      <c r="X10" s="4"/>
      <c r="Y10" s="9">
        <f t="shared" si="2"/>
        <v>0</v>
      </c>
    </row>
    <row r="11" spans="1:25" ht="13.5" customHeight="1">
      <c r="A11" s="4">
        <v>10</v>
      </c>
      <c r="B11" s="77" t="s">
        <v>19</v>
      </c>
      <c r="C11" s="4">
        <v>100</v>
      </c>
      <c r="D11" s="4">
        <v>3</v>
      </c>
      <c r="E11" s="4">
        <v>45</v>
      </c>
      <c r="F11" s="4">
        <v>10</v>
      </c>
      <c r="G11" s="4">
        <v>20</v>
      </c>
      <c r="H11" s="4">
        <v>24</v>
      </c>
      <c r="I11" s="81">
        <v>2</v>
      </c>
      <c r="J11" s="81">
        <v>74</v>
      </c>
      <c r="K11" s="83">
        <v>19</v>
      </c>
      <c r="L11" s="83">
        <v>19</v>
      </c>
      <c r="M11" s="83">
        <v>8</v>
      </c>
      <c r="N11" s="83"/>
      <c r="O11" s="83">
        <v>23</v>
      </c>
      <c r="P11" s="83"/>
      <c r="Q11" s="83"/>
      <c r="R11" s="83">
        <v>5</v>
      </c>
      <c r="S11" s="44">
        <v>646</v>
      </c>
      <c r="T11" s="4"/>
      <c r="U11" s="4">
        <v>96</v>
      </c>
      <c r="V11" s="82">
        <f t="shared" si="1"/>
        <v>346</v>
      </c>
      <c r="W11" s="7">
        <f t="shared" si="0"/>
        <v>345</v>
      </c>
      <c r="X11" s="4">
        <v>1</v>
      </c>
      <c r="Y11" s="9">
        <f t="shared" si="2"/>
        <v>0</v>
      </c>
    </row>
    <row r="12" spans="1:25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1"/>
      <c r="J12" s="81"/>
      <c r="K12" s="83"/>
      <c r="L12" s="83"/>
      <c r="M12" s="83"/>
      <c r="N12" s="83"/>
      <c r="O12" s="83"/>
      <c r="P12" s="83"/>
      <c r="Q12" s="83"/>
      <c r="R12" s="83"/>
      <c r="S12" s="44">
        <v>0</v>
      </c>
      <c r="T12" s="4"/>
      <c r="U12" s="4"/>
      <c r="V12" s="82">
        <f t="shared" si="1"/>
        <v>0</v>
      </c>
      <c r="W12" s="7">
        <f t="shared" si="0"/>
        <v>0</v>
      </c>
      <c r="X12" s="4"/>
      <c r="Y12" s="9">
        <f t="shared" si="2"/>
        <v>0</v>
      </c>
    </row>
    <row r="13" spans="1:25" s="1" customFormat="1" ht="13.5" customHeight="1">
      <c r="A13" s="4">
        <v>12</v>
      </c>
      <c r="B13" s="77" t="s">
        <v>21</v>
      </c>
      <c r="C13" s="4">
        <v>24</v>
      </c>
      <c r="D13" s="4">
        <v>1</v>
      </c>
      <c r="E13" s="4"/>
      <c r="F13" s="4">
        <v>3</v>
      </c>
      <c r="G13" s="4">
        <v>2</v>
      </c>
      <c r="H13" s="4"/>
      <c r="I13" s="81">
        <v>1</v>
      </c>
      <c r="J13" s="81">
        <v>2</v>
      </c>
      <c r="K13" s="83">
        <v>4</v>
      </c>
      <c r="L13" s="83"/>
      <c r="M13" s="83"/>
      <c r="N13" s="83"/>
      <c r="O13" s="83">
        <v>3</v>
      </c>
      <c r="P13" s="83"/>
      <c r="Q13" s="83"/>
      <c r="R13" s="83"/>
      <c r="S13" s="44">
        <v>42</v>
      </c>
      <c r="T13" s="4"/>
      <c r="U13" s="4">
        <v>3</v>
      </c>
      <c r="V13" s="82">
        <f t="shared" si="1"/>
        <v>24</v>
      </c>
      <c r="W13" s="7">
        <f t="shared" si="0"/>
        <v>24</v>
      </c>
      <c r="X13" s="4"/>
      <c r="Y13" s="9">
        <f t="shared" si="2"/>
        <v>0</v>
      </c>
    </row>
    <row r="14" spans="1:25" ht="13.5" customHeight="1">
      <c r="A14" s="4">
        <v>13</v>
      </c>
      <c r="B14" s="77" t="s">
        <v>22</v>
      </c>
      <c r="C14" s="4">
        <v>31</v>
      </c>
      <c r="D14" s="4">
        <v>1</v>
      </c>
      <c r="E14" s="4"/>
      <c r="F14" s="4"/>
      <c r="G14" s="4">
        <v>19</v>
      </c>
      <c r="H14" s="4"/>
      <c r="I14" s="81">
        <v>2</v>
      </c>
      <c r="J14" s="81">
        <v>1</v>
      </c>
      <c r="K14" s="83">
        <v>10</v>
      </c>
      <c r="L14" s="83">
        <v>25</v>
      </c>
      <c r="M14" s="83"/>
      <c r="N14" s="83"/>
      <c r="O14" s="83">
        <v>1</v>
      </c>
      <c r="P14" s="83"/>
      <c r="Q14" s="83"/>
      <c r="R14" s="83"/>
      <c r="S14" s="44">
        <v>89</v>
      </c>
      <c r="T14" s="4"/>
      <c r="U14" s="4"/>
      <c r="V14" s="82">
        <f t="shared" si="1"/>
        <v>31</v>
      </c>
      <c r="W14" s="7">
        <f t="shared" si="0"/>
        <v>31</v>
      </c>
      <c r="X14" s="4"/>
      <c r="Y14" s="9">
        <f t="shared" si="2"/>
        <v>0</v>
      </c>
    </row>
    <row r="15" spans="1:25" ht="13.5" customHeight="1">
      <c r="A15" s="4">
        <v>14</v>
      </c>
      <c r="B15" s="77" t="s">
        <v>23</v>
      </c>
      <c r="C15" s="4">
        <v>7</v>
      </c>
      <c r="D15" s="4">
        <v>1</v>
      </c>
      <c r="E15" s="4"/>
      <c r="F15" s="4"/>
      <c r="G15" s="4">
        <v>30</v>
      </c>
      <c r="H15" s="4">
        <v>13</v>
      </c>
      <c r="I15" s="81">
        <v>2</v>
      </c>
      <c r="J15" s="81"/>
      <c r="K15" s="83"/>
      <c r="L15" s="83">
        <v>30</v>
      </c>
      <c r="M15" s="83">
        <v>17</v>
      </c>
      <c r="N15" s="83"/>
      <c r="O15" s="83">
        <v>10</v>
      </c>
      <c r="P15" s="83"/>
      <c r="Q15" s="83"/>
      <c r="R15" s="83"/>
      <c r="S15" s="44">
        <v>130</v>
      </c>
      <c r="T15" s="4"/>
      <c r="U15" s="4">
        <v>20</v>
      </c>
      <c r="V15" s="82">
        <f t="shared" si="1"/>
        <v>8</v>
      </c>
      <c r="W15" s="7">
        <f t="shared" si="0"/>
        <v>7</v>
      </c>
      <c r="X15" s="4">
        <v>1</v>
      </c>
      <c r="Y15" s="9">
        <f t="shared" si="2"/>
        <v>0</v>
      </c>
    </row>
    <row r="16" spans="1:25" ht="13.5" customHeight="1">
      <c r="A16" s="4">
        <v>15</v>
      </c>
      <c r="B16" s="77" t="s">
        <v>24</v>
      </c>
      <c r="C16" s="4">
        <v>50</v>
      </c>
      <c r="D16" s="4">
        <v>1</v>
      </c>
      <c r="E16" s="4">
        <v>58</v>
      </c>
      <c r="F16" s="4"/>
      <c r="G16" s="4">
        <v>11</v>
      </c>
      <c r="H16" s="4">
        <v>1</v>
      </c>
      <c r="I16" s="81"/>
      <c r="J16" s="81"/>
      <c r="K16" s="83"/>
      <c r="L16" s="83">
        <v>1</v>
      </c>
      <c r="M16" s="83">
        <v>5</v>
      </c>
      <c r="N16" s="83"/>
      <c r="O16" s="83"/>
      <c r="P16" s="83"/>
      <c r="Q16" s="83"/>
      <c r="R16" s="83"/>
      <c r="S16" s="44">
        <v>132</v>
      </c>
      <c r="T16" s="4"/>
      <c r="U16" s="4">
        <v>5</v>
      </c>
      <c r="V16" s="82">
        <f t="shared" si="1"/>
        <v>109</v>
      </c>
      <c r="W16" s="7">
        <f t="shared" si="0"/>
        <v>108</v>
      </c>
      <c r="X16" s="4">
        <v>1</v>
      </c>
      <c r="Y16" s="9">
        <f t="shared" si="2"/>
        <v>0</v>
      </c>
    </row>
    <row r="17" spans="1:25" ht="13.5" customHeight="1">
      <c r="A17" s="4">
        <v>16</v>
      </c>
      <c r="B17" s="77" t="s">
        <v>25</v>
      </c>
      <c r="C17" s="4">
        <v>50</v>
      </c>
      <c r="D17" s="4">
        <v>2</v>
      </c>
      <c r="E17" s="4">
        <v>44</v>
      </c>
      <c r="F17" s="4"/>
      <c r="G17" s="4">
        <v>2</v>
      </c>
      <c r="H17" s="4">
        <v>5</v>
      </c>
      <c r="I17" s="81"/>
      <c r="J17" s="81"/>
      <c r="K17" s="83"/>
      <c r="L17" s="83">
        <v>2</v>
      </c>
      <c r="M17" s="83"/>
      <c r="N17" s="83"/>
      <c r="O17" s="83"/>
      <c r="P17" s="83"/>
      <c r="Q17" s="83"/>
      <c r="R17" s="83"/>
      <c r="S17" s="44">
        <v>158</v>
      </c>
      <c r="T17" s="4"/>
      <c r="U17" s="4">
        <v>5</v>
      </c>
      <c r="V17" s="82">
        <f t="shared" si="1"/>
        <v>144</v>
      </c>
      <c r="W17" s="7">
        <f t="shared" si="0"/>
        <v>144</v>
      </c>
      <c r="X17" s="4"/>
      <c r="Y17" s="9">
        <f t="shared" si="2"/>
        <v>0</v>
      </c>
    </row>
    <row r="18" spans="1:25" ht="13.5" customHeight="1">
      <c r="A18" s="4">
        <v>17</v>
      </c>
      <c r="B18" s="77" t="s">
        <v>26</v>
      </c>
      <c r="C18" s="4">
        <v>20</v>
      </c>
      <c r="D18" s="4">
        <v>1</v>
      </c>
      <c r="E18" s="4"/>
      <c r="F18" s="4"/>
      <c r="G18" s="4">
        <v>6</v>
      </c>
      <c r="H18" s="4"/>
      <c r="I18" s="81"/>
      <c r="J18" s="81"/>
      <c r="K18" s="83"/>
      <c r="L18" s="83">
        <v>10</v>
      </c>
      <c r="M18" s="83"/>
      <c r="N18" s="83"/>
      <c r="O18" s="83">
        <v>20</v>
      </c>
      <c r="P18" s="83"/>
      <c r="Q18" s="83"/>
      <c r="R18" s="83"/>
      <c r="S18" s="44">
        <v>71</v>
      </c>
      <c r="T18" s="4"/>
      <c r="U18" s="4">
        <v>15</v>
      </c>
      <c r="V18" s="82">
        <f t="shared" si="1"/>
        <v>20</v>
      </c>
      <c r="W18" s="7">
        <f t="shared" si="0"/>
        <v>20</v>
      </c>
      <c r="X18" s="4"/>
      <c r="Y18" s="9">
        <f t="shared" si="2"/>
        <v>0</v>
      </c>
    </row>
    <row r="19" spans="1:25" ht="13.5" customHeight="1">
      <c r="A19" s="4">
        <v>18</v>
      </c>
      <c r="B19" s="77" t="s">
        <v>73</v>
      </c>
      <c r="C19" s="4">
        <v>22</v>
      </c>
      <c r="D19" s="4">
        <v>1</v>
      </c>
      <c r="E19" s="4"/>
      <c r="F19" s="4"/>
      <c r="G19" s="4"/>
      <c r="H19" s="4"/>
      <c r="I19" s="81"/>
      <c r="J19" s="81"/>
      <c r="K19" s="83"/>
      <c r="L19" s="83"/>
      <c r="M19" s="83"/>
      <c r="N19" s="83"/>
      <c r="O19" s="83"/>
      <c r="P19" s="83"/>
      <c r="Q19" s="83"/>
      <c r="R19" s="83"/>
      <c r="S19" s="44">
        <v>22</v>
      </c>
      <c r="T19" s="4"/>
      <c r="U19" s="4"/>
      <c r="V19" s="82">
        <f t="shared" si="1"/>
        <v>22</v>
      </c>
      <c r="W19" s="7">
        <f t="shared" si="0"/>
        <v>22</v>
      </c>
      <c r="X19" s="4"/>
      <c r="Y19" s="9">
        <f>W19+X19-V19</f>
        <v>0</v>
      </c>
    </row>
    <row r="20" spans="1:25" ht="13.5" customHeight="1">
      <c r="A20" s="4">
        <v>19</v>
      </c>
      <c r="B20" s="77" t="s">
        <v>27</v>
      </c>
      <c r="C20" s="4">
        <v>33</v>
      </c>
      <c r="D20" s="4">
        <v>1</v>
      </c>
      <c r="E20" s="4">
        <v>32</v>
      </c>
      <c r="F20" s="4"/>
      <c r="G20" s="4">
        <v>6</v>
      </c>
      <c r="H20" s="4"/>
      <c r="I20" s="81"/>
      <c r="J20" s="81"/>
      <c r="K20" s="83"/>
      <c r="L20" s="83"/>
      <c r="M20" s="83"/>
      <c r="N20" s="83"/>
      <c r="O20" s="83">
        <v>3</v>
      </c>
      <c r="P20" s="83"/>
      <c r="Q20" s="83"/>
      <c r="R20" s="83"/>
      <c r="S20" s="44">
        <v>101</v>
      </c>
      <c r="T20" s="4"/>
      <c r="U20" s="4">
        <v>27</v>
      </c>
      <c r="V20" s="82">
        <f t="shared" si="1"/>
        <v>65</v>
      </c>
      <c r="W20" s="7">
        <f t="shared" si="0"/>
        <v>65</v>
      </c>
      <c r="X20" s="4"/>
      <c r="Y20" s="9">
        <f t="shared" ref="Y20:Y22" si="3">W20+X20-V20</f>
        <v>0</v>
      </c>
    </row>
    <row r="21" spans="1:25" ht="13.5" customHeight="1">
      <c r="A21" s="4">
        <v>20</v>
      </c>
      <c r="B21" s="77" t="s">
        <v>28</v>
      </c>
      <c r="C21" s="4">
        <v>10</v>
      </c>
      <c r="D21" s="4">
        <v>1</v>
      </c>
      <c r="E21" s="4"/>
      <c r="F21" s="4"/>
      <c r="G21" s="4">
        <v>1</v>
      </c>
      <c r="H21" s="4">
        <v>5</v>
      </c>
      <c r="I21" s="81"/>
      <c r="J21" s="81"/>
      <c r="K21" s="9"/>
      <c r="L21" s="83">
        <v>5</v>
      </c>
      <c r="M21" s="9">
        <v>12</v>
      </c>
      <c r="N21" s="9"/>
      <c r="O21" s="9">
        <v>3</v>
      </c>
      <c r="P21" s="9"/>
      <c r="Q21" s="9"/>
      <c r="R21" s="9"/>
      <c r="S21" s="44">
        <v>42</v>
      </c>
      <c r="T21" s="4"/>
      <c r="U21" s="4">
        <v>5</v>
      </c>
      <c r="V21" s="82">
        <f t="shared" si="1"/>
        <v>11</v>
      </c>
      <c r="W21" s="7">
        <f t="shared" si="0"/>
        <v>10</v>
      </c>
      <c r="X21" s="4">
        <v>1</v>
      </c>
      <c r="Y21" s="9">
        <f t="shared" si="3"/>
        <v>0</v>
      </c>
    </row>
    <row r="22" spans="1:25" ht="13.5" customHeight="1">
      <c r="A22" s="4">
        <v>21</v>
      </c>
      <c r="B22" s="77" t="s">
        <v>29</v>
      </c>
      <c r="C22" s="4">
        <v>40</v>
      </c>
      <c r="D22" s="4">
        <v>1</v>
      </c>
      <c r="E22" s="4">
        <v>34</v>
      </c>
      <c r="F22" s="4"/>
      <c r="G22" s="4">
        <v>5</v>
      </c>
      <c r="H22" s="4"/>
      <c r="I22" s="81"/>
      <c r="J22" s="81"/>
      <c r="K22" s="9"/>
      <c r="L22" s="83"/>
      <c r="M22" s="9">
        <v>5</v>
      </c>
      <c r="N22" s="9"/>
      <c r="O22" s="9"/>
      <c r="P22" s="9"/>
      <c r="Q22" s="9"/>
      <c r="R22" s="9"/>
      <c r="S22" s="44">
        <v>84</v>
      </c>
      <c r="T22" s="4"/>
      <c r="U22" s="4"/>
      <c r="V22" s="82">
        <f t="shared" si="1"/>
        <v>74</v>
      </c>
      <c r="W22" s="7">
        <f t="shared" si="0"/>
        <v>74</v>
      </c>
      <c r="X22" s="4"/>
      <c r="Y22" s="9">
        <f t="shared" si="3"/>
        <v>0</v>
      </c>
    </row>
    <row r="23" spans="1:25" ht="18.75">
      <c r="E23" t="s">
        <v>48</v>
      </c>
      <c r="L23" s="91"/>
      <c r="M23" s="91" t="s">
        <v>48</v>
      </c>
      <c r="N23" s="91"/>
      <c r="O23" s="91"/>
      <c r="P23" s="91"/>
      <c r="Q23" s="91"/>
      <c r="R23" s="91"/>
      <c r="S23" s="98">
        <f t="shared" ref="S23" si="4">SUM(S2:S22)</f>
        <v>5822</v>
      </c>
      <c r="T23" s="102">
        <f>SUM(T2:T22)</f>
        <v>811</v>
      </c>
      <c r="U23" s="102">
        <f>SUM(U2:U22)</f>
        <v>929</v>
      </c>
      <c r="V23" s="82">
        <f>SUM(V2:V22)</f>
        <v>4114</v>
      </c>
      <c r="W23" s="101">
        <f>SUM(W2:W22)</f>
        <v>4099</v>
      </c>
      <c r="X23" s="106">
        <f>SUM(X2:X22)</f>
        <v>14</v>
      </c>
      <c r="Y23" s="93"/>
    </row>
  </sheetData>
  <pageMargins left="0.7" right="0.7" top="0.75" bottom="0.75" header="0.3" footer="0.3"/>
  <legacy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3"/>
  <sheetViews>
    <sheetView topLeftCell="A3" workbookViewId="0">
      <selection activeCell="S16" sqref="S16"/>
    </sheetView>
  </sheetViews>
  <sheetFormatPr defaultRowHeight="15"/>
  <cols>
    <col min="1" max="1" width="5.28515625" customWidth="1"/>
    <col min="3" max="5" width="6.28515625" customWidth="1"/>
    <col min="6" max="16" width="5.85546875" customWidth="1"/>
    <col min="23" max="23" width="12.5703125" customWidth="1"/>
  </cols>
  <sheetData>
    <row r="1" spans="1:23">
      <c r="A1" s="2" t="s">
        <v>0</v>
      </c>
      <c r="B1" s="2" t="s">
        <v>1</v>
      </c>
      <c r="C1" s="2" t="s">
        <v>31</v>
      </c>
      <c r="D1" s="2" t="s">
        <v>32</v>
      </c>
      <c r="E1" s="2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39</v>
      </c>
      <c r="K1" s="8" t="s">
        <v>40</v>
      </c>
      <c r="L1" s="8" t="s">
        <v>37</v>
      </c>
      <c r="M1" s="8" t="s">
        <v>53</v>
      </c>
      <c r="N1" s="8" t="s">
        <v>78</v>
      </c>
      <c r="O1" s="8" t="s">
        <v>52</v>
      </c>
      <c r="P1" s="8" t="s">
        <v>71</v>
      </c>
      <c r="Q1" s="78" t="s">
        <v>30</v>
      </c>
      <c r="R1" s="8" t="s">
        <v>34</v>
      </c>
      <c r="S1" s="8" t="s">
        <v>35</v>
      </c>
      <c r="T1" s="8" t="s">
        <v>68</v>
      </c>
      <c r="U1" s="3" t="s">
        <v>64</v>
      </c>
      <c r="V1" s="3" t="s">
        <v>46</v>
      </c>
      <c r="W1" s="3" t="s">
        <v>47</v>
      </c>
    </row>
    <row r="2" spans="1:23" s="1" customFormat="1" ht="14.25" customHeight="1">
      <c r="A2" s="4">
        <v>1</v>
      </c>
      <c r="B2" s="77" t="s">
        <v>10</v>
      </c>
      <c r="C2" s="4">
        <v>33</v>
      </c>
      <c r="D2" s="4">
        <v>67</v>
      </c>
      <c r="E2" s="4">
        <v>44</v>
      </c>
      <c r="F2" s="4">
        <v>5</v>
      </c>
      <c r="G2" s="4">
        <v>65</v>
      </c>
      <c r="H2" s="4">
        <v>37</v>
      </c>
      <c r="I2" s="81">
        <v>3</v>
      </c>
      <c r="J2" s="81">
        <v>62</v>
      </c>
      <c r="K2" s="83">
        <v>55</v>
      </c>
      <c r="L2" s="83">
        <v>61</v>
      </c>
      <c r="M2" s="83">
        <v>59</v>
      </c>
      <c r="N2" s="83">
        <v>40</v>
      </c>
      <c r="O2" s="83">
        <v>41</v>
      </c>
      <c r="P2" s="83">
        <v>24</v>
      </c>
      <c r="Q2" s="44">
        <v>1209</v>
      </c>
      <c r="R2" s="4">
        <v>1781</v>
      </c>
      <c r="S2" s="4">
        <v>273</v>
      </c>
      <c r="T2" s="82">
        <f>Q2+R2-F2-G2-H2-I2-J2-K2-L2-M2-N2-O2-P2-S2</f>
        <v>2265</v>
      </c>
      <c r="U2" s="7">
        <f t="shared" ref="U2:U22" si="0">C2*D2+E2</f>
        <v>2255</v>
      </c>
      <c r="V2" s="4">
        <v>10</v>
      </c>
      <c r="W2" s="9">
        <f>U2+V2-T2</f>
        <v>0</v>
      </c>
    </row>
    <row r="3" spans="1:23" s="10" customFormat="1" ht="14.25" customHeight="1">
      <c r="A3" s="7">
        <v>2</v>
      </c>
      <c r="B3" s="80" t="s">
        <v>11</v>
      </c>
      <c r="C3" s="7">
        <v>70</v>
      </c>
      <c r="D3" s="7">
        <v>30</v>
      </c>
      <c r="E3" s="7">
        <v>8</v>
      </c>
      <c r="F3" s="7"/>
      <c r="G3" s="7">
        <v>85</v>
      </c>
      <c r="H3" s="7">
        <v>32</v>
      </c>
      <c r="I3" s="85">
        <v>3</v>
      </c>
      <c r="J3" s="85">
        <v>62</v>
      </c>
      <c r="K3" s="86">
        <v>45</v>
      </c>
      <c r="L3" s="86">
        <v>56</v>
      </c>
      <c r="M3" s="86">
        <v>69</v>
      </c>
      <c r="N3" s="86">
        <v>4</v>
      </c>
      <c r="O3" s="86">
        <v>24</v>
      </c>
      <c r="P3" s="86">
        <v>45</v>
      </c>
      <c r="Q3" s="44">
        <v>1236</v>
      </c>
      <c r="R3" s="7">
        <v>1540</v>
      </c>
      <c r="S3" s="7">
        <v>243</v>
      </c>
      <c r="T3" s="82">
        <f t="shared" ref="T3:T22" si="1">Q3+R3-F3-G3-H3-I3-J3-K3-L3-M3-N3-O3-P3-S3</f>
        <v>2108</v>
      </c>
      <c r="U3" s="7">
        <f t="shared" si="0"/>
        <v>2108</v>
      </c>
      <c r="V3" s="7">
        <v>1</v>
      </c>
      <c r="W3" s="12">
        <f t="shared" ref="W3:W18" si="2">U3+V3-T3</f>
        <v>1</v>
      </c>
    </row>
    <row r="4" spans="1:23" s="1" customFormat="1" ht="14.25" customHeight="1">
      <c r="A4" s="4">
        <v>3</v>
      </c>
      <c r="B4" s="77" t="s">
        <v>12</v>
      </c>
      <c r="C4" s="4">
        <v>45</v>
      </c>
      <c r="D4" s="4">
        <v>5</v>
      </c>
      <c r="E4" s="4">
        <v>46</v>
      </c>
      <c r="F4" s="4"/>
      <c r="G4" s="4">
        <v>15</v>
      </c>
      <c r="H4" s="4">
        <v>2</v>
      </c>
      <c r="I4" s="81"/>
      <c r="J4" s="81"/>
      <c r="K4" s="83"/>
      <c r="L4" s="83"/>
      <c r="M4" s="83">
        <v>3</v>
      </c>
      <c r="N4" s="83">
        <v>4</v>
      </c>
      <c r="O4" s="83">
        <v>2</v>
      </c>
      <c r="P4" s="83">
        <v>15</v>
      </c>
      <c r="Q4" s="44">
        <v>18</v>
      </c>
      <c r="R4" s="4">
        <v>450</v>
      </c>
      <c r="S4" s="4">
        <v>155</v>
      </c>
      <c r="T4" s="82">
        <f t="shared" si="1"/>
        <v>272</v>
      </c>
      <c r="U4" s="7">
        <f t="shared" si="0"/>
        <v>271</v>
      </c>
      <c r="V4" s="4">
        <v>1</v>
      </c>
      <c r="W4" s="9">
        <f t="shared" si="2"/>
        <v>0</v>
      </c>
    </row>
    <row r="5" spans="1:23" s="1" customFormat="1" ht="14.25" customHeight="1">
      <c r="A5" s="4">
        <v>4</v>
      </c>
      <c r="B5" s="77" t="s">
        <v>13</v>
      </c>
      <c r="C5" s="4">
        <v>90</v>
      </c>
      <c r="D5" s="4">
        <v>2</v>
      </c>
      <c r="E5" s="4">
        <v>164</v>
      </c>
      <c r="F5" s="4">
        <v>12</v>
      </c>
      <c r="G5" s="4"/>
      <c r="H5" s="4">
        <v>4</v>
      </c>
      <c r="I5" s="81"/>
      <c r="J5" s="81">
        <v>12</v>
      </c>
      <c r="K5" s="83">
        <v>20</v>
      </c>
      <c r="L5" s="83"/>
      <c r="M5" s="83">
        <v>2</v>
      </c>
      <c r="N5" s="83">
        <v>3</v>
      </c>
      <c r="O5" s="83">
        <v>18</v>
      </c>
      <c r="P5" s="83">
        <v>8</v>
      </c>
      <c r="Q5" s="44">
        <v>205</v>
      </c>
      <c r="R5" s="4">
        <v>260</v>
      </c>
      <c r="S5" s="4">
        <v>42</v>
      </c>
      <c r="T5" s="82">
        <f t="shared" si="1"/>
        <v>344</v>
      </c>
      <c r="U5" s="7">
        <f t="shared" si="0"/>
        <v>344</v>
      </c>
      <c r="V5" s="4"/>
      <c r="W5" s="9">
        <f t="shared" si="2"/>
        <v>0</v>
      </c>
    </row>
    <row r="6" spans="1:23" s="1" customFormat="1" ht="14.25" customHeight="1">
      <c r="A6" s="4">
        <v>5</v>
      </c>
      <c r="B6" s="77" t="s">
        <v>14</v>
      </c>
      <c r="C6" s="4">
        <v>80</v>
      </c>
      <c r="D6" s="4">
        <v>1</v>
      </c>
      <c r="E6" s="4">
        <v>38</v>
      </c>
      <c r="F6" s="4"/>
      <c r="G6" s="4"/>
      <c r="H6" s="4">
        <v>8</v>
      </c>
      <c r="I6" s="81">
        <v>3</v>
      </c>
      <c r="J6" s="81">
        <v>3</v>
      </c>
      <c r="K6" s="83"/>
      <c r="L6" s="83"/>
      <c r="M6" s="83">
        <v>5</v>
      </c>
      <c r="N6" s="83"/>
      <c r="O6" s="83"/>
      <c r="P6" s="83"/>
      <c r="Q6" s="44">
        <v>77</v>
      </c>
      <c r="R6" s="4">
        <v>80</v>
      </c>
      <c r="S6" s="4">
        <v>20</v>
      </c>
      <c r="T6" s="82">
        <f t="shared" si="1"/>
        <v>118</v>
      </c>
      <c r="U6" s="7">
        <f t="shared" si="0"/>
        <v>118</v>
      </c>
      <c r="V6" s="4"/>
      <c r="W6" s="9">
        <f t="shared" si="2"/>
        <v>0</v>
      </c>
    </row>
    <row r="7" spans="1:23" s="1" customFormat="1" ht="14.25" customHeight="1">
      <c r="A7" s="4">
        <v>6</v>
      </c>
      <c r="B7" s="77" t="s">
        <v>15</v>
      </c>
      <c r="C7" s="4">
        <v>22</v>
      </c>
      <c r="D7" s="4">
        <v>1</v>
      </c>
      <c r="E7" s="4"/>
      <c r="F7" s="4"/>
      <c r="G7" s="4"/>
      <c r="H7" s="4"/>
      <c r="I7" s="81"/>
      <c r="J7" s="81"/>
      <c r="K7" s="83"/>
      <c r="L7" s="83"/>
      <c r="M7" s="83"/>
      <c r="N7" s="83"/>
      <c r="O7" s="83"/>
      <c r="P7" s="83"/>
      <c r="Q7" s="44">
        <v>2</v>
      </c>
      <c r="R7" s="4">
        <v>20</v>
      </c>
      <c r="S7" s="4"/>
      <c r="T7" s="82">
        <f t="shared" si="1"/>
        <v>22</v>
      </c>
      <c r="U7" s="7">
        <f t="shared" si="0"/>
        <v>22</v>
      </c>
      <c r="V7" s="4"/>
      <c r="W7" s="9">
        <f t="shared" si="2"/>
        <v>0</v>
      </c>
    </row>
    <row r="8" spans="1:23" s="1" customFormat="1" ht="14.25" customHeight="1">
      <c r="A8" s="4">
        <v>7</v>
      </c>
      <c r="B8" s="77" t="s">
        <v>16</v>
      </c>
      <c r="C8" s="4">
        <v>120</v>
      </c>
      <c r="D8" s="4">
        <v>4</v>
      </c>
      <c r="E8" s="4">
        <v>59</v>
      </c>
      <c r="F8" s="4">
        <v>4</v>
      </c>
      <c r="G8" s="4"/>
      <c r="H8" s="4">
        <v>16</v>
      </c>
      <c r="I8" s="81">
        <v>3</v>
      </c>
      <c r="J8" s="81">
        <v>31</v>
      </c>
      <c r="K8" s="83">
        <v>10</v>
      </c>
      <c r="L8" s="83">
        <v>13</v>
      </c>
      <c r="M8" s="83">
        <v>11</v>
      </c>
      <c r="N8" s="83">
        <v>9</v>
      </c>
      <c r="O8" s="83">
        <v>35</v>
      </c>
      <c r="P8" s="83">
        <v>13</v>
      </c>
      <c r="Q8" s="44">
        <v>264</v>
      </c>
      <c r="R8" s="4">
        <v>480</v>
      </c>
      <c r="S8" s="4">
        <v>60</v>
      </c>
      <c r="T8" s="82">
        <f t="shared" si="1"/>
        <v>539</v>
      </c>
      <c r="U8" s="7">
        <f t="shared" si="0"/>
        <v>539</v>
      </c>
      <c r="V8" s="4"/>
      <c r="W8" s="9">
        <f t="shared" si="2"/>
        <v>0</v>
      </c>
    </row>
    <row r="9" spans="1:23" ht="14.25" customHeight="1">
      <c r="A9" s="4">
        <v>8</v>
      </c>
      <c r="B9" s="77" t="s">
        <v>17</v>
      </c>
      <c r="C9" s="4">
        <v>40</v>
      </c>
      <c r="D9" s="4">
        <v>2</v>
      </c>
      <c r="E9" s="4">
        <v>9</v>
      </c>
      <c r="F9" s="4"/>
      <c r="G9" s="4"/>
      <c r="H9" s="4"/>
      <c r="I9" s="81"/>
      <c r="J9" s="81"/>
      <c r="K9" s="83"/>
      <c r="L9" s="83"/>
      <c r="M9" s="83"/>
      <c r="N9" s="83"/>
      <c r="O9" s="83">
        <v>8</v>
      </c>
      <c r="P9" s="83"/>
      <c r="Q9" s="44">
        <v>57</v>
      </c>
      <c r="R9" s="4">
        <v>40</v>
      </c>
      <c r="S9" s="4"/>
      <c r="T9" s="82">
        <f t="shared" si="1"/>
        <v>89</v>
      </c>
      <c r="U9" s="7">
        <f t="shared" si="0"/>
        <v>89</v>
      </c>
      <c r="V9" s="4"/>
      <c r="W9" s="9">
        <f t="shared" si="2"/>
        <v>0</v>
      </c>
    </row>
    <row r="10" spans="1:23" ht="14.25" customHeight="1">
      <c r="A10" s="4">
        <v>9</v>
      </c>
      <c r="B10" s="77" t="s">
        <v>18</v>
      </c>
      <c r="C10" s="4">
        <v>65</v>
      </c>
      <c r="D10" s="4">
        <v>5</v>
      </c>
      <c r="E10" s="4">
        <v>9</v>
      </c>
      <c r="F10" s="4">
        <v>12</v>
      </c>
      <c r="G10" s="4"/>
      <c r="H10" s="4">
        <v>9</v>
      </c>
      <c r="I10" s="81">
        <v>1</v>
      </c>
      <c r="J10" s="81">
        <v>38</v>
      </c>
      <c r="K10" s="83">
        <v>16</v>
      </c>
      <c r="L10" s="83"/>
      <c r="M10" s="83">
        <v>5</v>
      </c>
      <c r="N10" s="83">
        <v>9</v>
      </c>
      <c r="O10" s="83">
        <v>5</v>
      </c>
      <c r="P10" s="83">
        <v>1</v>
      </c>
      <c r="Q10" s="44">
        <v>181</v>
      </c>
      <c r="R10" s="4">
        <v>260</v>
      </c>
      <c r="S10" s="4">
        <v>10</v>
      </c>
      <c r="T10" s="82">
        <f t="shared" si="1"/>
        <v>335</v>
      </c>
      <c r="U10" s="7">
        <f t="shared" si="0"/>
        <v>334</v>
      </c>
      <c r="V10" s="4">
        <v>1</v>
      </c>
      <c r="W10" s="9">
        <f t="shared" si="2"/>
        <v>0</v>
      </c>
    </row>
    <row r="11" spans="1:23" s="10" customFormat="1" ht="14.25" customHeight="1">
      <c r="A11" s="7">
        <v>10</v>
      </c>
      <c r="B11" s="80" t="s">
        <v>19</v>
      </c>
      <c r="C11" s="7">
        <v>100</v>
      </c>
      <c r="D11" s="7">
        <v>5</v>
      </c>
      <c r="E11" s="7">
        <v>97</v>
      </c>
      <c r="F11" s="7">
        <v>12</v>
      </c>
      <c r="G11" s="7"/>
      <c r="H11" s="7">
        <v>10</v>
      </c>
      <c r="I11" s="85"/>
      <c r="J11" s="85">
        <v>36</v>
      </c>
      <c r="K11" s="86">
        <v>22</v>
      </c>
      <c r="L11" s="86">
        <v>30</v>
      </c>
      <c r="M11" s="86">
        <v>24</v>
      </c>
      <c r="N11" s="86">
        <v>10</v>
      </c>
      <c r="O11" s="86">
        <v>36</v>
      </c>
      <c r="P11" s="86">
        <v>20</v>
      </c>
      <c r="Q11" s="44">
        <v>345</v>
      </c>
      <c r="R11" s="7">
        <v>555</v>
      </c>
      <c r="S11" s="7">
        <v>102</v>
      </c>
      <c r="T11" s="82">
        <f t="shared" si="1"/>
        <v>598</v>
      </c>
      <c r="U11" s="7">
        <f t="shared" si="0"/>
        <v>597</v>
      </c>
      <c r="V11" s="7">
        <v>2</v>
      </c>
      <c r="W11" s="12">
        <f t="shared" si="2"/>
        <v>1</v>
      </c>
    </row>
    <row r="12" spans="1:23" ht="14.2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1"/>
      <c r="J12" s="81"/>
      <c r="K12" s="83"/>
      <c r="L12" s="83"/>
      <c r="M12" s="83"/>
      <c r="N12" s="83"/>
      <c r="O12" s="83"/>
      <c r="P12" s="83"/>
      <c r="Q12" s="44">
        <v>0</v>
      </c>
      <c r="R12" s="4">
        <v>0</v>
      </c>
      <c r="S12" s="4"/>
      <c r="T12" s="82">
        <f t="shared" si="1"/>
        <v>0</v>
      </c>
      <c r="U12" s="7">
        <f t="shared" si="0"/>
        <v>0</v>
      </c>
      <c r="V12" s="4"/>
      <c r="W12" s="9">
        <f t="shared" si="2"/>
        <v>0</v>
      </c>
    </row>
    <row r="13" spans="1:23" ht="14.25" customHeight="1">
      <c r="A13" s="4">
        <v>12</v>
      </c>
      <c r="B13" s="77" t="s">
        <v>21</v>
      </c>
      <c r="C13" s="4">
        <v>5</v>
      </c>
      <c r="D13" s="4">
        <v>1</v>
      </c>
      <c r="E13" s="4"/>
      <c r="F13" s="4"/>
      <c r="G13" s="4"/>
      <c r="H13" s="4"/>
      <c r="I13" s="81"/>
      <c r="J13" s="81">
        <v>3</v>
      </c>
      <c r="K13" s="83">
        <v>5</v>
      </c>
      <c r="L13" s="83">
        <v>2</v>
      </c>
      <c r="M13" s="83"/>
      <c r="N13" s="83">
        <v>5</v>
      </c>
      <c r="O13" s="83"/>
      <c r="P13" s="83"/>
      <c r="Q13" s="44">
        <v>24</v>
      </c>
      <c r="R13" s="4">
        <v>0</v>
      </c>
      <c r="S13" s="4">
        <v>4</v>
      </c>
      <c r="T13" s="82">
        <f t="shared" si="1"/>
        <v>5</v>
      </c>
      <c r="U13" s="7">
        <f t="shared" si="0"/>
        <v>5</v>
      </c>
      <c r="V13" s="4"/>
      <c r="W13" s="9">
        <f t="shared" si="2"/>
        <v>0</v>
      </c>
    </row>
    <row r="14" spans="1:23" ht="15.75">
      <c r="A14" s="4">
        <v>13</v>
      </c>
      <c r="B14" s="77" t="s">
        <v>22</v>
      </c>
      <c r="C14" s="4">
        <v>73</v>
      </c>
      <c r="D14" s="4">
        <v>1</v>
      </c>
      <c r="E14" s="4"/>
      <c r="F14" s="4"/>
      <c r="G14" s="4"/>
      <c r="H14" s="4">
        <v>12</v>
      </c>
      <c r="I14" s="81"/>
      <c r="J14" s="81">
        <v>32</v>
      </c>
      <c r="K14" s="83">
        <v>12</v>
      </c>
      <c r="L14" s="83">
        <v>19</v>
      </c>
      <c r="M14" s="83">
        <v>8</v>
      </c>
      <c r="N14" s="83">
        <v>5</v>
      </c>
      <c r="O14" s="83">
        <v>12</v>
      </c>
      <c r="P14" s="83">
        <v>8</v>
      </c>
      <c r="Q14" s="44">
        <v>31</v>
      </c>
      <c r="R14" s="4">
        <v>170</v>
      </c>
      <c r="S14" s="4">
        <v>20</v>
      </c>
      <c r="T14" s="82">
        <f t="shared" si="1"/>
        <v>73</v>
      </c>
      <c r="U14" s="7">
        <f t="shared" si="0"/>
        <v>73</v>
      </c>
      <c r="V14" s="4"/>
      <c r="W14" s="9">
        <f t="shared" si="2"/>
        <v>0</v>
      </c>
    </row>
    <row r="15" spans="1:23" s="10" customFormat="1" ht="14.25" customHeight="1">
      <c r="A15" s="7">
        <v>14</v>
      </c>
      <c r="B15" s="80" t="s">
        <v>23</v>
      </c>
      <c r="C15" s="7">
        <v>0</v>
      </c>
      <c r="D15" s="7"/>
      <c r="E15" s="7"/>
      <c r="F15" s="7"/>
      <c r="G15" s="7"/>
      <c r="H15" s="7">
        <v>1</v>
      </c>
      <c r="I15" s="85"/>
      <c r="J15" s="85">
        <v>32</v>
      </c>
      <c r="K15" s="86">
        <v>27</v>
      </c>
      <c r="L15" s="86">
        <v>7</v>
      </c>
      <c r="M15" s="86">
        <v>10</v>
      </c>
      <c r="N15" s="86">
        <v>9</v>
      </c>
      <c r="O15" s="86">
        <v>26</v>
      </c>
      <c r="P15" s="86"/>
      <c r="Q15" s="44">
        <v>7</v>
      </c>
      <c r="R15" s="7">
        <v>170</v>
      </c>
      <c r="S15" s="7">
        <v>69</v>
      </c>
      <c r="T15" s="82">
        <f t="shared" si="1"/>
        <v>-4</v>
      </c>
      <c r="U15" s="7">
        <f t="shared" si="0"/>
        <v>0</v>
      </c>
      <c r="V15" s="7"/>
      <c r="W15" s="12">
        <f t="shared" si="2"/>
        <v>4</v>
      </c>
    </row>
    <row r="16" spans="1:23" ht="14.25" customHeight="1">
      <c r="A16" s="4">
        <v>15</v>
      </c>
      <c r="B16" s="77" t="s">
        <v>24</v>
      </c>
      <c r="C16" s="4">
        <v>50</v>
      </c>
      <c r="D16" s="4">
        <v>4</v>
      </c>
      <c r="E16" s="4">
        <v>7</v>
      </c>
      <c r="F16" s="4"/>
      <c r="G16" s="4"/>
      <c r="H16" s="4"/>
      <c r="I16" s="81"/>
      <c r="J16" s="81">
        <v>4</v>
      </c>
      <c r="K16" s="83">
        <v>19</v>
      </c>
      <c r="L16" s="83"/>
      <c r="M16" s="83">
        <v>8</v>
      </c>
      <c r="N16" s="83"/>
      <c r="O16" s="83">
        <v>12</v>
      </c>
      <c r="P16" s="83">
        <v>6</v>
      </c>
      <c r="Q16" s="44">
        <v>108</v>
      </c>
      <c r="R16" s="4">
        <v>170</v>
      </c>
      <c r="S16" s="4">
        <v>22</v>
      </c>
      <c r="T16" s="82">
        <f t="shared" si="1"/>
        <v>207</v>
      </c>
      <c r="U16" s="7">
        <f t="shared" si="0"/>
        <v>207</v>
      </c>
      <c r="V16" s="4"/>
      <c r="W16" s="9">
        <f t="shared" si="2"/>
        <v>0</v>
      </c>
    </row>
    <row r="17" spans="1:23" ht="14.25" customHeight="1">
      <c r="A17" s="4">
        <v>16</v>
      </c>
      <c r="B17" s="77" t="s">
        <v>25</v>
      </c>
      <c r="C17" s="4">
        <v>50</v>
      </c>
      <c r="D17" s="4">
        <v>2</v>
      </c>
      <c r="E17" s="4">
        <v>106</v>
      </c>
      <c r="F17" s="4"/>
      <c r="G17" s="4"/>
      <c r="H17" s="4">
        <v>8</v>
      </c>
      <c r="I17" s="81"/>
      <c r="J17" s="81"/>
      <c r="K17" s="83"/>
      <c r="L17" s="83"/>
      <c r="M17" s="83">
        <v>5</v>
      </c>
      <c r="N17" s="83"/>
      <c r="O17" s="83"/>
      <c r="P17" s="83"/>
      <c r="Q17" s="44">
        <v>144</v>
      </c>
      <c r="R17" s="4">
        <v>85</v>
      </c>
      <c r="S17" s="4">
        <v>10</v>
      </c>
      <c r="T17" s="82">
        <f t="shared" si="1"/>
        <v>206</v>
      </c>
      <c r="U17" s="7">
        <f t="shared" si="0"/>
        <v>206</v>
      </c>
      <c r="V17" s="4"/>
      <c r="W17" s="9">
        <f t="shared" si="2"/>
        <v>0</v>
      </c>
    </row>
    <row r="18" spans="1:23" ht="14.25" customHeight="1">
      <c r="A18" s="4">
        <v>17</v>
      </c>
      <c r="B18" s="77" t="s">
        <v>26</v>
      </c>
      <c r="C18" s="4">
        <v>0</v>
      </c>
      <c r="D18" s="4"/>
      <c r="E18" s="4"/>
      <c r="F18" s="4"/>
      <c r="G18" s="4"/>
      <c r="H18" s="4"/>
      <c r="I18" s="81"/>
      <c r="J18" s="81"/>
      <c r="K18" s="83"/>
      <c r="L18" s="83"/>
      <c r="M18" s="83"/>
      <c r="N18" s="83"/>
      <c r="O18" s="83"/>
      <c r="P18" s="83"/>
      <c r="Q18" s="44">
        <v>20</v>
      </c>
      <c r="R18" s="4">
        <v>0</v>
      </c>
      <c r="S18" s="4">
        <v>20</v>
      </c>
      <c r="T18" s="82">
        <f t="shared" si="1"/>
        <v>0</v>
      </c>
      <c r="U18" s="7">
        <f t="shared" si="0"/>
        <v>0</v>
      </c>
      <c r="V18" s="4"/>
      <c r="W18" s="9">
        <f t="shared" si="2"/>
        <v>0</v>
      </c>
    </row>
    <row r="19" spans="1:23" ht="14.25" customHeight="1">
      <c r="A19" s="4">
        <v>18</v>
      </c>
      <c r="B19" s="77" t="s">
        <v>73</v>
      </c>
      <c r="C19" s="4">
        <v>21</v>
      </c>
      <c r="D19" s="4">
        <v>1</v>
      </c>
      <c r="E19" s="4"/>
      <c r="F19" s="4"/>
      <c r="G19" s="4"/>
      <c r="H19" s="4"/>
      <c r="I19" s="81"/>
      <c r="J19" s="81"/>
      <c r="K19" s="83"/>
      <c r="L19" s="83"/>
      <c r="M19" s="83"/>
      <c r="N19" s="83"/>
      <c r="O19" s="83"/>
      <c r="P19" s="83"/>
      <c r="Q19" s="44">
        <v>22</v>
      </c>
      <c r="R19" s="4">
        <v>0</v>
      </c>
      <c r="S19" s="4"/>
      <c r="T19" s="82">
        <f t="shared" si="1"/>
        <v>22</v>
      </c>
      <c r="U19" s="7">
        <f t="shared" si="0"/>
        <v>21</v>
      </c>
      <c r="V19" s="4">
        <v>1</v>
      </c>
      <c r="W19" s="9">
        <f>U19+V19-T19</f>
        <v>0</v>
      </c>
    </row>
    <row r="20" spans="1:23" ht="14.25" customHeight="1">
      <c r="A20" s="4">
        <v>19</v>
      </c>
      <c r="B20" s="77" t="s">
        <v>27</v>
      </c>
      <c r="C20" s="4">
        <v>28</v>
      </c>
      <c r="D20" s="4">
        <v>1</v>
      </c>
      <c r="E20" s="4"/>
      <c r="F20" s="4">
        <v>6</v>
      </c>
      <c r="G20" s="4"/>
      <c r="H20" s="4"/>
      <c r="I20" s="81"/>
      <c r="J20" s="81"/>
      <c r="K20" s="83"/>
      <c r="L20" s="83"/>
      <c r="M20" s="83"/>
      <c r="N20" s="83"/>
      <c r="O20" s="83"/>
      <c r="P20" s="83"/>
      <c r="Q20" s="44">
        <v>65</v>
      </c>
      <c r="R20" s="4">
        <v>0</v>
      </c>
      <c r="S20" s="4">
        <v>30</v>
      </c>
      <c r="T20" s="82">
        <f t="shared" si="1"/>
        <v>29</v>
      </c>
      <c r="U20" s="7">
        <f t="shared" si="0"/>
        <v>28</v>
      </c>
      <c r="V20" s="4">
        <v>1</v>
      </c>
      <c r="W20" s="9">
        <f t="shared" ref="W20:W22" si="3">U20+V20-T20</f>
        <v>0</v>
      </c>
    </row>
    <row r="21" spans="1:23" ht="14.25" customHeight="1">
      <c r="A21" s="4">
        <v>20</v>
      </c>
      <c r="B21" s="77" t="s">
        <v>28</v>
      </c>
      <c r="C21" s="4">
        <v>6</v>
      </c>
      <c r="D21" s="4">
        <v>1</v>
      </c>
      <c r="E21" s="4"/>
      <c r="F21" s="4"/>
      <c r="G21" s="4"/>
      <c r="H21" s="4"/>
      <c r="I21" s="81"/>
      <c r="J21" s="81"/>
      <c r="K21" s="9"/>
      <c r="L21" s="83"/>
      <c r="M21" s="9">
        <v>1</v>
      </c>
      <c r="N21" s="9">
        <v>3</v>
      </c>
      <c r="O21" s="9"/>
      <c r="P21" s="9"/>
      <c r="Q21" s="44">
        <v>10</v>
      </c>
      <c r="R21" s="4">
        <v>0</v>
      </c>
      <c r="S21" s="4"/>
      <c r="T21" s="82">
        <f t="shared" si="1"/>
        <v>6</v>
      </c>
      <c r="U21" s="7">
        <f t="shared" si="0"/>
        <v>6</v>
      </c>
      <c r="V21" s="4"/>
      <c r="W21" s="9">
        <f t="shared" si="3"/>
        <v>0</v>
      </c>
    </row>
    <row r="22" spans="1:23" ht="14.25" customHeight="1">
      <c r="A22" s="4">
        <v>21</v>
      </c>
      <c r="B22" s="77" t="s">
        <v>29</v>
      </c>
      <c r="C22" s="4">
        <v>40</v>
      </c>
      <c r="D22" s="4">
        <v>1</v>
      </c>
      <c r="E22" s="4">
        <v>10</v>
      </c>
      <c r="F22" s="4"/>
      <c r="G22" s="4"/>
      <c r="H22" s="4"/>
      <c r="I22" s="81">
        <v>1</v>
      </c>
      <c r="J22" s="81">
        <v>3</v>
      </c>
      <c r="K22" s="9"/>
      <c r="L22" s="83"/>
      <c r="M22" s="9">
        <v>5</v>
      </c>
      <c r="N22" s="9"/>
      <c r="O22" s="9"/>
      <c r="P22" s="9"/>
      <c r="Q22" s="44">
        <v>74</v>
      </c>
      <c r="R22" s="4">
        <v>0</v>
      </c>
      <c r="S22" s="4">
        <v>15</v>
      </c>
      <c r="T22" s="82">
        <f t="shared" si="1"/>
        <v>50</v>
      </c>
      <c r="U22" s="7">
        <f t="shared" si="0"/>
        <v>50</v>
      </c>
      <c r="V22" s="4"/>
      <c r="W22" s="9">
        <f t="shared" si="3"/>
        <v>0</v>
      </c>
    </row>
    <row r="23" spans="1:23" ht="18.75">
      <c r="E23" t="s">
        <v>48</v>
      </c>
      <c r="L23" s="91"/>
      <c r="M23" s="91" t="s">
        <v>48</v>
      </c>
      <c r="N23" s="91"/>
      <c r="O23" s="91"/>
      <c r="P23" s="91"/>
      <c r="Q23" s="98">
        <f t="shared" ref="Q23" si="4">SUM(Q2:Q22)</f>
        <v>4099</v>
      </c>
      <c r="R23" s="102">
        <f>SUM(R2:R22)</f>
        <v>6061</v>
      </c>
      <c r="S23" s="102">
        <f>SUM(S2:S22)</f>
        <v>1095</v>
      </c>
      <c r="T23" s="82">
        <f>SUM(T2:T22)</f>
        <v>7284</v>
      </c>
      <c r="U23" s="101">
        <f>SUM(U2:U22)</f>
        <v>7273</v>
      </c>
      <c r="V23" s="106">
        <f>SUM(V2:V22)</f>
        <v>17</v>
      </c>
      <c r="W23" s="93"/>
    </row>
  </sheetData>
  <pageMargins left="0.7" right="0.7" top="0.75" bottom="0.75" header="0.3" footer="0.3"/>
  <legacy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4"/>
  <sheetViews>
    <sheetView zoomScale="85" zoomScaleNormal="85" workbookViewId="0">
      <selection activeCell="AH16" sqref="AH16"/>
    </sheetView>
  </sheetViews>
  <sheetFormatPr defaultRowHeight="15"/>
  <cols>
    <col min="1" max="1" width="3.42578125" customWidth="1"/>
    <col min="2" max="2" width="8.85546875" customWidth="1"/>
    <col min="3" max="29" width="5.140625" customWidth="1"/>
    <col min="36" max="36" width="11" customWidth="1"/>
  </cols>
  <sheetData>
    <row r="1" spans="1:36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39</v>
      </c>
      <c r="K1" s="8" t="s">
        <v>39</v>
      </c>
      <c r="L1" s="8" t="s">
        <v>40</v>
      </c>
      <c r="M1" s="8" t="s">
        <v>40</v>
      </c>
      <c r="N1" s="8" t="s">
        <v>37</v>
      </c>
      <c r="O1" s="8" t="s">
        <v>37</v>
      </c>
      <c r="P1" s="8" t="s">
        <v>53</v>
      </c>
      <c r="Q1" s="8" t="s">
        <v>53</v>
      </c>
      <c r="R1" s="8" t="s">
        <v>53</v>
      </c>
      <c r="S1" s="8" t="s">
        <v>78</v>
      </c>
      <c r="T1" s="8" t="s">
        <v>52</v>
      </c>
      <c r="U1" s="8" t="s">
        <v>71</v>
      </c>
      <c r="V1" s="8" t="s">
        <v>71</v>
      </c>
      <c r="W1" s="8" t="s">
        <v>54</v>
      </c>
      <c r="X1" s="8" t="s">
        <v>58</v>
      </c>
      <c r="Y1" s="8" t="s">
        <v>67</v>
      </c>
      <c r="Z1" s="8" t="s">
        <v>80</v>
      </c>
      <c r="AA1" s="8" t="s">
        <v>81</v>
      </c>
      <c r="AB1" s="8" t="s">
        <v>81</v>
      </c>
      <c r="AC1" s="8" t="s">
        <v>82</v>
      </c>
      <c r="AD1" s="78" t="s">
        <v>30</v>
      </c>
      <c r="AE1" s="8" t="s">
        <v>34</v>
      </c>
      <c r="AF1" s="8" t="s">
        <v>35</v>
      </c>
      <c r="AG1" s="8" t="s">
        <v>68</v>
      </c>
      <c r="AH1" s="3" t="s">
        <v>64</v>
      </c>
      <c r="AI1" s="3" t="s">
        <v>46</v>
      </c>
      <c r="AJ1" s="3" t="s">
        <v>47</v>
      </c>
    </row>
    <row r="2" spans="1:36" s="10" customFormat="1" ht="14.25" customHeight="1">
      <c r="A2" s="7">
        <v>1</v>
      </c>
      <c r="B2" s="80" t="s">
        <v>10</v>
      </c>
      <c r="C2" s="7">
        <v>33</v>
      </c>
      <c r="D2" s="7">
        <v>51</v>
      </c>
      <c r="E2" s="7">
        <v>44</v>
      </c>
      <c r="F2" s="11">
        <v>50</v>
      </c>
      <c r="G2" s="11">
        <v>62</v>
      </c>
      <c r="H2" s="11">
        <v>10</v>
      </c>
      <c r="I2" s="87">
        <v>62</v>
      </c>
      <c r="J2" s="87">
        <v>38</v>
      </c>
      <c r="K2" s="87">
        <v>27</v>
      </c>
      <c r="L2" s="88">
        <v>31</v>
      </c>
      <c r="M2" s="88">
        <v>64</v>
      </c>
      <c r="N2" s="88">
        <v>67</v>
      </c>
      <c r="O2" s="88">
        <v>67</v>
      </c>
      <c r="P2" s="88">
        <v>40</v>
      </c>
      <c r="Q2" s="88">
        <v>57</v>
      </c>
      <c r="R2" s="88">
        <v>72</v>
      </c>
      <c r="S2" s="88">
        <v>35</v>
      </c>
      <c r="T2" s="88">
        <v>37</v>
      </c>
      <c r="U2" s="88">
        <v>73</v>
      </c>
      <c r="V2" s="88">
        <v>44</v>
      </c>
      <c r="W2" s="88">
        <v>34</v>
      </c>
      <c r="X2" s="88">
        <v>4</v>
      </c>
      <c r="Y2" s="88">
        <v>17</v>
      </c>
      <c r="Z2" s="88">
        <v>5</v>
      </c>
      <c r="AA2" s="88">
        <v>92</v>
      </c>
      <c r="AB2" s="88">
        <v>2</v>
      </c>
      <c r="AC2" s="88">
        <v>48</v>
      </c>
      <c r="AD2" s="44">
        <v>2255</v>
      </c>
      <c r="AE2" s="7">
        <v>550</v>
      </c>
      <c r="AF2" s="7">
        <v>42</v>
      </c>
      <c r="AG2" s="82">
        <f>AD2+AE2-F2-G2-H2-I2-J2-K2-L2-M2-N2-O2-P2-Q2-R2-S2-T2-U2-V2-W2-X2-Y2-Z2-AA2-AB2-AC2-AF2</f>
        <v>1725</v>
      </c>
      <c r="AH2" s="7">
        <f t="shared" ref="AH2:AH23" si="0">C2*D2+E2</f>
        <v>1727</v>
      </c>
      <c r="AI2" s="7">
        <v>9</v>
      </c>
      <c r="AJ2" s="12">
        <f>AH2+AI2-AG2</f>
        <v>11</v>
      </c>
    </row>
    <row r="3" spans="1:36" s="10" customFormat="1" ht="14.25" customHeight="1">
      <c r="A3" s="7">
        <v>2</v>
      </c>
      <c r="B3" s="80" t="s">
        <v>11</v>
      </c>
      <c r="C3" s="7">
        <v>70</v>
      </c>
      <c r="D3" s="7">
        <v>23</v>
      </c>
      <c r="E3" s="7">
        <v>64</v>
      </c>
      <c r="F3" s="11">
        <v>23</v>
      </c>
      <c r="G3" s="11">
        <v>47</v>
      </c>
      <c r="H3" s="11">
        <v>10</v>
      </c>
      <c r="I3" s="87">
        <v>33</v>
      </c>
      <c r="J3" s="87">
        <v>26</v>
      </c>
      <c r="K3" s="87">
        <v>41</v>
      </c>
      <c r="L3" s="88">
        <v>44</v>
      </c>
      <c r="M3" s="88">
        <v>52</v>
      </c>
      <c r="N3" s="88">
        <v>41</v>
      </c>
      <c r="O3" s="88">
        <v>67</v>
      </c>
      <c r="P3" s="88">
        <v>35</v>
      </c>
      <c r="Q3" s="88">
        <v>55</v>
      </c>
      <c r="R3" s="88">
        <v>64</v>
      </c>
      <c r="S3" s="88">
        <v>63</v>
      </c>
      <c r="T3" s="88">
        <v>40</v>
      </c>
      <c r="U3" s="88">
        <v>61</v>
      </c>
      <c r="V3" s="88">
        <v>39</v>
      </c>
      <c r="W3" s="88">
        <v>34</v>
      </c>
      <c r="X3" s="88">
        <v>5</v>
      </c>
      <c r="Y3" s="88"/>
      <c r="Z3" s="86"/>
      <c r="AA3" s="88">
        <v>8</v>
      </c>
      <c r="AB3" s="88">
        <v>2</v>
      </c>
      <c r="AC3" s="88">
        <v>56</v>
      </c>
      <c r="AD3" s="44">
        <v>2108</v>
      </c>
      <c r="AE3" s="7">
        <v>420</v>
      </c>
      <c r="AF3" s="7">
        <v>16</v>
      </c>
      <c r="AG3" s="82">
        <f t="shared" ref="AG3:AG23" si="1">AD3+AE3-F3-G3-H3-I3-J3-K3-L3-M3-N3-O3-P3-Q3-R3-S3-T3-U3-V3-W3-X3-Y3-Z3-AA3-AB3-AC3-AF3</f>
        <v>1666</v>
      </c>
      <c r="AH3" s="7">
        <f t="shared" si="0"/>
        <v>1674</v>
      </c>
      <c r="AI3" s="7">
        <v>2</v>
      </c>
      <c r="AJ3" s="12">
        <f t="shared" ref="AJ3:AJ22" si="2">AH3+AI3-AG3</f>
        <v>10</v>
      </c>
    </row>
    <row r="4" spans="1:36" s="1" customFormat="1" ht="14.25" customHeight="1">
      <c r="A4" s="4">
        <v>3</v>
      </c>
      <c r="B4" s="77" t="s">
        <v>12</v>
      </c>
      <c r="C4" s="4">
        <v>45</v>
      </c>
      <c r="D4" s="4">
        <v>3</v>
      </c>
      <c r="E4" s="4">
        <v>12</v>
      </c>
      <c r="F4" s="5">
        <v>3</v>
      </c>
      <c r="G4" s="5">
        <v>5</v>
      </c>
      <c r="H4" s="5">
        <v>1</v>
      </c>
      <c r="I4" s="90">
        <v>8</v>
      </c>
      <c r="J4" s="90">
        <v>6</v>
      </c>
      <c r="K4" s="81"/>
      <c r="L4" s="83"/>
      <c r="M4" s="89">
        <v>3</v>
      </c>
      <c r="N4" s="83"/>
      <c r="O4" s="89">
        <v>13</v>
      </c>
      <c r="P4" s="89">
        <v>30</v>
      </c>
      <c r="Q4" s="83"/>
      <c r="R4" s="89">
        <v>7</v>
      </c>
      <c r="S4" s="89">
        <v>5</v>
      </c>
      <c r="T4" s="89">
        <v>12</v>
      </c>
      <c r="U4" s="89">
        <v>5</v>
      </c>
      <c r="V4" s="83"/>
      <c r="W4" s="89">
        <v>5</v>
      </c>
      <c r="X4" s="83"/>
      <c r="Y4" s="89">
        <v>8</v>
      </c>
      <c r="Z4" s="83"/>
      <c r="AA4" s="89">
        <v>8</v>
      </c>
      <c r="AB4" s="89"/>
      <c r="AC4" s="89">
        <v>5</v>
      </c>
      <c r="AD4" s="44">
        <v>271</v>
      </c>
      <c r="AE4" s="4"/>
      <c r="AF4" s="4"/>
      <c r="AG4" s="82">
        <f t="shared" si="1"/>
        <v>147</v>
      </c>
      <c r="AH4" s="7">
        <f t="shared" si="0"/>
        <v>147</v>
      </c>
      <c r="AI4" s="4"/>
      <c r="AJ4" s="9">
        <f t="shared" si="2"/>
        <v>0</v>
      </c>
    </row>
    <row r="5" spans="1:36" ht="14.25" customHeight="1">
      <c r="A5" s="4">
        <v>4</v>
      </c>
      <c r="B5" s="77" t="s">
        <v>13</v>
      </c>
      <c r="C5" s="4">
        <v>90</v>
      </c>
      <c r="D5" s="4">
        <v>2</v>
      </c>
      <c r="E5" s="4">
        <v>62</v>
      </c>
      <c r="F5" s="4">
        <v>25</v>
      </c>
      <c r="G5" s="4">
        <v>13</v>
      </c>
      <c r="H5" s="5"/>
      <c r="I5" s="81">
        <v>12</v>
      </c>
      <c r="J5" s="81">
        <v>12</v>
      </c>
      <c r="K5" s="81">
        <v>26</v>
      </c>
      <c r="L5" s="83">
        <v>17</v>
      </c>
      <c r="M5" s="83">
        <v>11</v>
      </c>
      <c r="N5" s="83">
        <v>4</v>
      </c>
      <c r="O5" s="83">
        <v>8</v>
      </c>
      <c r="P5" s="83"/>
      <c r="Q5" s="83">
        <v>6</v>
      </c>
      <c r="R5" s="83">
        <v>14</v>
      </c>
      <c r="S5" s="83"/>
      <c r="T5" s="83">
        <v>11</v>
      </c>
      <c r="U5" s="83">
        <v>3</v>
      </c>
      <c r="V5" s="83">
        <v>18</v>
      </c>
      <c r="W5" s="83">
        <v>18</v>
      </c>
      <c r="X5" s="83"/>
      <c r="Y5" s="83"/>
      <c r="Z5" s="83"/>
      <c r="AA5" s="83">
        <v>2</v>
      </c>
      <c r="AB5" s="83">
        <v>2</v>
      </c>
      <c r="AC5" s="83">
        <v>26</v>
      </c>
      <c r="AD5" s="44">
        <v>344</v>
      </c>
      <c r="AE5" s="4">
        <v>129</v>
      </c>
      <c r="AF5" s="4">
        <v>3</v>
      </c>
      <c r="AG5" s="82">
        <f t="shared" si="1"/>
        <v>242</v>
      </c>
      <c r="AH5" s="7">
        <f t="shared" si="0"/>
        <v>242</v>
      </c>
      <c r="AI5" s="4"/>
      <c r="AJ5" s="9">
        <f t="shared" si="2"/>
        <v>0</v>
      </c>
    </row>
    <row r="6" spans="1:36" ht="14.25" customHeight="1">
      <c r="A6" s="4">
        <v>5</v>
      </c>
      <c r="B6" s="77" t="s">
        <v>14</v>
      </c>
      <c r="C6" s="4">
        <v>80</v>
      </c>
      <c r="D6" s="4">
        <v>1</v>
      </c>
      <c r="E6" s="4">
        <v>20</v>
      </c>
      <c r="F6" s="4"/>
      <c r="G6" s="4"/>
      <c r="H6" s="4"/>
      <c r="I6" s="81"/>
      <c r="J6" s="81"/>
      <c r="K6" s="81"/>
      <c r="L6" s="83"/>
      <c r="M6" s="83"/>
      <c r="N6" s="83"/>
      <c r="O6" s="83"/>
      <c r="P6" s="83"/>
      <c r="Q6" s="83"/>
      <c r="R6" s="83">
        <v>8</v>
      </c>
      <c r="S6" s="83"/>
      <c r="T6" s="83"/>
      <c r="U6" s="83">
        <v>10</v>
      </c>
      <c r="V6" s="83"/>
      <c r="W6" s="83"/>
      <c r="X6" s="83"/>
      <c r="Y6" s="83"/>
      <c r="Z6" s="83"/>
      <c r="AA6" s="83"/>
      <c r="AB6" s="83"/>
      <c r="AC6" s="83"/>
      <c r="AD6" s="44">
        <v>118</v>
      </c>
      <c r="AE6" s="4"/>
      <c r="AF6" s="4"/>
      <c r="AG6" s="82">
        <f t="shared" si="1"/>
        <v>100</v>
      </c>
      <c r="AH6" s="7">
        <f t="shared" si="0"/>
        <v>100</v>
      </c>
      <c r="AI6" s="4"/>
      <c r="AJ6" s="9">
        <f t="shared" si="2"/>
        <v>0</v>
      </c>
    </row>
    <row r="7" spans="1:36" ht="14.25" customHeight="1">
      <c r="A7" s="4">
        <v>6</v>
      </c>
      <c r="B7" s="77" t="s">
        <v>15</v>
      </c>
      <c r="C7" s="4">
        <v>7</v>
      </c>
      <c r="D7" s="4">
        <v>1</v>
      </c>
      <c r="E7" s="4"/>
      <c r="F7" s="4"/>
      <c r="G7" s="4"/>
      <c r="H7" s="4"/>
      <c r="I7" s="81"/>
      <c r="J7" s="81"/>
      <c r="K7" s="81"/>
      <c r="L7" s="83"/>
      <c r="M7" s="83"/>
      <c r="N7" s="83">
        <v>15</v>
      </c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44">
        <v>22</v>
      </c>
      <c r="AE7" s="4"/>
      <c r="AF7" s="4"/>
      <c r="AG7" s="82">
        <f t="shared" si="1"/>
        <v>7</v>
      </c>
      <c r="AH7" s="7">
        <f t="shared" si="0"/>
        <v>7</v>
      </c>
      <c r="AI7" s="4"/>
      <c r="AJ7" s="9">
        <f t="shared" si="2"/>
        <v>0</v>
      </c>
    </row>
    <row r="8" spans="1:36" s="10" customFormat="1" ht="14.25" customHeight="1">
      <c r="A8" s="7">
        <v>7</v>
      </c>
      <c r="B8" s="80" t="s">
        <v>16</v>
      </c>
      <c r="C8" s="7">
        <v>120</v>
      </c>
      <c r="D8" s="7">
        <v>5</v>
      </c>
      <c r="E8" s="7">
        <v>25</v>
      </c>
      <c r="F8" s="11">
        <v>41</v>
      </c>
      <c r="G8" s="11">
        <v>28</v>
      </c>
      <c r="H8" s="7"/>
      <c r="I8" s="87">
        <v>16</v>
      </c>
      <c r="J8" s="87">
        <v>24</v>
      </c>
      <c r="K8" s="87">
        <v>40</v>
      </c>
      <c r="L8" s="88">
        <v>20</v>
      </c>
      <c r="M8" s="88">
        <v>7</v>
      </c>
      <c r="N8" s="88">
        <v>13</v>
      </c>
      <c r="O8" s="88">
        <v>16</v>
      </c>
      <c r="P8" s="86"/>
      <c r="Q8" s="88">
        <v>31</v>
      </c>
      <c r="R8" s="88">
        <v>18</v>
      </c>
      <c r="S8" s="88">
        <v>18</v>
      </c>
      <c r="T8" s="88">
        <v>4</v>
      </c>
      <c r="U8" s="88">
        <v>29</v>
      </c>
      <c r="V8" s="88">
        <v>20</v>
      </c>
      <c r="W8" s="88">
        <v>17</v>
      </c>
      <c r="X8" s="86"/>
      <c r="Y8" s="86"/>
      <c r="Z8" s="86"/>
      <c r="AA8" s="88">
        <v>3</v>
      </c>
      <c r="AB8" s="86"/>
      <c r="AC8" s="88">
        <v>32</v>
      </c>
      <c r="AD8" s="44">
        <v>539</v>
      </c>
      <c r="AE8" s="7">
        <v>480</v>
      </c>
      <c r="AF8" s="7">
        <v>20</v>
      </c>
      <c r="AG8" s="82">
        <f t="shared" si="1"/>
        <v>622</v>
      </c>
      <c r="AH8" s="7">
        <f t="shared" si="0"/>
        <v>625</v>
      </c>
      <c r="AI8" s="7">
        <v>1</v>
      </c>
      <c r="AJ8" s="12">
        <f t="shared" si="2"/>
        <v>4</v>
      </c>
    </row>
    <row r="9" spans="1:36" ht="14.25" customHeight="1">
      <c r="A9" s="4">
        <v>8</v>
      </c>
      <c r="B9" s="77" t="s">
        <v>17</v>
      </c>
      <c r="C9" s="4">
        <v>40</v>
      </c>
      <c r="D9" s="4">
        <v>1</v>
      </c>
      <c r="E9" s="4">
        <v>43</v>
      </c>
      <c r="F9" s="4"/>
      <c r="G9" s="4"/>
      <c r="H9" s="4"/>
      <c r="I9" s="81"/>
      <c r="J9" s="81"/>
      <c r="K9" s="81">
        <v>1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>
        <v>4</v>
      </c>
      <c r="Y9" s="83"/>
      <c r="Z9" s="83"/>
      <c r="AA9" s="83"/>
      <c r="AB9" s="83"/>
      <c r="AC9" s="83"/>
      <c r="AD9" s="44">
        <v>89</v>
      </c>
      <c r="AE9" s="4"/>
      <c r="AF9" s="4"/>
      <c r="AG9" s="82">
        <f t="shared" si="1"/>
        <v>84</v>
      </c>
      <c r="AH9" s="7">
        <f t="shared" si="0"/>
        <v>83</v>
      </c>
      <c r="AI9" s="4">
        <v>1</v>
      </c>
      <c r="AJ9" s="9">
        <f t="shared" si="2"/>
        <v>0</v>
      </c>
    </row>
    <row r="10" spans="1:36" ht="14.25" customHeight="1">
      <c r="A10" s="4">
        <v>9</v>
      </c>
      <c r="B10" s="77" t="s">
        <v>18</v>
      </c>
      <c r="C10" s="4">
        <v>65</v>
      </c>
      <c r="D10" s="4">
        <v>3</v>
      </c>
      <c r="E10" s="4">
        <v>2</v>
      </c>
      <c r="F10" s="4">
        <v>34</v>
      </c>
      <c r="G10" s="4"/>
      <c r="H10" s="4"/>
      <c r="I10" s="81">
        <v>24</v>
      </c>
      <c r="J10" s="81">
        <v>8</v>
      </c>
      <c r="K10" s="81">
        <v>12</v>
      </c>
      <c r="L10" s="83">
        <v>8</v>
      </c>
      <c r="M10" s="83">
        <v>10</v>
      </c>
      <c r="N10" s="83">
        <v>16</v>
      </c>
      <c r="O10" s="83">
        <v>8</v>
      </c>
      <c r="P10" s="83"/>
      <c r="Q10" s="83">
        <v>33</v>
      </c>
      <c r="R10" s="83">
        <v>25</v>
      </c>
      <c r="S10" s="83">
        <v>14</v>
      </c>
      <c r="T10" s="83">
        <v>8</v>
      </c>
      <c r="U10" s="83">
        <v>5</v>
      </c>
      <c r="V10" s="83">
        <v>12</v>
      </c>
      <c r="W10" s="83">
        <v>8</v>
      </c>
      <c r="X10" s="83"/>
      <c r="Y10" s="83"/>
      <c r="Z10" s="83"/>
      <c r="AA10" s="83"/>
      <c r="AB10" s="83"/>
      <c r="AC10" s="83">
        <v>36</v>
      </c>
      <c r="AD10" s="44">
        <v>334</v>
      </c>
      <c r="AE10" s="4">
        <v>130</v>
      </c>
      <c r="AF10" s="4">
        <v>5</v>
      </c>
      <c r="AG10" s="82">
        <f t="shared" si="1"/>
        <v>198</v>
      </c>
      <c r="AH10" s="7">
        <f t="shared" si="0"/>
        <v>197</v>
      </c>
      <c r="AI10" s="4">
        <v>1</v>
      </c>
      <c r="AJ10" s="9">
        <f t="shared" si="2"/>
        <v>0</v>
      </c>
    </row>
    <row r="11" spans="1:36" s="10" customFormat="1" ht="14.25" customHeight="1">
      <c r="A11" s="7">
        <v>10</v>
      </c>
      <c r="B11" s="80" t="s">
        <v>19</v>
      </c>
      <c r="C11" s="7">
        <v>100</v>
      </c>
      <c r="D11" s="7">
        <v>3</v>
      </c>
      <c r="E11" s="7">
        <v>59</v>
      </c>
      <c r="F11" s="11">
        <v>54</v>
      </c>
      <c r="G11" s="11">
        <v>51</v>
      </c>
      <c r="H11" s="7"/>
      <c r="I11" s="87">
        <v>14</v>
      </c>
      <c r="J11" s="87">
        <v>25</v>
      </c>
      <c r="K11" s="87">
        <v>45</v>
      </c>
      <c r="L11" s="88">
        <v>29</v>
      </c>
      <c r="M11" s="88">
        <v>27</v>
      </c>
      <c r="N11" s="88">
        <v>46</v>
      </c>
      <c r="O11" s="88">
        <v>56</v>
      </c>
      <c r="P11" s="88">
        <v>30</v>
      </c>
      <c r="Q11" s="88">
        <v>30</v>
      </c>
      <c r="R11" s="88">
        <v>38</v>
      </c>
      <c r="S11" s="88">
        <v>36</v>
      </c>
      <c r="T11" s="88">
        <v>31</v>
      </c>
      <c r="U11" s="88">
        <v>5</v>
      </c>
      <c r="V11" s="88">
        <v>32</v>
      </c>
      <c r="W11" s="88">
        <v>19</v>
      </c>
      <c r="X11" s="88">
        <v>5</v>
      </c>
      <c r="Y11" s="86"/>
      <c r="Z11" s="86"/>
      <c r="AA11" s="88">
        <v>3</v>
      </c>
      <c r="AB11" s="88">
        <v>2</v>
      </c>
      <c r="AC11" s="88">
        <v>56</v>
      </c>
      <c r="AD11" s="44">
        <v>597</v>
      </c>
      <c r="AE11" s="7">
        <v>400</v>
      </c>
      <c r="AF11" s="7">
        <v>6</v>
      </c>
      <c r="AG11" s="82">
        <f t="shared" si="1"/>
        <v>357</v>
      </c>
      <c r="AH11" s="7">
        <f t="shared" si="0"/>
        <v>359</v>
      </c>
      <c r="AI11" s="7">
        <v>4</v>
      </c>
      <c r="AJ11" s="12">
        <f t="shared" si="2"/>
        <v>6</v>
      </c>
    </row>
    <row r="12" spans="1:36" ht="14.2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1"/>
      <c r="J12" s="81"/>
      <c r="K12" s="81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44">
        <v>0</v>
      </c>
      <c r="AE12" s="4"/>
      <c r="AF12" s="4"/>
      <c r="AG12" s="82">
        <f t="shared" si="1"/>
        <v>0</v>
      </c>
      <c r="AH12" s="7">
        <f t="shared" si="0"/>
        <v>0</v>
      </c>
      <c r="AI12" s="4"/>
      <c r="AJ12" s="9">
        <f t="shared" si="2"/>
        <v>0</v>
      </c>
    </row>
    <row r="13" spans="1:36" s="1" customFormat="1" ht="14.25" customHeight="1">
      <c r="A13" s="4">
        <v>12</v>
      </c>
      <c r="B13" s="77" t="s">
        <v>21</v>
      </c>
      <c r="C13" s="4">
        <v>5</v>
      </c>
      <c r="D13" s="4"/>
      <c r="E13" s="4"/>
      <c r="F13" s="5">
        <v>15</v>
      </c>
      <c r="G13" s="5">
        <v>5</v>
      </c>
      <c r="H13" s="4"/>
      <c r="I13" s="90">
        <v>4</v>
      </c>
      <c r="J13" s="90">
        <v>4</v>
      </c>
      <c r="K13" s="90">
        <v>10</v>
      </c>
      <c r="L13" s="83"/>
      <c r="M13" s="83"/>
      <c r="N13" s="89">
        <v>8</v>
      </c>
      <c r="O13" s="83"/>
      <c r="P13" s="89">
        <v>10</v>
      </c>
      <c r="Q13" s="89">
        <v>4</v>
      </c>
      <c r="R13" s="83"/>
      <c r="S13" s="83"/>
      <c r="T13" s="83"/>
      <c r="U13" s="83"/>
      <c r="V13" s="89">
        <v>4</v>
      </c>
      <c r="W13" s="89">
        <v>2</v>
      </c>
      <c r="X13" s="89">
        <v>4</v>
      </c>
      <c r="Y13" s="83"/>
      <c r="Z13" s="83"/>
      <c r="AA13" s="89">
        <v>5</v>
      </c>
      <c r="AB13" s="83"/>
      <c r="AC13" s="89">
        <v>16</v>
      </c>
      <c r="AD13" s="44">
        <v>5</v>
      </c>
      <c r="AE13" s="4">
        <v>96</v>
      </c>
      <c r="AF13" s="4">
        <v>10</v>
      </c>
      <c r="AG13" s="82">
        <f t="shared" si="1"/>
        <v>0</v>
      </c>
      <c r="AH13" s="7">
        <f t="shared" si="0"/>
        <v>0</v>
      </c>
      <c r="AI13" s="4"/>
      <c r="AJ13" s="9">
        <f t="shared" si="2"/>
        <v>0</v>
      </c>
    </row>
    <row r="14" spans="1:36" s="10" customFormat="1" ht="14.25" customHeight="1">
      <c r="A14" s="7">
        <v>13</v>
      </c>
      <c r="B14" s="80" t="s">
        <v>22</v>
      </c>
      <c r="C14" s="7">
        <v>3</v>
      </c>
      <c r="D14" s="7">
        <v>1</v>
      </c>
      <c r="E14" s="7"/>
      <c r="F14" s="11">
        <v>7</v>
      </c>
      <c r="G14" s="11">
        <v>9</v>
      </c>
      <c r="H14" s="7"/>
      <c r="I14" s="87">
        <v>3</v>
      </c>
      <c r="J14" s="87">
        <v>18</v>
      </c>
      <c r="K14" s="87">
        <v>19</v>
      </c>
      <c r="L14" s="88">
        <v>4</v>
      </c>
      <c r="M14" s="88">
        <v>9</v>
      </c>
      <c r="N14" s="88">
        <v>20</v>
      </c>
      <c r="O14" s="88">
        <v>12</v>
      </c>
      <c r="P14" s="86"/>
      <c r="Q14" s="88">
        <v>20</v>
      </c>
      <c r="R14" s="88">
        <v>17</v>
      </c>
      <c r="S14" s="88">
        <v>15</v>
      </c>
      <c r="T14" s="88">
        <v>21</v>
      </c>
      <c r="U14" s="88">
        <v>8</v>
      </c>
      <c r="V14" s="88">
        <v>9</v>
      </c>
      <c r="W14" s="88">
        <v>4</v>
      </c>
      <c r="X14" s="86"/>
      <c r="Y14" s="86"/>
      <c r="Z14" s="86"/>
      <c r="AA14" s="88">
        <v>5</v>
      </c>
      <c r="AB14" s="86"/>
      <c r="AC14" s="88">
        <v>24</v>
      </c>
      <c r="AD14" s="44">
        <v>73</v>
      </c>
      <c r="AE14" s="7">
        <v>170</v>
      </c>
      <c r="AF14" s="7">
        <v>19</v>
      </c>
      <c r="AG14" s="82">
        <f t="shared" si="1"/>
        <v>0</v>
      </c>
      <c r="AH14" s="7">
        <f t="shared" si="0"/>
        <v>3</v>
      </c>
      <c r="AI14" s="7">
        <v>1</v>
      </c>
      <c r="AJ14" s="12">
        <f t="shared" si="2"/>
        <v>4</v>
      </c>
    </row>
    <row r="15" spans="1:36" s="10" customFormat="1" ht="14.25" customHeight="1">
      <c r="A15" s="7">
        <v>14</v>
      </c>
      <c r="B15" s="80" t="s">
        <v>23</v>
      </c>
      <c r="C15" s="7">
        <v>50</v>
      </c>
      <c r="D15" s="7">
        <v>1</v>
      </c>
      <c r="E15" s="7">
        <v>19</v>
      </c>
      <c r="F15" s="11">
        <v>19</v>
      </c>
      <c r="G15" s="11">
        <v>22</v>
      </c>
      <c r="H15" s="11">
        <v>10</v>
      </c>
      <c r="I15" s="87">
        <v>45</v>
      </c>
      <c r="J15" s="87">
        <v>25</v>
      </c>
      <c r="K15" s="87">
        <v>16</v>
      </c>
      <c r="L15" s="88">
        <v>12</v>
      </c>
      <c r="M15" s="88">
        <v>18</v>
      </c>
      <c r="N15" s="88">
        <v>20</v>
      </c>
      <c r="O15" s="88">
        <v>20</v>
      </c>
      <c r="P15" s="88">
        <v>5</v>
      </c>
      <c r="Q15" s="88">
        <v>12</v>
      </c>
      <c r="R15" s="88">
        <v>18</v>
      </c>
      <c r="S15" s="88">
        <v>19</v>
      </c>
      <c r="T15" s="88">
        <v>12</v>
      </c>
      <c r="U15" s="86"/>
      <c r="V15" s="88">
        <v>16</v>
      </c>
      <c r="W15" s="88">
        <v>22</v>
      </c>
      <c r="X15" s="86"/>
      <c r="Y15" s="86"/>
      <c r="Z15" s="86"/>
      <c r="AA15" s="88">
        <v>15</v>
      </c>
      <c r="AB15" s="86"/>
      <c r="AC15" s="88">
        <v>32</v>
      </c>
      <c r="AD15" s="44">
        <v>0</v>
      </c>
      <c r="AE15" s="7">
        <v>437</v>
      </c>
      <c r="AF15" s="7">
        <v>16</v>
      </c>
      <c r="AG15" s="82">
        <f t="shared" si="1"/>
        <v>63</v>
      </c>
      <c r="AH15" s="7">
        <v>69</v>
      </c>
      <c r="AI15" s="7"/>
      <c r="AJ15" s="12">
        <f t="shared" si="2"/>
        <v>6</v>
      </c>
    </row>
    <row r="16" spans="1:36" s="10" customFormat="1" ht="14.25" customHeight="1">
      <c r="A16" s="7">
        <v>15</v>
      </c>
      <c r="B16" s="80" t="s">
        <v>24</v>
      </c>
      <c r="C16" s="7">
        <v>50</v>
      </c>
      <c r="D16" s="7">
        <v>1</v>
      </c>
      <c r="E16" s="7">
        <v>5</v>
      </c>
      <c r="F16" s="11">
        <v>8</v>
      </c>
      <c r="G16" s="11">
        <v>5</v>
      </c>
      <c r="H16" s="11"/>
      <c r="I16" s="87">
        <v>12</v>
      </c>
      <c r="J16" s="87">
        <v>24</v>
      </c>
      <c r="K16" s="87">
        <v>37</v>
      </c>
      <c r="L16" s="88">
        <v>8</v>
      </c>
      <c r="M16" s="88">
        <v>6</v>
      </c>
      <c r="N16" s="88">
        <v>8</v>
      </c>
      <c r="O16" s="88">
        <v>4</v>
      </c>
      <c r="P16" s="86"/>
      <c r="Q16" s="88">
        <v>16</v>
      </c>
      <c r="R16" s="88">
        <v>16</v>
      </c>
      <c r="S16" s="88">
        <v>5</v>
      </c>
      <c r="T16" s="88">
        <v>11</v>
      </c>
      <c r="U16" s="86"/>
      <c r="V16" s="88">
        <v>16</v>
      </c>
      <c r="W16" s="88">
        <v>8</v>
      </c>
      <c r="X16" s="86"/>
      <c r="Y16" s="86"/>
      <c r="Z16" s="86"/>
      <c r="AA16" s="86"/>
      <c r="AB16" s="86"/>
      <c r="AC16" s="88">
        <v>24</v>
      </c>
      <c r="AD16" s="44">
        <v>207</v>
      </c>
      <c r="AE16" s="7">
        <v>84</v>
      </c>
      <c r="AF16" s="7">
        <v>31</v>
      </c>
      <c r="AG16" s="82">
        <f t="shared" si="1"/>
        <v>52</v>
      </c>
      <c r="AH16" s="7">
        <f t="shared" si="0"/>
        <v>55</v>
      </c>
      <c r="AI16" s="7"/>
      <c r="AJ16" s="12">
        <f t="shared" si="2"/>
        <v>3</v>
      </c>
    </row>
    <row r="17" spans="1:36" ht="14.25" customHeight="1">
      <c r="A17" s="4">
        <v>16</v>
      </c>
      <c r="B17" s="77" t="s">
        <v>25</v>
      </c>
      <c r="C17" s="4">
        <v>50</v>
      </c>
      <c r="D17" s="4">
        <v>2</v>
      </c>
      <c r="E17" s="4">
        <v>98</v>
      </c>
      <c r="F17" s="4">
        <v>2</v>
      </c>
      <c r="G17" s="4"/>
      <c r="H17" s="4"/>
      <c r="I17" s="81"/>
      <c r="J17" s="81"/>
      <c r="K17" s="81">
        <v>3</v>
      </c>
      <c r="L17" s="83"/>
      <c r="M17" s="83"/>
      <c r="N17" s="83"/>
      <c r="O17" s="83"/>
      <c r="P17" s="83"/>
      <c r="Q17" s="83"/>
      <c r="R17" s="83"/>
      <c r="S17" s="83"/>
      <c r="T17" s="83">
        <v>3</v>
      </c>
      <c r="U17" s="83"/>
      <c r="V17" s="83"/>
      <c r="W17" s="83"/>
      <c r="X17" s="83"/>
      <c r="Y17" s="83"/>
      <c r="Z17" s="83"/>
      <c r="AA17" s="83"/>
      <c r="AB17" s="83"/>
      <c r="AC17" s="83"/>
      <c r="AD17" s="44">
        <v>206</v>
      </c>
      <c r="AE17" s="4"/>
      <c r="AF17" s="4"/>
      <c r="AG17" s="82">
        <f t="shared" si="1"/>
        <v>198</v>
      </c>
      <c r="AH17" s="7">
        <f t="shared" si="0"/>
        <v>198</v>
      </c>
      <c r="AI17" s="4"/>
      <c r="AJ17" s="9">
        <f t="shared" si="2"/>
        <v>0</v>
      </c>
    </row>
    <row r="18" spans="1:36" ht="14.25" customHeight="1">
      <c r="A18" s="4">
        <v>17</v>
      </c>
      <c r="B18" s="77" t="s">
        <v>26</v>
      </c>
      <c r="C18" s="4">
        <v>50</v>
      </c>
      <c r="D18" s="4">
        <v>1</v>
      </c>
      <c r="E18" s="4">
        <v>29</v>
      </c>
      <c r="F18" s="4"/>
      <c r="G18" s="4"/>
      <c r="H18" s="4">
        <v>10</v>
      </c>
      <c r="I18" s="81"/>
      <c r="J18" s="81"/>
      <c r="K18" s="81"/>
      <c r="L18" s="83"/>
      <c r="M18" s="83"/>
      <c r="N18" s="83"/>
      <c r="O18" s="83"/>
      <c r="P18" s="83"/>
      <c r="Q18" s="83"/>
      <c r="R18" s="83"/>
      <c r="S18" s="83">
        <v>10</v>
      </c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44">
        <v>0</v>
      </c>
      <c r="AE18" s="4">
        <v>99</v>
      </c>
      <c r="AF18" s="4"/>
      <c r="AG18" s="82">
        <f t="shared" si="1"/>
        <v>79</v>
      </c>
      <c r="AH18" s="7">
        <f t="shared" si="0"/>
        <v>79</v>
      </c>
      <c r="AI18" s="4"/>
      <c r="AJ18" s="9">
        <f t="shared" si="2"/>
        <v>0</v>
      </c>
    </row>
    <row r="19" spans="1:36" ht="14.25" customHeight="1">
      <c r="A19" s="4">
        <v>18</v>
      </c>
      <c r="B19" s="77" t="s">
        <v>73</v>
      </c>
      <c r="C19" s="4">
        <v>6</v>
      </c>
      <c r="D19" s="4">
        <v>1</v>
      </c>
      <c r="E19" s="4"/>
      <c r="F19" s="4"/>
      <c r="G19" s="4"/>
      <c r="H19" s="4"/>
      <c r="I19" s="81"/>
      <c r="J19" s="81"/>
      <c r="K19" s="81"/>
      <c r="L19" s="83"/>
      <c r="M19" s="83"/>
      <c r="N19" s="83"/>
      <c r="O19" s="83"/>
      <c r="P19" s="83">
        <v>60</v>
      </c>
      <c r="Q19" s="83"/>
      <c r="R19" s="83"/>
      <c r="S19" s="83"/>
      <c r="T19" s="83"/>
      <c r="U19" s="83"/>
      <c r="V19" s="83"/>
      <c r="W19" s="83"/>
      <c r="X19" s="83">
        <v>4</v>
      </c>
      <c r="Y19" s="83"/>
      <c r="Z19" s="83"/>
      <c r="AA19" s="83"/>
      <c r="AB19" s="83"/>
      <c r="AC19" s="83"/>
      <c r="AD19" s="44">
        <v>21</v>
      </c>
      <c r="AE19" s="4">
        <v>50</v>
      </c>
      <c r="AF19" s="4"/>
      <c r="AG19" s="82">
        <f t="shared" si="1"/>
        <v>7</v>
      </c>
      <c r="AH19" s="7">
        <f t="shared" si="0"/>
        <v>6</v>
      </c>
      <c r="AI19" s="4">
        <v>1</v>
      </c>
      <c r="AJ19" s="9">
        <f t="shared" si="2"/>
        <v>0</v>
      </c>
    </row>
    <row r="20" spans="1:36" ht="14.25" customHeight="1">
      <c r="A20" s="4">
        <v>19</v>
      </c>
      <c r="B20" s="77" t="s">
        <v>27</v>
      </c>
      <c r="C20" s="4">
        <v>7</v>
      </c>
      <c r="D20" s="4">
        <v>1</v>
      </c>
      <c r="E20" s="4"/>
      <c r="F20" s="4"/>
      <c r="G20" s="4"/>
      <c r="H20" s="4">
        <v>10</v>
      </c>
      <c r="I20" s="81"/>
      <c r="J20" s="81"/>
      <c r="K20" s="81"/>
      <c r="L20" s="83"/>
      <c r="M20" s="83"/>
      <c r="N20" s="83"/>
      <c r="O20" s="83"/>
      <c r="P20" s="83"/>
      <c r="Q20" s="83"/>
      <c r="R20" s="83"/>
      <c r="S20" s="83">
        <v>1</v>
      </c>
      <c r="T20" s="83"/>
      <c r="U20" s="83"/>
      <c r="V20" s="83"/>
      <c r="W20" s="83"/>
      <c r="X20" s="83"/>
      <c r="Y20" s="83"/>
      <c r="Z20" s="83"/>
      <c r="AA20" s="83"/>
      <c r="AB20" s="83"/>
      <c r="AC20" s="83">
        <v>10</v>
      </c>
      <c r="AD20" s="44">
        <v>28</v>
      </c>
      <c r="AE20" s="4"/>
      <c r="AF20" s="4"/>
      <c r="AG20" s="82">
        <f t="shared" si="1"/>
        <v>7</v>
      </c>
      <c r="AH20" s="7">
        <f t="shared" si="0"/>
        <v>7</v>
      </c>
      <c r="AI20" s="4"/>
      <c r="AJ20" s="9">
        <f t="shared" si="2"/>
        <v>0</v>
      </c>
    </row>
    <row r="21" spans="1:36" ht="14.25" customHeight="1">
      <c r="A21" s="4">
        <v>20</v>
      </c>
      <c r="B21" s="77" t="s">
        <v>28</v>
      </c>
      <c r="C21" s="4">
        <v>40</v>
      </c>
      <c r="D21" s="4">
        <v>1</v>
      </c>
      <c r="E21" s="4">
        <v>26</v>
      </c>
      <c r="F21" s="4"/>
      <c r="G21" s="4"/>
      <c r="H21" s="4"/>
      <c r="I21" s="81"/>
      <c r="J21" s="81"/>
      <c r="K21" s="81">
        <v>4</v>
      </c>
      <c r="L21" s="9"/>
      <c r="M21" s="9"/>
      <c r="N21" s="83"/>
      <c r="O21" s="83"/>
      <c r="P21" s="9"/>
      <c r="Q21" s="9">
        <v>3</v>
      </c>
      <c r="R21" s="9"/>
      <c r="S21" s="9"/>
      <c r="T21" s="9"/>
      <c r="U21" s="9">
        <v>1</v>
      </c>
      <c r="V21" s="9"/>
      <c r="W21" s="9"/>
      <c r="X21" s="9">
        <v>4</v>
      </c>
      <c r="Y21" s="9"/>
      <c r="Z21" s="9"/>
      <c r="AA21" s="9">
        <v>2</v>
      </c>
      <c r="AB21" s="9"/>
      <c r="AC21" s="9"/>
      <c r="AD21" s="44">
        <v>6</v>
      </c>
      <c r="AE21" s="4">
        <v>80</v>
      </c>
      <c r="AF21" s="4">
        <v>5</v>
      </c>
      <c r="AG21" s="82">
        <f t="shared" si="1"/>
        <v>67</v>
      </c>
      <c r="AH21" s="7">
        <f t="shared" si="0"/>
        <v>66</v>
      </c>
      <c r="AI21" s="4">
        <v>1</v>
      </c>
      <c r="AJ21" s="9">
        <f t="shared" si="2"/>
        <v>0</v>
      </c>
    </row>
    <row r="22" spans="1:36" ht="14.25" customHeight="1">
      <c r="A22" s="4">
        <v>21</v>
      </c>
      <c r="B22" s="77" t="s">
        <v>29</v>
      </c>
      <c r="C22" s="4">
        <v>24</v>
      </c>
      <c r="D22" s="4">
        <v>1</v>
      </c>
      <c r="E22" s="4"/>
      <c r="F22" s="4"/>
      <c r="G22" s="4"/>
      <c r="H22" s="4"/>
      <c r="I22" s="81"/>
      <c r="J22" s="81"/>
      <c r="K22" s="81">
        <v>3</v>
      </c>
      <c r="L22" s="9"/>
      <c r="M22" s="9"/>
      <c r="N22" s="83"/>
      <c r="O22" s="83"/>
      <c r="P22" s="9">
        <v>15</v>
      </c>
      <c r="Q22" s="9"/>
      <c r="R22" s="9"/>
      <c r="S22" s="9"/>
      <c r="T22" s="9"/>
      <c r="U22" s="9"/>
      <c r="V22" s="9"/>
      <c r="W22" s="9"/>
      <c r="X22" s="9">
        <v>4</v>
      </c>
      <c r="Y22" s="9"/>
      <c r="Z22" s="9"/>
      <c r="AA22" s="9">
        <v>4</v>
      </c>
      <c r="AB22" s="9"/>
      <c r="AC22" s="9"/>
      <c r="AD22" s="44">
        <v>50</v>
      </c>
      <c r="AE22" s="4"/>
      <c r="AF22" s="4"/>
      <c r="AG22" s="82">
        <f t="shared" si="1"/>
        <v>24</v>
      </c>
      <c r="AH22" s="7">
        <f t="shared" si="0"/>
        <v>24</v>
      </c>
      <c r="AI22" s="4"/>
      <c r="AJ22" s="9">
        <f t="shared" si="2"/>
        <v>0</v>
      </c>
    </row>
    <row r="23" spans="1:36" ht="14.25" customHeight="1">
      <c r="A23" s="4">
        <v>22</v>
      </c>
      <c r="B23" s="77" t="s">
        <v>79</v>
      </c>
      <c r="C23" s="4">
        <v>50</v>
      </c>
      <c r="D23" s="4">
        <v>4</v>
      </c>
      <c r="E23" s="4">
        <v>39</v>
      </c>
      <c r="F23" s="4"/>
      <c r="G23" s="4"/>
      <c r="H23" s="4"/>
      <c r="I23" s="81"/>
      <c r="J23" s="81"/>
      <c r="K23" s="81"/>
      <c r="L23" s="9"/>
      <c r="M23" s="9"/>
      <c r="N23" s="83"/>
      <c r="O23" s="83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44"/>
      <c r="AE23" s="4">
        <v>240</v>
      </c>
      <c r="AF23" s="4"/>
      <c r="AG23" s="82">
        <f t="shared" si="1"/>
        <v>240</v>
      </c>
      <c r="AH23" s="7">
        <f t="shared" si="0"/>
        <v>239</v>
      </c>
      <c r="AI23" s="4">
        <v>1</v>
      </c>
      <c r="AJ23" s="9">
        <f>AH23+AI23-AG23</f>
        <v>0</v>
      </c>
    </row>
    <row r="24" spans="1:36" ht="18.75">
      <c r="E24" t="s">
        <v>48</v>
      </c>
      <c r="N24" s="91"/>
      <c r="O24" s="91"/>
      <c r="P24" s="91" t="s">
        <v>48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8">
        <f t="shared" ref="AD24:AI24" si="3">SUM(AD2:AD23)</f>
        <v>7273</v>
      </c>
      <c r="AE24" s="102">
        <f t="shared" si="3"/>
        <v>3365</v>
      </c>
      <c r="AF24" s="102">
        <f t="shared" si="3"/>
        <v>173</v>
      </c>
      <c r="AG24" s="107">
        <f t="shared" si="3"/>
        <v>5885</v>
      </c>
      <c r="AH24" s="101">
        <f t="shared" si="3"/>
        <v>5907</v>
      </c>
      <c r="AI24" s="106">
        <f t="shared" si="3"/>
        <v>22</v>
      </c>
      <c r="AJ24" s="93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"/>
  <sheetViews>
    <sheetView workbookViewId="0">
      <selection activeCell="Q16" sqref="Q16"/>
    </sheetView>
  </sheetViews>
  <sheetFormatPr defaultRowHeight="15"/>
  <cols>
    <col min="1" max="1" width="3.42578125" customWidth="1"/>
    <col min="2" max="2" width="8.85546875" customWidth="1"/>
    <col min="3" max="14" width="5.140625" customWidth="1"/>
    <col min="15" max="15" width="5.5703125" customWidth="1"/>
    <col min="16" max="16" width="5.140625" customWidth="1"/>
    <col min="20" max="20" width="10.140625" customWidth="1"/>
    <col min="23" max="23" width="11" customWidth="1"/>
  </cols>
  <sheetData>
    <row r="1" spans="1:23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39</v>
      </c>
      <c r="H1" s="8" t="s">
        <v>40</v>
      </c>
      <c r="I1" s="8" t="s">
        <v>40</v>
      </c>
      <c r="J1" s="8" t="s">
        <v>37</v>
      </c>
      <c r="K1" s="8" t="s">
        <v>53</v>
      </c>
      <c r="L1" s="8" t="s">
        <v>53</v>
      </c>
      <c r="M1" s="8" t="s">
        <v>78</v>
      </c>
      <c r="N1" s="8" t="s">
        <v>52</v>
      </c>
      <c r="O1" s="8" t="s">
        <v>54</v>
      </c>
      <c r="P1" s="8" t="s">
        <v>54</v>
      </c>
      <c r="Q1" s="78" t="s">
        <v>30</v>
      </c>
      <c r="R1" s="8" t="s">
        <v>34</v>
      </c>
      <c r="S1" s="8" t="s">
        <v>35</v>
      </c>
      <c r="T1" s="8" t="s">
        <v>68</v>
      </c>
      <c r="U1" s="3" t="s">
        <v>64</v>
      </c>
      <c r="V1" s="3" t="s">
        <v>46</v>
      </c>
      <c r="W1" s="3" t="s">
        <v>47</v>
      </c>
    </row>
    <row r="2" spans="1:23" s="1" customFormat="1" ht="12.75" customHeight="1">
      <c r="A2" s="4">
        <v>1</v>
      </c>
      <c r="B2" s="77" t="s">
        <v>10</v>
      </c>
      <c r="C2" s="4">
        <v>33</v>
      </c>
      <c r="D2" s="4"/>
      <c r="E2" s="4"/>
      <c r="F2" s="5"/>
      <c r="G2" s="5"/>
      <c r="H2" s="4">
        <v>51</v>
      </c>
      <c r="I2" s="83">
        <v>40</v>
      </c>
      <c r="J2" s="83"/>
      <c r="K2" s="83"/>
      <c r="L2" s="83"/>
      <c r="M2" s="83"/>
      <c r="N2" s="83"/>
      <c r="O2" s="83"/>
      <c r="P2" s="83">
        <v>25</v>
      </c>
      <c r="Q2" s="44">
        <v>1727</v>
      </c>
      <c r="R2" s="4"/>
      <c r="S2" s="4"/>
      <c r="T2" s="82">
        <f>Q2+R2-F2-G2-H2-I2-J2-K2-L2-M2-N2-O2-P2-S2</f>
        <v>1611</v>
      </c>
      <c r="U2" s="7">
        <f t="shared" ref="U2:U23" si="0">C2*D2+E2</f>
        <v>0</v>
      </c>
      <c r="V2" s="4"/>
      <c r="W2" s="9">
        <f>U2+V2-T2</f>
        <v>-1611</v>
      </c>
    </row>
    <row r="3" spans="1:23" s="1" customFormat="1" ht="12.75" customHeight="1">
      <c r="A3" s="4">
        <v>2</v>
      </c>
      <c r="B3" s="77" t="s">
        <v>11</v>
      </c>
      <c r="C3" s="4">
        <v>70</v>
      </c>
      <c r="D3" s="4"/>
      <c r="E3" s="4"/>
      <c r="F3" s="5"/>
      <c r="G3" s="5"/>
      <c r="H3" s="4">
        <v>30</v>
      </c>
      <c r="I3" s="83">
        <v>25</v>
      </c>
      <c r="J3" s="83"/>
      <c r="K3" s="83"/>
      <c r="L3" s="83"/>
      <c r="M3" s="83"/>
      <c r="N3" s="83"/>
      <c r="O3" s="83">
        <v>150</v>
      </c>
      <c r="P3" s="83">
        <v>25</v>
      </c>
      <c r="Q3" s="44">
        <v>1674</v>
      </c>
      <c r="R3" s="4"/>
      <c r="S3" s="4"/>
      <c r="T3" s="82">
        <f t="shared" ref="T3:T23" si="1">Q3+R3-F3-G3-H3-I3-J3-K3-L3-M3-N3-O3-P3-S3</f>
        <v>1444</v>
      </c>
      <c r="U3" s="7">
        <f t="shared" si="0"/>
        <v>0</v>
      </c>
      <c r="V3" s="4"/>
      <c r="W3" s="9">
        <f t="shared" ref="W3:W22" si="2">U3+V3-T3</f>
        <v>-1444</v>
      </c>
    </row>
    <row r="4" spans="1:23" s="1" customFormat="1" ht="12.75" customHeight="1">
      <c r="A4" s="4">
        <v>3</v>
      </c>
      <c r="B4" s="77" t="s">
        <v>12</v>
      </c>
      <c r="C4" s="4">
        <v>45</v>
      </c>
      <c r="D4" s="4"/>
      <c r="E4" s="4"/>
      <c r="F4" s="5"/>
      <c r="G4" s="5"/>
      <c r="H4" s="4"/>
      <c r="I4" s="83">
        <v>3</v>
      </c>
      <c r="J4" s="83"/>
      <c r="K4" s="83"/>
      <c r="L4" s="83"/>
      <c r="M4" s="83"/>
      <c r="N4" s="83"/>
      <c r="O4" s="83"/>
      <c r="P4" s="83">
        <v>5</v>
      </c>
      <c r="Q4" s="44">
        <v>147</v>
      </c>
      <c r="R4" s="4"/>
      <c r="S4" s="4"/>
      <c r="T4" s="82">
        <f t="shared" si="1"/>
        <v>139</v>
      </c>
      <c r="U4" s="7">
        <f t="shared" si="0"/>
        <v>0</v>
      </c>
      <c r="V4" s="4"/>
      <c r="W4" s="9">
        <f t="shared" si="2"/>
        <v>-139</v>
      </c>
    </row>
    <row r="5" spans="1:23" s="1" customFormat="1" ht="12.75" customHeight="1">
      <c r="A5" s="4">
        <v>4</v>
      </c>
      <c r="B5" s="77" t="s">
        <v>13</v>
      </c>
      <c r="C5" s="4">
        <v>90</v>
      </c>
      <c r="D5" s="4"/>
      <c r="E5" s="4"/>
      <c r="F5" s="4"/>
      <c r="G5" s="4"/>
      <c r="H5" s="4">
        <v>15</v>
      </c>
      <c r="I5" s="83">
        <v>6</v>
      </c>
      <c r="J5" s="83"/>
      <c r="K5" s="83"/>
      <c r="L5" s="83"/>
      <c r="M5" s="83"/>
      <c r="N5" s="83"/>
      <c r="O5" s="83"/>
      <c r="P5" s="83"/>
      <c r="Q5" s="44">
        <v>242</v>
      </c>
      <c r="R5" s="4"/>
      <c r="S5" s="4"/>
      <c r="T5" s="82">
        <f t="shared" si="1"/>
        <v>221</v>
      </c>
      <c r="U5" s="7">
        <f t="shared" si="0"/>
        <v>0</v>
      </c>
      <c r="V5" s="4"/>
      <c r="W5" s="9">
        <f t="shared" si="2"/>
        <v>-221</v>
      </c>
    </row>
    <row r="6" spans="1:23" s="1" customFormat="1" ht="12.75" customHeight="1">
      <c r="A6" s="4">
        <v>5</v>
      </c>
      <c r="B6" s="77" t="s">
        <v>14</v>
      </c>
      <c r="C6" s="4">
        <v>80</v>
      </c>
      <c r="D6" s="4"/>
      <c r="E6" s="4"/>
      <c r="F6" s="4"/>
      <c r="G6" s="4"/>
      <c r="H6" s="4"/>
      <c r="I6" s="83"/>
      <c r="J6" s="83"/>
      <c r="K6" s="83"/>
      <c r="L6" s="83"/>
      <c r="M6" s="83"/>
      <c r="N6" s="83"/>
      <c r="O6" s="83"/>
      <c r="P6" s="83">
        <v>10</v>
      </c>
      <c r="Q6" s="44">
        <v>100</v>
      </c>
      <c r="R6" s="4"/>
      <c r="S6" s="4"/>
      <c r="T6" s="82">
        <f t="shared" si="1"/>
        <v>90</v>
      </c>
      <c r="U6" s="7">
        <f t="shared" si="0"/>
        <v>0</v>
      </c>
      <c r="V6" s="4"/>
      <c r="W6" s="9">
        <f t="shared" si="2"/>
        <v>-90</v>
      </c>
    </row>
    <row r="7" spans="1:23" s="1" customFormat="1" ht="12.75" customHeight="1">
      <c r="A7" s="4">
        <v>6</v>
      </c>
      <c r="B7" s="77" t="s">
        <v>15</v>
      </c>
      <c r="C7" s="4">
        <v>7</v>
      </c>
      <c r="D7" s="4"/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44">
        <v>7</v>
      </c>
      <c r="R7" s="4"/>
      <c r="S7" s="4"/>
      <c r="T7" s="82">
        <f t="shared" si="1"/>
        <v>7</v>
      </c>
      <c r="U7" s="7">
        <f t="shared" si="0"/>
        <v>0</v>
      </c>
      <c r="V7" s="4"/>
      <c r="W7" s="9">
        <f t="shared" si="2"/>
        <v>-7</v>
      </c>
    </row>
    <row r="8" spans="1:23" s="1" customFormat="1" ht="12.75" customHeight="1">
      <c r="A8" s="4">
        <v>7</v>
      </c>
      <c r="B8" s="77" t="s">
        <v>16</v>
      </c>
      <c r="C8" s="4">
        <v>120</v>
      </c>
      <c r="D8" s="4"/>
      <c r="E8" s="4"/>
      <c r="F8" s="5"/>
      <c r="G8" s="5"/>
      <c r="H8" s="4">
        <v>21</v>
      </c>
      <c r="I8" s="83">
        <v>12</v>
      </c>
      <c r="J8" s="83"/>
      <c r="K8" s="83"/>
      <c r="L8" s="83"/>
      <c r="M8" s="83"/>
      <c r="N8" s="83"/>
      <c r="O8" s="83"/>
      <c r="P8" s="83"/>
      <c r="Q8" s="44">
        <v>625</v>
      </c>
      <c r="R8" s="4"/>
      <c r="S8" s="4"/>
      <c r="T8" s="82">
        <f t="shared" si="1"/>
        <v>592</v>
      </c>
      <c r="U8" s="7">
        <f t="shared" si="0"/>
        <v>0</v>
      </c>
      <c r="V8" s="4"/>
      <c r="W8" s="9">
        <f t="shared" si="2"/>
        <v>-592</v>
      </c>
    </row>
    <row r="9" spans="1:23" s="1" customFormat="1" ht="12.75" customHeight="1">
      <c r="A9" s="4">
        <v>8</v>
      </c>
      <c r="B9" s="77" t="s">
        <v>17</v>
      </c>
      <c r="C9" s="4">
        <v>40</v>
      </c>
      <c r="D9" s="4"/>
      <c r="E9" s="4"/>
      <c r="F9" s="4"/>
      <c r="G9" s="4"/>
      <c r="H9" s="4"/>
      <c r="I9" s="83"/>
      <c r="J9" s="83"/>
      <c r="K9" s="83"/>
      <c r="L9" s="83"/>
      <c r="M9" s="83"/>
      <c r="N9" s="83"/>
      <c r="O9" s="83"/>
      <c r="P9" s="83"/>
      <c r="Q9" s="44">
        <v>83</v>
      </c>
      <c r="R9" s="4"/>
      <c r="S9" s="4"/>
      <c r="T9" s="82">
        <f t="shared" si="1"/>
        <v>83</v>
      </c>
      <c r="U9" s="7">
        <f t="shared" si="0"/>
        <v>0</v>
      </c>
      <c r="V9" s="4"/>
      <c r="W9" s="9">
        <f t="shared" si="2"/>
        <v>-83</v>
      </c>
    </row>
    <row r="10" spans="1:23" s="1" customFormat="1" ht="12.75" customHeight="1">
      <c r="A10" s="4">
        <v>9</v>
      </c>
      <c r="B10" s="77" t="s">
        <v>18</v>
      </c>
      <c r="C10" s="4">
        <v>65</v>
      </c>
      <c r="D10" s="4"/>
      <c r="E10" s="4"/>
      <c r="F10" s="4"/>
      <c r="G10" s="4"/>
      <c r="H10" s="4">
        <v>15</v>
      </c>
      <c r="I10" s="83">
        <v>21</v>
      </c>
      <c r="J10" s="83"/>
      <c r="K10" s="83"/>
      <c r="L10" s="83"/>
      <c r="M10" s="83"/>
      <c r="N10" s="83"/>
      <c r="O10" s="83"/>
      <c r="P10" s="83"/>
      <c r="Q10" s="44">
        <v>197</v>
      </c>
      <c r="R10" s="4"/>
      <c r="S10" s="4"/>
      <c r="T10" s="82">
        <f t="shared" si="1"/>
        <v>161</v>
      </c>
      <c r="U10" s="7">
        <f t="shared" si="0"/>
        <v>0</v>
      </c>
      <c r="V10" s="4"/>
      <c r="W10" s="9">
        <f t="shared" si="2"/>
        <v>-161</v>
      </c>
    </row>
    <row r="11" spans="1:23" s="1" customFormat="1" ht="12.75" customHeight="1">
      <c r="A11" s="4">
        <v>10</v>
      </c>
      <c r="B11" s="77" t="s">
        <v>19</v>
      </c>
      <c r="C11" s="4">
        <v>100</v>
      </c>
      <c r="D11" s="4"/>
      <c r="E11" s="4"/>
      <c r="F11" s="5"/>
      <c r="G11" s="5"/>
      <c r="H11" s="4">
        <v>21</v>
      </c>
      <c r="I11" s="83">
        <v>34</v>
      </c>
      <c r="J11" s="83"/>
      <c r="K11" s="83"/>
      <c r="L11" s="83"/>
      <c r="M11" s="83"/>
      <c r="N11" s="83"/>
      <c r="O11" s="83"/>
      <c r="P11" s="83"/>
      <c r="Q11" s="44">
        <v>359</v>
      </c>
      <c r="R11" s="4"/>
      <c r="S11" s="4"/>
      <c r="T11" s="82">
        <f t="shared" si="1"/>
        <v>304</v>
      </c>
      <c r="U11" s="7">
        <f t="shared" si="0"/>
        <v>0</v>
      </c>
      <c r="V11" s="4"/>
      <c r="W11" s="9">
        <f t="shared" si="2"/>
        <v>-304</v>
      </c>
    </row>
    <row r="12" spans="1:23" s="1" customFormat="1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44">
        <v>0</v>
      </c>
      <c r="R12" s="4"/>
      <c r="S12" s="4"/>
      <c r="T12" s="82">
        <f t="shared" si="1"/>
        <v>0</v>
      </c>
      <c r="U12" s="7">
        <f t="shared" si="0"/>
        <v>0</v>
      </c>
      <c r="V12" s="4"/>
      <c r="W12" s="9">
        <f t="shared" si="2"/>
        <v>0</v>
      </c>
    </row>
    <row r="13" spans="1:23" s="1" customFormat="1" ht="12.75" customHeight="1">
      <c r="A13" s="4">
        <v>12</v>
      </c>
      <c r="B13" s="77" t="s">
        <v>21</v>
      </c>
      <c r="C13" s="4">
        <v>5</v>
      </c>
      <c r="D13" s="4"/>
      <c r="E13" s="4"/>
      <c r="F13" s="5"/>
      <c r="G13" s="5"/>
      <c r="H13" s="4"/>
      <c r="I13" s="83"/>
      <c r="J13" s="83"/>
      <c r="K13" s="83"/>
      <c r="L13" s="83"/>
      <c r="M13" s="83"/>
      <c r="N13" s="83"/>
      <c r="O13" s="83"/>
      <c r="P13" s="83"/>
      <c r="Q13" s="44">
        <v>0</v>
      </c>
      <c r="R13" s="4"/>
      <c r="S13" s="4"/>
      <c r="T13" s="82">
        <f t="shared" si="1"/>
        <v>0</v>
      </c>
      <c r="U13" s="7">
        <f t="shared" si="0"/>
        <v>0</v>
      </c>
      <c r="V13" s="4"/>
      <c r="W13" s="9">
        <f t="shared" si="2"/>
        <v>0</v>
      </c>
    </row>
    <row r="14" spans="1:23" s="1" customFormat="1" ht="12.75" customHeight="1">
      <c r="A14" s="4">
        <v>13</v>
      </c>
      <c r="B14" s="77" t="s">
        <v>22</v>
      </c>
      <c r="C14" s="4">
        <v>3</v>
      </c>
      <c r="D14" s="4"/>
      <c r="E14" s="4"/>
      <c r="F14" s="5"/>
      <c r="G14" s="5"/>
      <c r="H14" s="4"/>
      <c r="I14" s="83">
        <v>3</v>
      </c>
      <c r="J14" s="83"/>
      <c r="K14" s="83"/>
      <c r="L14" s="83"/>
      <c r="M14" s="83"/>
      <c r="N14" s="83"/>
      <c r="O14" s="83"/>
      <c r="P14" s="83"/>
      <c r="Q14" s="44">
        <v>3</v>
      </c>
      <c r="R14" s="4"/>
      <c r="S14" s="4"/>
      <c r="T14" s="82">
        <f t="shared" si="1"/>
        <v>0</v>
      </c>
      <c r="U14" s="7">
        <f t="shared" si="0"/>
        <v>0</v>
      </c>
      <c r="V14" s="4"/>
      <c r="W14" s="9">
        <f t="shared" si="2"/>
        <v>0</v>
      </c>
    </row>
    <row r="15" spans="1:23" s="1" customFormat="1" ht="12.75" customHeight="1">
      <c r="A15" s="4">
        <v>14</v>
      </c>
      <c r="B15" s="77" t="s">
        <v>23</v>
      </c>
      <c r="C15" s="4">
        <v>50</v>
      </c>
      <c r="D15" s="4"/>
      <c r="E15" s="4"/>
      <c r="F15" s="5"/>
      <c r="G15" s="5"/>
      <c r="H15" s="4"/>
      <c r="I15" s="83">
        <v>10</v>
      </c>
      <c r="J15" s="83"/>
      <c r="K15" s="83"/>
      <c r="L15" s="83"/>
      <c r="M15" s="83"/>
      <c r="N15" s="83"/>
      <c r="O15" s="83"/>
      <c r="P15" s="83"/>
      <c r="Q15" s="44">
        <v>69</v>
      </c>
      <c r="R15" s="4"/>
      <c r="S15" s="4"/>
      <c r="T15" s="82">
        <f t="shared" si="1"/>
        <v>59</v>
      </c>
      <c r="U15" s="7">
        <f t="shared" si="0"/>
        <v>0</v>
      </c>
      <c r="V15" s="4"/>
      <c r="W15" s="9">
        <f t="shared" si="2"/>
        <v>-59</v>
      </c>
    </row>
    <row r="16" spans="1:23" s="1" customFormat="1" ht="12.75" customHeight="1">
      <c r="A16" s="4">
        <v>15</v>
      </c>
      <c r="B16" s="77" t="s">
        <v>24</v>
      </c>
      <c r="C16" s="4">
        <v>50</v>
      </c>
      <c r="D16" s="4"/>
      <c r="E16" s="4"/>
      <c r="F16" s="5"/>
      <c r="G16" s="5"/>
      <c r="H16" s="4">
        <v>9</v>
      </c>
      <c r="I16" s="83">
        <v>27</v>
      </c>
      <c r="J16" s="83"/>
      <c r="K16" s="83"/>
      <c r="L16" s="83"/>
      <c r="M16" s="83"/>
      <c r="N16" s="83"/>
      <c r="O16" s="83"/>
      <c r="P16" s="83"/>
      <c r="Q16" s="44">
        <v>55</v>
      </c>
      <c r="R16" s="4"/>
      <c r="S16" s="4"/>
      <c r="T16" s="82">
        <f t="shared" si="1"/>
        <v>19</v>
      </c>
      <c r="U16" s="7">
        <f t="shared" si="0"/>
        <v>0</v>
      </c>
      <c r="V16" s="4"/>
      <c r="W16" s="9">
        <f t="shared" si="2"/>
        <v>-19</v>
      </c>
    </row>
    <row r="17" spans="1:23" ht="12.75" customHeight="1">
      <c r="A17" s="4">
        <v>16</v>
      </c>
      <c r="B17" s="77" t="s">
        <v>25</v>
      </c>
      <c r="C17" s="4">
        <v>50</v>
      </c>
      <c r="D17" s="4"/>
      <c r="E17" s="4"/>
      <c r="F17" s="4"/>
      <c r="G17" s="4"/>
      <c r="H17" s="4"/>
      <c r="I17" s="83"/>
      <c r="J17" s="83"/>
      <c r="K17" s="83"/>
      <c r="L17" s="83"/>
      <c r="M17" s="83"/>
      <c r="N17" s="83"/>
      <c r="O17" s="83"/>
      <c r="P17" s="83"/>
      <c r="Q17" s="44">
        <v>198</v>
      </c>
      <c r="R17" s="4"/>
      <c r="S17" s="4"/>
      <c r="T17" s="82">
        <f t="shared" si="1"/>
        <v>198</v>
      </c>
      <c r="U17" s="7">
        <f t="shared" si="0"/>
        <v>0</v>
      </c>
      <c r="V17" s="4"/>
      <c r="W17" s="9">
        <f t="shared" si="2"/>
        <v>-198</v>
      </c>
    </row>
    <row r="18" spans="1:23" ht="12.75" customHeight="1">
      <c r="A18" s="4">
        <v>17</v>
      </c>
      <c r="B18" s="77" t="s">
        <v>26</v>
      </c>
      <c r="C18" s="4">
        <v>50</v>
      </c>
      <c r="D18" s="4"/>
      <c r="E18" s="4"/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/>
      <c r="Q18" s="44">
        <v>79</v>
      </c>
      <c r="R18" s="4"/>
      <c r="S18" s="4"/>
      <c r="T18" s="82">
        <f t="shared" si="1"/>
        <v>79</v>
      </c>
      <c r="U18" s="7">
        <f t="shared" si="0"/>
        <v>0</v>
      </c>
      <c r="V18" s="4"/>
      <c r="W18" s="9">
        <f t="shared" si="2"/>
        <v>-79</v>
      </c>
    </row>
    <row r="19" spans="1:23" ht="12.75" customHeight="1">
      <c r="A19" s="4">
        <v>18</v>
      </c>
      <c r="B19" s="77" t="s">
        <v>73</v>
      </c>
      <c r="C19" s="4">
        <v>6</v>
      </c>
      <c r="D19" s="4"/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44">
        <v>6</v>
      </c>
      <c r="R19" s="4"/>
      <c r="S19" s="4"/>
      <c r="T19" s="82">
        <f t="shared" si="1"/>
        <v>6</v>
      </c>
      <c r="U19" s="7">
        <f t="shared" si="0"/>
        <v>0</v>
      </c>
      <c r="V19" s="4"/>
      <c r="W19" s="9">
        <f t="shared" si="2"/>
        <v>-6</v>
      </c>
    </row>
    <row r="20" spans="1:23" ht="12.75" customHeight="1">
      <c r="A20" s="4">
        <v>19</v>
      </c>
      <c r="B20" s="77" t="s">
        <v>27</v>
      </c>
      <c r="C20" s="4">
        <v>7</v>
      </c>
      <c r="D20" s="4"/>
      <c r="E20" s="4"/>
      <c r="F20" s="4"/>
      <c r="G20" s="4"/>
      <c r="H20" s="4"/>
      <c r="I20" s="83"/>
      <c r="J20" s="83"/>
      <c r="K20" s="83"/>
      <c r="L20" s="83"/>
      <c r="M20" s="83"/>
      <c r="N20" s="83"/>
      <c r="O20" s="83"/>
      <c r="P20" s="83"/>
      <c r="Q20" s="44">
        <v>7</v>
      </c>
      <c r="R20" s="4"/>
      <c r="S20" s="4"/>
      <c r="T20" s="82">
        <f t="shared" si="1"/>
        <v>7</v>
      </c>
      <c r="U20" s="7">
        <f t="shared" si="0"/>
        <v>0</v>
      </c>
      <c r="V20" s="4"/>
      <c r="W20" s="9">
        <f t="shared" si="2"/>
        <v>-7</v>
      </c>
    </row>
    <row r="21" spans="1:23" ht="12.75" customHeight="1">
      <c r="A21" s="4">
        <v>20</v>
      </c>
      <c r="B21" s="77" t="s">
        <v>28</v>
      </c>
      <c r="C21" s="4">
        <v>40</v>
      </c>
      <c r="D21" s="4"/>
      <c r="E21" s="4"/>
      <c r="F21" s="4"/>
      <c r="G21" s="4"/>
      <c r="H21" s="4"/>
      <c r="I21" s="9"/>
      <c r="J21" s="83"/>
      <c r="K21" s="9"/>
      <c r="L21" s="9"/>
      <c r="M21" s="9"/>
      <c r="N21" s="9"/>
      <c r="O21" s="9"/>
      <c r="P21" s="9"/>
      <c r="Q21" s="44">
        <v>66</v>
      </c>
      <c r="R21" s="4"/>
      <c r="S21" s="4"/>
      <c r="T21" s="82">
        <f t="shared" si="1"/>
        <v>66</v>
      </c>
      <c r="U21" s="7">
        <f t="shared" si="0"/>
        <v>0</v>
      </c>
      <c r="V21" s="4"/>
      <c r="W21" s="9">
        <f t="shared" si="2"/>
        <v>-66</v>
      </c>
    </row>
    <row r="22" spans="1:23" ht="12.75" customHeight="1">
      <c r="A22" s="4">
        <v>21</v>
      </c>
      <c r="B22" s="77" t="s">
        <v>29</v>
      </c>
      <c r="C22" s="4">
        <v>24</v>
      </c>
      <c r="D22" s="4"/>
      <c r="E22" s="4"/>
      <c r="F22" s="4"/>
      <c r="G22" s="4"/>
      <c r="H22" s="4"/>
      <c r="I22" s="9"/>
      <c r="J22" s="83"/>
      <c r="K22" s="9"/>
      <c r="L22" s="9"/>
      <c r="M22" s="9"/>
      <c r="N22" s="9"/>
      <c r="O22" s="9"/>
      <c r="P22" s="9"/>
      <c r="Q22" s="44">
        <v>24</v>
      </c>
      <c r="R22" s="4"/>
      <c r="S22" s="4"/>
      <c r="T22" s="82">
        <f t="shared" si="1"/>
        <v>24</v>
      </c>
      <c r="U22" s="7">
        <f t="shared" si="0"/>
        <v>0</v>
      </c>
      <c r="V22" s="4"/>
      <c r="W22" s="9">
        <f t="shared" si="2"/>
        <v>-24</v>
      </c>
    </row>
    <row r="23" spans="1:23" ht="12.75" customHeight="1">
      <c r="A23" s="4">
        <v>22</v>
      </c>
      <c r="B23" s="77" t="s">
        <v>79</v>
      </c>
      <c r="C23" s="4">
        <v>50</v>
      </c>
      <c r="D23" s="4"/>
      <c r="E23" s="4"/>
      <c r="F23" s="4"/>
      <c r="G23" s="4"/>
      <c r="H23" s="4"/>
      <c r="I23" s="9"/>
      <c r="J23" s="83"/>
      <c r="K23" s="9"/>
      <c r="L23" s="9"/>
      <c r="M23" s="9"/>
      <c r="N23" s="9"/>
      <c r="O23" s="9"/>
      <c r="P23" s="9"/>
      <c r="Q23" s="44">
        <v>239</v>
      </c>
      <c r="R23" s="4"/>
      <c r="S23" s="4"/>
      <c r="T23" s="82">
        <f t="shared" si="1"/>
        <v>239</v>
      </c>
      <c r="U23" s="7">
        <f t="shared" si="0"/>
        <v>0</v>
      </c>
      <c r="V23" s="4"/>
      <c r="W23" s="9">
        <f>U23+V23-T23</f>
        <v>-239</v>
      </c>
    </row>
    <row r="24" spans="1:23" ht="18.75">
      <c r="E24" t="s">
        <v>48</v>
      </c>
      <c r="J24" s="91"/>
      <c r="K24" s="91" t="s">
        <v>48</v>
      </c>
      <c r="L24" s="91"/>
      <c r="M24" s="91"/>
      <c r="N24" s="91"/>
      <c r="O24" s="91"/>
      <c r="P24" s="91"/>
      <c r="Q24" s="98">
        <f t="shared" ref="Q24:V24" si="3">SUM(Q2:Q23)</f>
        <v>5907</v>
      </c>
      <c r="R24" s="102">
        <f t="shared" si="3"/>
        <v>0</v>
      </c>
      <c r="S24" s="102">
        <f t="shared" si="3"/>
        <v>0</v>
      </c>
      <c r="T24" s="82">
        <f>SUM(T2:T23)</f>
        <v>5349</v>
      </c>
      <c r="U24" s="101">
        <f t="shared" si="3"/>
        <v>0</v>
      </c>
      <c r="V24" s="106">
        <f t="shared" si="3"/>
        <v>0</v>
      </c>
      <c r="W24" s="93"/>
    </row>
  </sheetData>
  <pageMargins left="0.7" right="0.7" top="0.75" bottom="0.75" header="0.3" footer="0.3"/>
  <legacy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8"/>
  <sheetViews>
    <sheetView workbookViewId="0">
      <selection activeCell="R21" sqref="R21:R22"/>
    </sheetView>
  </sheetViews>
  <sheetFormatPr defaultRowHeight="15"/>
  <cols>
    <col min="1" max="1" width="6" customWidth="1"/>
    <col min="2" max="2" width="12.85546875" customWidth="1"/>
    <col min="3" max="5" width="5.85546875" customWidth="1"/>
    <col min="6" max="16" width="5.5703125" customWidth="1"/>
    <col min="23" max="23" width="10.28515625" customWidth="1"/>
  </cols>
  <sheetData>
    <row r="1" spans="1:23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37</v>
      </c>
      <c r="J1" s="8" t="s">
        <v>37</v>
      </c>
      <c r="K1" s="8" t="s">
        <v>53</v>
      </c>
      <c r="L1" s="8" t="s">
        <v>53</v>
      </c>
      <c r="M1" s="8" t="s">
        <v>78</v>
      </c>
      <c r="N1" s="8" t="s">
        <v>52</v>
      </c>
      <c r="O1" s="8" t="s">
        <v>71</v>
      </c>
      <c r="P1" s="8" t="s">
        <v>54</v>
      </c>
      <c r="Q1" s="78" t="s">
        <v>30</v>
      </c>
      <c r="R1" s="8" t="s">
        <v>34</v>
      </c>
      <c r="S1" s="8" t="s">
        <v>35</v>
      </c>
      <c r="T1" s="8" t="s">
        <v>68</v>
      </c>
      <c r="U1" s="3" t="s">
        <v>64</v>
      </c>
      <c r="V1" s="3" t="s">
        <v>46</v>
      </c>
      <c r="W1" s="3" t="s">
        <v>47</v>
      </c>
    </row>
    <row r="2" spans="1:23" s="10" customFormat="1" ht="13.5" customHeight="1">
      <c r="A2" s="7">
        <v>1</v>
      </c>
      <c r="B2" s="80" t="s">
        <v>10</v>
      </c>
      <c r="C2" s="7">
        <v>33</v>
      </c>
      <c r="D2" s="7">
        <v>56</v>
      </c>
      <c r="E2" s="7">
        <v>58</v>
      </c>
      <c r="F2" s="11">
        <v>24</v>
      </c>
      <c r="G2" s="11">
        <v>6</v>
      </c>
      <c r="H2" s="11">
        <v>56</v>
      </c>
      <c r="I2" s="88">
        <v>19</v>
      </c>
      <c r="J2" s="86"/>
      <c r="K2" s="86"/>
      <c r="L2" s="86"/>
      <c r="M2" s="86"/>
      <c r="N2" s="88">
        <v>24</v>
      </c>
      <c r="O2" s="88">
        <v>28</v>
      </c>
      <c r="P2" s="86"/>
      <c r="Q2" s="44">
        <v>1611</v>
      </c>
      <c r="R2" s="121">
        <v>520</v>
      </c>
      <c r="S2" s="7">
        <v>63</v>
      </c>
      <c r="T2" s="82">
        <f>Q2+R2-F2-G2-H2-I2-J2-K2-L2-M2-N2-O2-P2-S2</f>
        <v>1911</v>
      </c>
      <c r="U2" s="7">
        <f t="shared" ref="U2:U23" si="0">C2*D2+E2</f>
        <v>1906</v>
      </c>
      <c r="V2" s="7">
        <v>2</v>
      </c>
      <c r="W2" s="12">
        <f>U2+V2-T2</f>
        <v>-3</v>
      </c>
    </row>
    <row r="3" spans="1:23" s="10" customFormat="1" ht="13.5" customHeight="1">
      <c r="A3" s="7">
        <v>2</v>
      </c>
      <c r="B3" s="80" t="s">
        <v>11</v>
      </c>
      <c r="C3" s="7">
        <v>70</v>
      </c>
      <c r="D3" s="7">
        <v>26</v>
      </c>
      <c r="E3" s="7">
        <v>99</v>
      </c>
      <c r="F3" s="11">
        <v>16</v>
      </c>
      <c r="G3" s="11">
        <v>13</v>
      </c>
      <c r="H3" s="11">
        <v>36</v>
      </c>
      <c r="I3" s="88">
        <v>20</v>
      </c>
      <c r="J3" s="86"/>
      <c r="K3" s="86"/>
      <c r="L3" s="86"/>
      <c r="M3" s="86"/>
      <c r="N3" s="88">
        <v>37</v>
      </c>
      <c r="O3" s="88">
        <v>30</v>
      </c>
      <c r="P3" s="86"/>
      <c r="Q3" s="44">
        <v>1444</v>
      </c>
      <c r="R3" s="121">
        <v>682</v>
      </c>
      <c r="S3" s="7">
        <v>54</v>
      </c>
      <c r="T3" s="82">
        <f t="shared" ref="T3:T23" si="1">Q3+R3-F3-G3-H3-I3-J3-K3-L3-M3-N3-O3-P3-S3</f>
        <v>1920</v>
      </c>
      <c r="U3" s="7">
        <f t="shared" si="0"/>
        <v>1919</v>
      </c>
      <c r="V3" s="7">
        <v>2</v>
      </c>
      <c r="W3" s="12">
        <f t="shared" ref="W3:W22" si="2">U3+V3-T3</f>
        <v>1</v>
      </c>
    </row>
    <row r="4" spans="1:23" ht="13.5" customHeight="1">
      <c r="A4" s="4">
        <v>3</v>
      </c>
      <c r="B4" s="77" t="s">
        <v>12</v>
      </c>
      <c r="C4" s="4">
        <v>45</v>
      </c>
      <c r="D4" s="4">
        <v>4</v>
      </c>
      <c r="E4" s="4">
        <v>13</v>
      </c>
      <c r="F4" s="4"/>
      <c r="G4" s="4"/>
      <c r="H4" s="4">
        <v>2</v>
      </c>
      <c r="I4" s="83">
        <v>11</v>
      </c>
      <c r="J4" s="83"/>
      <c r="K4" s="83"/>
      <c r="L4" s="83"/>
      <c r="M4" s="83"/>
      <c r="N4" s="83">
        <v>3</v>
      </c>
      <c r="O4" s="83"/>
      <c r="P4" s="83"/>
      <c r="Q4" s="44">
        <v>139</v>
      </c>
      <c r="R4" s="121">
        <v>90</v>
      </c>
      <c r="S4" s="4">
        <v>20</v>
      </c>
      <c r="T4" s="82">
        <f t="shared" si="1"/>
        <v>193</v>
      </c>
      <c r="U4" s="7">
        <f t="shared" si="0"/>
        <v>193</v>
      </c>
      <c r="V4" s="4"/>
      <c r="W4" s="9">
        <f t="shared" si="2"/>
        <v>0</v>
      </c>
    </row>
    <row r="5" spans="1:23" ht="13.5" customHeight="1">
      <c r="A5" s="4">
        <v>4</v>
      </c>
      <c r="B5" s="77" t="s">
        <v>13</v>
      </c>
      <c r="C5" s="4">
        <v>90</v>
      </c>
      <c r="D5" s="4">
        <v>1</v>
      </c>
      <c r="E5" s="4">
        <v>91</v>
      </c>
      <c r="F5" s="4">
        <v>3</v>
      </c>
      <c r="G5" s="4">
        <v>3</v>
      </c>
      <c r="H5" s="4"/>
      <c r="I5" s="83">
        <v>6</v>
      </c>
      <c r="J5" s="83"/>
      <c r="K5" s="83"/>
      <c r="L5" s="83"/>
      <c r="M5" s="83"/>
      <c r="N5" s="83"/>
      <c r="O5" s="83">
        <v>12</v>
      </c>
      <c r="P5" s="83"/>
      <c r="Q5" s="44">
        <v>221</v>
      </c>
      <c r="R5" s="4"/>
      <c r="S5" s="4">
        <v>14</v>
      </c>
      <c r="T5" s="82">
        <f t="shared" si="1"/>
        <v>183</v>
      </c>
      <c r="U5" s="7">
        <f t="shared" si="0"/>
        <v>181</v>
      </c>
      <c r="V5" s="4">
        <v>2</v>
      </c>
      <c r="W5" s="9">
        <f t="shared" si="2"/>
        <v>0</v>
      </c>
    </row>
    <row r="6" spans="1:23" ht="13.5" customHeight="1">
      <c r="A6" s="4">
        <v>5</v>
      </c>
      <c r="B6" s="77" t="s">
        <v>14</v>
      </c>
      <c r="C6" s="4">
        <v>74</v>
      </c>
      <c r="D6" s="4">
        <v>1</v>
      </c>
      <c r="E6" s="4"/>
      <c r="F6" s="4"/>
      <c r="G6" s="4">
        <v>10</v>
      </c>
      <c r="H6" s="4"/>
      <c r="I6" s="83"/>
      <c r="J6" s="83"/>
      <c r="K6" s="83"/>
      <c r="L6" s="83"/>
      <c r="M6" s="83"/>
      <c r="N6" s="83">
        <v>6</v>
      </c>
      <c r="O6" s="83"/>
      <c r="P6" s="83"/>
      <c r="Q6" s="44">
        <v>90</v>
      </c>
      <c r="R6" s="4"/>
      <c r="S6" s="4"/>
      <c r="T6" s="82">
        <f t="shared" si="1"/>
        <v>74</v>
      </c>
      <c r="U6" s="7">
        <f t="shared" si="0"/>
        <v>74</v>
      </c>
      <c r="V6" s="4"/>
      <c r="W6" s="9">
        <f t="shared" si="2"/>
        <v>0</v>
      </c>
    </row>
    <row r="7" spans="1:23" ht="13.5" customHeight="1">
      <c r="A7" s="4">
        <v>6</v>
      </c>
      <c r="B7" s="77" t="s">
        <v>15</v>
      </c>
      <c r="C7" s="4">
        <v>7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44">
        <v>7</v>
      </c>
      <c r="R7" s="4"/>
      <c r="S7" s="4"/>
      <c r="T7" s="82">
        <f t="shared" si="1"/>
        <v>7</v>
      </c>
      <c r="U7" s="7">
        <f t="shared" si="0"/>
        <v>7</v>
      </c>
      <c r="V7" s="4"/>
      <c r="W7" s="9">
        <f t="shared" si="2"/>
        <v>0</v>
      </c>
    </row>
    <row r="8" spans="1:23" s="10" customFormat="1" ht="13.5" customHeight="1">
      <c r="A8" s="7">
        <v>7</v>
      </c>
      <c r="B8" s="80" t="s">
        <v>16</v>
      </c>
      <c r="C8" s="7">
        <v>120</v>
      </c>
      <c r="D8" s="7">
        <v>4</v>
      </c>
      <c r="E8" s="7">
        <v>24</v>
      </c>
      <c r="F8" s="11">
        <v>3</v>
      </c>
      <c r="G8" s="11">
        <v>18</v>
      </c>
      <c r="H8" s="11">
        <v>4</v>
      </c>
      <c r="I8" s="88">
        <v>15</v>
      </c>
      <c r="J8" s="86"/>
      <c r="K8" s="86"/>
      <c r="L8" s="86"/>
      <c r="M8" s="86"/>
      <c r="N8" s="88">
        <v>18</v>
      </c>
      <c r="O8" s="88">
        <v>18</v>
      </c>
      <c r="P8" s="86"/>
      <c r="Q8" s="44">
        <v>592</v>
      </c>
      <c r="R8" s="7"/>
      <c r="S8" s="7">
        <v>8</v>
      </c>
      <c r="T8" s="82">
        <f t="shared" si="1"/>
        <v>508</v>
      </c>
      <c r="U8" s="7">
        <f t="shared" si="0"/>
        <v>504</v>
      </c>
      <c r="V8" s="7">
        <v>1</v>
      </c>
      <c r="W8" s="12">
        <f t="shared" si="2"/>
        <v>-3</v>
      </c>
    </row>
    <row r="9" spans="1:23" ht="13.5" customHeight="1">
      <c r="A9" s="4">
        <v>8</v>
      </c>
      <c r="B9" s="77" t="s">
        <v>17</v>
      </c>
      <c r="C9" s="4">
        <v>40</v>
      </c>
      <c r="D9" s="4">
        <v>1</v>
      </c>
      <c r="E9" s="4">
        <v>43</v>
      </c>
      <c r="F9" s="4"/>
      <c r="G9" s="4"/>
      <c r="H9" s="4"/>
      <c r="I9" s="83"/>
      <c r="J9" s="83"/>
      <c r="K9" s="83"/>
      <c r="L9" s="83"/>
      <c r="M9" s="83"/>
      <c r="N9" s="83"/>
      <c r="O9" s="83"/>
      <c r="P9" s="83"/>
      <c r="Q9" s="44">
        <v>83</v>
      </c>
      <c r="R9" s="4"/>
      <c r="S9" s="4"/>
      <c r="T9" s="82">
        <f t="shared" si="1"/>
        <v>83</v>
      </c>
      <c r="U9" s="7">
        <f t="shared" si="0"/>
        <v>83</v>
      </c>
      <c r="V9" s="4"/>
      <c r="W9" s="9">
        <f t="shared" si="2"/>
        <v>0</v>
      </c>
    </row>
    <row r="10" spans="1:23" s="1" customFormat="1" ht="13.5" customHeight="1">
      <c r="A10" s="4">
        <v>9</v>
      </c>
      <c r="B10" s="77" t="s">
        <v>18</v>
      </c>
      <c r="C10" s="4">
        <v>65</v>
      </c>
      <c r="D10" s="4">
        <v>3</v>
      </c>
      <c r="E10" s="4">
        <v>53</v>
      </c>
      <c r="F10" s="5">
        <v>6</v>
      </c>
      <c r="G10" s="5">
        <v>5</v>
      </c>
      <c r="H10" s="5">
        <v>2</v>
      </c>
      <c r="I10" s="89"/>
      <c r="J10" s="83"/>
      <c r="K10" s="83"/>
      <c r="L10" s="83"/>
      <c r="M10" s="83"/>
      <c r="N10" s="89">
        <v>3</v>
      </c>
      <c r="O10" s="89">
        <v>15</v>
      </c>
      <c r="P10" s="83"/>
      <c r="Q10" s="44">
        <v>161</v>
      </c>
      <c r="R10" s="121">
        <v>130</v>
      </c>
      <c r="S10" s="4">
        <v>11</v>
      </c>
      <c r="T10" s="82">
        <f t="shared" si="1"/>
        <v>249</v>
      </c>
      <c r="U10" s="7">
        <f t="shared" si="0"/>
        <v>248</v>
      </c>
      <c r="V10" s="4">
        <v>1</v>
      </c>
      <c r="W10" s="9">
        <f t="shared" si="2"/>
        <v>0</v>
      </c>
    </row>
    <row r="11" spans="1:23" s="10" customFormat="1" ht="13.5" customHeight="1">
      <c r="A11" s="7">
        <v>10</v>
      </c>
      <c r="B11" s="80" t="s">
        <v>19</v>
      </c>
      <c r="C11" s="7">
        <v>100</v>
      </c>
      <c r="D11" s="7">
        <v>6</v>
      </c>
      <c r="E11" s="7">
        <v>14</v>
      </c>
      <c r="F11" s="11">
        <v>8</v>
      </c>
      <c r="G11" s="11">
        <v>19</v>
      </c>
      <c r="H11" s="11">
        <v>7</v>
      </c>
      <c r="I11" s="88">
        <v>11</v>
      </c>
      <c r="J11" s="86"/>
      <c r="K11" s="86"/>
      <c r="L11" s="86"/>
      <c r="M11" s="86"/>
      <c r="N11" s="88">
        <v>1</v>
      </c>
      <c r="O11" s="88">
        <v>9</v>
      </c>
      <c r="P11" s="86"/>
      <c r="Q11" s="44">
        <v>304</v>
      </c>
      <c r="R11" s="121">
        <v>400</v>
      </c>
      <c r="S11" s="7">
        <v>30</v>
      </c>
      <c r="T11" s="82">
        <f t="shared" si="1"/>
        <v>619</v>
      </c>
      <c r="U11" s="7">
        <f t="shared" si="0"/>
        <v>614</v>
      </c>
      <c r="V11" s="7">
        <v>1</v>
      </c>
      <c r="W11" s="12">
        <f t="shared" si="2"/>
        <v>-4</v>
      </c>
    </row>
    <row r="12" spans="1:23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44">
        <v>0</v>
      </c>
      <c r="R12" s="4"/>
      <c r="S12" s="4"/>
      <c r="T12" s="82">
        <f t="shared" si="1"/>
        <v>0</v>
      </c>
      <c r="U12" s="7">
        <f t="shared" si="0"/>
        <v>0</v>
      </c>
      <c r="V12" s="4"/>
      <c r="W12" s="9">
        <f t="shared" si="2"/>
        <v>0</v>
      </c>
    </row>
    <row r="13" spans="1:23" ht="13.5" customHeight="1">
      <c r="A13" s="4">
        <v>12</v>
      </c>
      <c r="B13" s="77" t="s">
        <v>21</v>
      </c>
      <c r="C13" s="4">
        <v>48</v>
      </c>
      <c r="D13" s="4">
        <v>1</v>
      </c>
      <c r="E13" s="4">
        <v>21</v>
      </c>
      <c r="F13" s="4"/>
      <c r="G13" s="4"/>
      <c r="H13" s="4"/>
      <c r="I13" s="83">
        <v>6</v>
      </c>
      <c r="J13" s="83"/>
      <c r="K13" s="83"/>
      <c r="L13" s="83"/>
      <c r="M13" s="83"/>
      <c r="N13" s="83"/>
      <c r="O13" s="83">
        <v>18</v>
      </c>
      <c r="P13" s="83"/>
      <c r="Q13" s="44">
        <v>0</v>
      </c>
      <c r="R13" s="121">
        <v>96</v>
      </c>
      <c r="S13" s="4">
        <v>3</v>
      </c>
      <c r="T13" s="82">
        <f t="shared" si="1"/>
        <v>69</v>
      </c>
      <c r="U13" s="7">
        <f t="shared" si="0"/>
        <v>69</v>
      </c>
      <c r="V13" s="4"/>
      <c r="W13" s="9">
        <f t="shared" si="2"/>
        <v>0</v>
      </c>
    </row>
    <row r="14" spans="1:23" ht="13.5" customHeight="1">
      <c r="A14" s="4">
        <v>13</v>
      </c>
      <c r="B14" s="77" t="s">
        <v>22</v>
      </c>
      <c r="C14" s="4">
        <v>85</v>
      </c>
      <c r="D14" s="4">
        <v>1</v>
      </c>
      <c r="E14" s="4">
        <v>60</v>
      </c>
      <c r="F14" s="4"/>
      <c r="G14" s="4"/>
      <c r="H14" s="4">
        <v>12</v>
      </c>
      <c r="I14" s="83"/>
      <c r="J14" s="83"/>
      <c r="K14" s="83"/>
      <c r="L14" s="83"/>
      <c r="M14" s="83"/>
      <c r="N14" s="83">
        <v>8</v>
      </c>
      <c r="O14" s="83"/>
      <c r="P14" s="83"/>
      <c r="Q14" s="44">
        <v>0</v>
      </c>
      <c r="R14" s="121">
        <v>170</v>
      </c>
      <c r="S14" s="4">
        <v>5</v>
      </c>
      <c r="T14" s="82">
        <f t="shared" si="1"/>
        <v>145</v>
      </c>
      <c r="U14" s="7">
        <f t="shared" si="0"/>
        <v>145</v>
      </c>
      <c r="V14" s="4"/>
      <c r="W14" s="9">
        <f t="shared" si="2"/>
        <v>0</v>
      </c>
    </row>
    <row r="15" spans="1:23" ht="13.5" customHeight="1">
      <c r="A15" s="4">
        <v>14</v>
      </c>
      <c r="B15" s="77" t="s">
        <v>23</v>
      </c>
      <c r="C15" s="4">
        <v>50</v>
      </c>
      <c r="D15" s="4">
        <v>4</v>
      </c>
      <c r="E15" s="4">
        <v>16</v>
      </c>
      <c r="F15" s="4"/>
      <c r="G15" s="4">
        <v>5</v>
      </c>
      <c r="H15" s="4">
        <v>2</v>
      </c>
      <c r="I15" s="83"/>
      <c r="J15" s="83"/>
      <c r="K15" s="83"/>
      <c r="L15" s="83"/>
      <c r="M15" s="83"/>
      <c r="N15" s="83">
        <v>6</v>
      </c>
      <c r="O15" s="83"/>
      <c r="P15" s="83"/>
      <c r="Q15" s="44">
        <v>59</v>
      </c>
      <c r="R15" s="121">
        <v>170</v>
      </c>
      <c r="S15" s="4"/>
      <c r="T15" s="82">
        <f t="shared" si="1"/>
        <v>216</v>
      </c>
      <c r="U15" s="7">
        <f t="shared" si="0"/>
        <v>216</v>
      </c>
      <c r="V15" s="4"/>
      <c r="W15" s="9">
        <f t="shared" si="2"/>
        <v>0</v>
      </c>
    </row>
    <row r="16" spans="1:23" ht="13.5" customHeight="1">
      <c r="A16" s="4">
        <v>15</v>
      </c>
      <c r="B16" s="77" t="s">
        <v>24</v>
      </c>
      <c r="C16" s="4">
        <v>50</v>
      </c>
      <c r="D16" s="4">
        <v>3</v>
      </c>
      <c r="E16" s="4">
        <v>17</v>
      </c>
      <c r="F16" s="4"/>
      <c r="G16" s="4">
        <v>3</v>
      </c>
      <c r="H16" s="4">
        <v>5</v>
      </c>
      <c r="I16" s="83">
        <v>5</v>
      </c>
      <c r="J16" s="83"/>
      <c r="K16" s="83"/>
      <c r="L16" s="83"/>
      <c r="M16" s="83"/>
      <c r="N16" s="83">
        <v>1</v>
      </c>
      <c r="O16" s="83">
        <v>15</v>
      </c>
      <c r="P16" s="83"/>
      <c r="Q16" s="44">
        <v>19</v>
      </c>
      <c r="R16" s="121">
        <v>183</v>
      </c>
      <c r="S16" s="4">
        <v>5</v>
      </c>
      <c r="T16" s="82">
        <f t="shared" si="1"/>
        <v>168</v>
      </c>
      <c r="U16" s="7">
        <f t="shared" si="0"/>
        <v>167</v>
      </c>
      <c r="V16" s="4">
        <v>1</v>
      </c>
      <c r="W16" s="9">
        <f t="shared" si="2"/>
        <v>0</v>
      </c>
    </row>
    <row r="17" spans="1:23" ht="13.5" customHeight="1">
      <c r="A17" s="4">
        <v>16</v>
      </c>
      <c r="B17" s="77" t="s">
        <v>25</v>
      </c>
      <c r="C17" s="4">
        <v>50</v>
      </c>
      <c r="D17" s="4">
        <v>2</v>
      </c>
      <c r="E17" s="4">
        <v>81</v>
      </c>
      <c r="F17" s="4"/>
      <c r="G17" s="4">
        <v>3</v>
      </c>
      <c r="H17" s="4">
        <v>6</v>
      </c>
      <c r="I17" s="83">
        <v>1</v>
      </c>
      <c r="J17" s="83"/>
      <c r="K17" s="83"/>
      <c r="L17" s="83"/>
      <c r="M17" s="83"/>
      <c r="N17" s="83">
        <v>6</v>
      </c>
      <c r="O17" s="83">
        <v>1</v>
      </c>
      <c r="P17" s="83"/>
      <c r="Q17" s="44">
        <v>198</v>
      </c>
      <c r="R17" s="4"/>
      <c r="S17" s="4"/>
      <c r="T17" s="82">
        <f t="shared" si="1"/>
        <v>181</v>
      </c>
      <c r="U17" s="7">
        <f t="shared" si="0"/>
        <v>181</v>
      </c>
      <c r="V17" s="4"/>
      <c r="W17" s="9">
        <f t="shared" si="2"/>
        <v>0</v>
      </c>
    </row>
    <row r="18" spans="1:23" ht="13.5" customHeight="1">
      <c r="A18" s="4">
        <v>17</v>
      </c>
      <c r="B18" s="77" t="s">
        <v>26</v>
      </c>
      <c r="C18" s="4">
        <v>50</v>
      </c>
      <c r="D18" s="4">
        <v>2</v>
      </c>
      <c r="E18" s="4">
        <v>29</v>
      </c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/>
      <c r="Q18" s="44">
        <v>79</v>
      </c>
      <c r="R18" s="121">
        <v>50</v>
      </c>
      <c r="S18" s="4"/>
      <c r="T18" s="82">
        <f t="shared" si="1"/>
        <v>129</v>
      </c>
      <c r="U18" s="7">
        <f t="shared" si="0"/>
        <v>129</v>
      </c>
      <c r="V18" s="4"/>
      <c r="W18" s="9">
        <f t="shared" si="2"/>
        <v>0</v>
      </c>
    </row>
    <row r="19" spans="1:23" ht="13.5" customHeight="1">
      <c r="A19" s="4">
        <v>18</v>
      </c>
      <c r="B19" s="77" t="s">
        <v>73</v>
      </c>
      <c r="C19" s="4">
        <v>0</v>
      </c>
      <c r="D19" s="4"/>
      <c r="E19" s="4"/>
      <c r="F19" s="4">
        <v>4</v>
      </c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44">
        <v>6</v>
      </c>
      <c r="R19" s="4"/>
      <c r="S19" s="4"/>
      <c r="T19" s="82">
        <f t="shared" si="1"/>
        <v>2</v>
      </c>
      <c r="U19" s="7">
        <f t="shared" si="0"/>
        <v>0</v>
      </c>
      <c r="V19" s="4">
        <v>2</v>
      </c>
      <c r="W19" s="9">
        <f t="shared" si="2"/>
        <v>0</v>
      </c>
    </row>
    <row r="20" spans="1:23" ht="13.5" customHeight="1">
      <c r="A20" s="4">
        <v>19</v>
      </c>
      <c r="B20" s="77" t="s">
        <v>27</v>
      </c>
      <c r="C20" s="4">
        <v>33</v>
      </c>
      <c r="D20" s="4">
        <v>3</v>
      </c>
      <c r="E20" s="4">
        <v>32</v>
      </c>
      <c r="F20" s="4"/>
      <c r="G20" s="4"/>
      <c r="H20" s="4"/>
      <c r="I20" s="83"/>
      <c r="J20" s="83"/>
      <c r="K20" s="83"/>
      <c r="L20" s="83"/>
      <c r="M20" s="83"/>
      <c r="N20" s="83">
        <v>3</v>
      </c>
      <c r="O20" s="83"/>
      <c r="P20" s="83"/>
      <c r="Q20" s="44">
        <v>7</v>
      </c>
      <c r="R20" s="121">
        <v>127</v>
      </c>
      <c r="S20" s="4"/>
      <c r="T20" s="82">
        <f t="shared" si="1"/>
        <v>131</v>
      </c>
      <c r="U20" s="7">
        <f t="shared" si="0"/>
        <v>131</v>
      </c>
      <c r="V20" s="4"/>
      <c r="W20" s="9">
        <f t="shared" si="2"/>
        <v>0</v>
      </c>
    </row>
    <row r="21" spans="1:23" ht="13.5" customHeight="1">
      <c r="A21" s="4">
        <v>20</v>
      </c>
      <c r="B21" s="77" t="s">
        <v>28</v>
      </c>
      <c r="C21" s="4">
        <v>40</v>
      </c>
      <c r="D21" s="4">
        <v>3</v>
      </c>
      <c r="E21" s="4">
        <v>9</v>
      </c>
      <c r="F21" s="4">
        <v>15</v>
      </c>
      <c r="G21" s="4"/>
      <c r="H21" s="4">
        <v>2</v>
      </c>
      <c r="I21" s="9"/>
      <c r="J21" s="83"/>
      <c r="K21" s="9"/>
      <c r="L21" s="9"/>
      <c r="M21" s="9"/>
      <c r="N21" s="9"/>
      <c r="O21" s="9"/>
      <c r="P21" s="9"/>
      <c r="Q21" s="44">
        <v>66</v>
      </c>
      <c r="R21" s="121">
        <v>80</v>
      </c>
      <c r="S21" s="4"/>
      <c r="T21" s="82">
        <f t="shared" si="1"/>
        <v>129</v>
      </c>
      <c r="U21" s="7">
        <f t="shared" si="0"/>
        <v>129</v>
      </c>
      <c r="V21" s="4"/>
      <c r="W21" s="9">
        <f t="shared" si="2"/>
        <v>0</v>
      </c>
    </row>
    <row r="22" spans="1:23" ht="13.5" customHeight="1">
      <c r="A22" s="4">
        <v>21</v>
      </c>
      <c r="B22" s="77" t="s">
        <v>29</v>
      </c>
      <c r="C22" s="4">
        <v>40</v>
      </c>
      <c r="D22" s="4">
        <v>2</v>
      </c>
      <c r="E22" s="4">
        <v>8</v>
      </c>
      <c r="F22" s="4">
        <v>15</v>
      </c>
      <c r="G22" s="4"/>
      <c r="H22" s="4">
        <v>1</v>
      </c>
      <c r="I22" s="9"/>
      <c r="J22" s="83"/>
      <c r="K22" s="9"/>
      <c r="L22" s="9"/>
      <c r="M22" s="9"/>
      <c r="N22" s="9"/>
      <c r="O22" s="9"/>
      <c r="P22" s="9"/>
      <c r="Q22" s="44">
        <v>24</v>
      </c>
      <c r="R22" s="121">
        <v>80</v>
      </c>
      <c r="S22" s="4"/>
      <c r="T22" s="82">
        <f t="shared" si="1"/>
        <v>88</v>
      </c>
      <c r="U22" s="7">
        <f t="shared" si="0"/>
        <v>88</v>
      </c>
      <c r="V22" s="4"/>
      <c r="W22" s="9">
        <f t="shared" si="2"/>
        <v>0</v>
      </c>
    </row>
    <row r="23" spans="1:23" ht="13.5" customHeight="1">
      <c r="A23" s="4">
        <v>22</v>
      </c>
      <c r="B23" s="77" t="s">
        <v>79</v>
      </c>
      <c r="C23" s="4">
        <v>50</v>
      </c>
      <c r="D23" s="4">
        <v>27</v>
      </c>
      <c r="E23" s="4">
        <v>85</v>
      </c>
      <c r="F23" s="4"/>
      <c r="G23" s="4"/>
      <c r="H23" s="4"/>
      <c r="I23" s="9"/>
      <c r="J23" s="83"/>
      <c r="K23" s="9"/>
      <c r="L23" s="9"/>
      <c r="M23" s="9"/>
      <c r="N23" s="9"/>
      <c r="O23" s="9"/>
      <c r="P23" s="9"/>
      <c r="Q23" s="44">
        <v>239</v>
      </c>
      <c r="R23" s="4">
        <v>1205</v>
      </c>
      <c r="S23" s="4"/>
      <c r="T23" s="82">
        <f t="shared" si="1"/>
        <v>1444</v>
      </c>
      <c r="U23" s="7">
        <f t="shared" si="0"/>
        <v>1435</v>
      </c>
      <c r="V23" s="4">
        <v>9</v>
      </c>
      <c r="W23" s="9">
        <f>U23+V23-T23</f>
        <v>0</v>
      </c>
    </row>
    <row r="24" spans="1:23" ht="18.75">
      <c r="E24" t="s">
        <v>48</v>
      </c>
      <c r="J24" s="91"/>
      <c r="K24" s="91" t="s">
        <v>48</v>
      </c>
      <c r="L24" s="91"/>
      <c r="M24" s="91"/>
      <c r="N24" s="91"/>
      <c r="O24" s="91"/>
      <c r="P24" s="91"/>
      <c r="Q24" s="98">
        <f t="shared" ref="Q24:V24" si="3">SUM(Q2:Q23)</f>
        <v>5349</v>
      </c>
      <c r="R24" s="102">
        <f>SUM(R2:R23)</f>
        <v>3983</v>
      </c>
      <c r="S24" s="102">
        <f t="shared" si="3"/>
        <v>213</v>
      </c>
      <c r="T24" s="82">
        <f>SUM(T2:T23)</f>
        <v>8449</v>
      </c>
      <c r="U24" s="101">
        <f t="shared" si="3"/>
        <v>8419</v>
      </c>
      <c r="V24" s="106">
        <f t="shared" si="3"/>
        <v>21</v>
      </c>
      <c r="W24" s="93"/>
    </row>
    <row r="27" spans="1:23">
      <c r="R27">
        <v>965</v>
      </c>
    </row>
    <row r="28" spans="1:23">
      <c r="R28">
        <f>+R24+R27</f>
        <v>4948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"/>
  <sheetViews>
    <sheetView workbookViewId="0">
      <selection activeCell="P12" sqref="P12"/>
    </sheetView>
  </sheetViews>
  <sheetFormatPr defaultRowHeight="15"/>
  <cols>
    <col min="1" max="1" width="5.28515625" customWidth="1"/>
    <col min="3" max="5" width="6.5703125" customWidth="1"/>
    <col min="6" max="16" width="6.28515625" customWidth="1"/>
    <col min="17" max="17" width="9.85546875" customWidth="1"/>
  </cols>
  <sheetData>
    <row r="1" spans="1:23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39</v>
      </c>
      <c r="H1" s="8" t="s">
        <v>39</v>
      </c>
      <c r="I1" s="8" t="s">
        <v>40</v>
      </c>
      <c r="J1" s="8" t="s">
        <v>37</v>
      </c>
      <c r="K1" s="8" t="s">
        <v>53</v>
      </c>
      <c r="L1" s="8" t="s">
        <v>53</v>
      </c>
      <c r="M1" s="8" t="s">
        <v>78</v>
      </c>
      <c r="N1" s="8" t="s">
        <v>71</v>
      </c>
      <c r="O1" s="8" t="s">
        <v>71</v>
      </c>
      <c r="P1" s="8" t="s">
        <v>54</v>
      </c>
      <c r="Q1" s="78" t="s">
        <v>30</v>
      </c>
      <c r="R1" s="8" t="s">
        <v>34</v>
      </c>
      <c r="S1" s="8" t="s">
        <v>35</v>
      </c>
      <c r="T1" s="8" t="s">
        <v>68</v>
      </c>
      <c r="U1" s="3" t="s">
        <v>64</v>
      </c>
      <c r="V1" s="3" t="s">
        <v>46</v>
      </c>
      <c r="W1" s="3" t="s">
        <v>47</v>
      </c>
    </row>
    <row r="2" spans="1:23" s="1" customFormat="1" ht="13.5" customHeight="1">
      <c r="A2" s="4">
        <v>1</v>
      </c>
      <c r="B2" s="77" t="s">
        <v>10</v>
      </c>
      <c r="C2" s="4">
        <v>33</v>
      </c>
      <c r="D2" s="4">
        <v>55</v>
      </c>
      <c r="E2" s="4">
        <v>105</v>
      </c>
      <c r="F2" s="4">
        <v>57</v>
      </c>
      <c r="G2" s="4">
        <v>10</v>
      </c>
      <c r="H2" s="4">
        <v>42</v>
      </c>
      <c r="I2" s="83">
        <v>10</v>
      </c>
      <c r="J2" s="83">
        <v>56</v>
      </c>
      <c r="K2" s="83"/>
      <c r="L2" s="83">
        <v>53</v>
      </c>
      <c r="M2" s="83"/>
      <c r="N2" s="83">
        <v>16</v>
      </c>
      <c r="O2" s="83">
        <v>18</v>
      </c>
      <c r="P2" s="83">
        <v>50</v>
      </c>
      <c r="Q2" s="44">
        <v>1906</v>
      </c>
      <c r="R2" s="4">
        <v>564</v>
      </c>
      <c r="S2" s="4">
        <v>231</v>
      </c>
      <c r="T2" s="82">
        <f>Q2+R2-F2-G2-H2-I2-J2-K2-L2-M2-N2-O2-P2-S2</f>
        <v>1927</v>
      </c>
      <c r="U2" s="7">
        <f t="shared" ref="U2:U23" si="0">C2*D2+E2</f>
        <v>1920</v>
      </c>
      <c r="V2" s="4">
        <v>7</v>
      </c>
      <c r="W2" s="9">
        <f>U2+V2-T2</f>
        <v>0</v>
      </c>
    </row>
    <row r="3" spans="1:23" s="1" customFormat="1" ht="13.5" customHeight="1">
      <c r="A3" s="4">
        <v>2</v>
      </c>
      <c r="B3" s="77" t="s">
        <v>11</v>
      </c>
      <c r="C3" s="4">
        <v>70</v>
      </c>
      <c r="D3" s="4">
        <v>26</v>
      </c>
      <c r="E3" s="4">
        <v>72</v>
      </c>
      <c r="F3" s="4">
        <v>52</v>
      </c>
      <c r="G3" s="4">
        <v>20</v>
      </c>
      <c r="H3" s="4">
        <v>30</v>
      </c>
      <c r="I3" s="83"/>
      <c r="J3" s="83">
        <v>15</v>
      </c>
      <c r="K3" s="83">
        <v>19</v>
      </c>
      <c r="L3" s="83">
        <v>47</v>
      </c>
      <c r="M3" s="83"/>
      <c r="N3" s="83">
        <v>10</v>
      </c>
      <c r="O3" s="83">
        <v>28</v>
      </c>
      <c r="P3" s="83">
        <v>78</v>
      </c>
      <c r="Q3" s="44">
        <v>1919</v>
      </c>
      <c r="R3" s="4">
        <v>420</v>
      </c>
      <c r="S3" s="4">
        <v>148</v>
      </c>
      <c r="T3" s="82">
        <f t="shared" ref="T3:T23" si="1">Q3+R3-F3-G3-H3-I3-J3-K3-L3-M3-N3-O3-P3-S3</f>
        <v>1892</v>
      </c>
      <c r="U3" s="7">
        <f t="shared" si="0"/>
        <v>1892</v>
      </c>
      <c r="V3" s="4"/>
      <c r="W3" s="9">
        <f t="shared" ref="W3:W22" si="2">U3+V3-T3</f>
        <v>0</v>
      </c>
    </row>
    <row r="4" spans="1:23" s="1" customFormat="1" ht="13.5" customHeight="1">
      <c r="A4" s="4">
        <v>3</v>
      </c>
      <c r="B4" s="77" t="s">
        <v>12</v>
      </c>
      <c r="C4" s="4">
        <v>45</v>
      </c>
      <c r="D4" s="4">
        <v>3</v>
      </c>
      <c r="E4" s="4">
        <v>31</v>
      </c>
      <c r="F4" s="4"/>
      <c r="G4" s="4"/>
      <c r="H4" s="4"/>
      <c r="I4" s="83"/>
      <c r="J4" s="83">
        <v>10</v>
      </c>
      <c r="K4" s="83"/>
      <c r="L4" s="83"/>
      <c r="M4" s="83"/>
      <c r="N4" s="83"/>
      <c r="O4" s="83">
        <v>5</v>
      </c>
      <c r="P4" s="83">
        <v>21</v>
      </c>
      <c r="Q4" s="44">
        <v>193</v>
      </c>
      <c r="R4" s="4">
        <v>90</v>
      </c>
      <c r="S4" s="4">
        <v>80</v>
      </c>
      <c r="T4" s="82">
        <f t="shared" si="1"/>
        <v>167</v>
      </c>
      <c r="U4" s="7">
        <f t="shared" si="0"/>
        <v>166</v>
      </c>
      <c r="V4" s="4">
        <v>1</v>
      </c>
      <c r="W4" s="9">
        <f t="shared" si="2"/>
        <v>0</v>
      </c>
    </row>
    <row r="5" spans="1:23" s="1" customFormat="1" ht="13.5" customHeight="1">
      <c r="A5" s="4">
        <v>4</v>
      </c>
      <c r="B5" s="77" t="s">
        <v>13</v>
      </c>
      <c r="C5" s="4">
        <v>39</v>
      </c>
      <c r="D5" s="4">
        <v>1</v>
      </c>
      <c r="E5" s="4">
        <v>60</v>
      </c>
      <c r="F5" s="4">
        <v>12</v>
      </c>
      <c r="G5" s="4"/>
      <c r="H5" s="4">
        <v>4</v>
      </c>
      <c r="I5" s="83"/>
      <c r="J5" s="83">
        <v>11</v>
      </c>
      <c r="K5" s="83"/>
      <c r="L5" s="83">
        <v>18</v>
      </c>
      <c r="M5" s="83"/>
      <c r="N5" s="83"/>
      <c r="O5" s="83">
        <v>10</v>
      </c>
      <c r="P5" s="83">
        <v>4</v>
      </c>
      <c r="Q5" s="44">
        <v>181</v>
      </c>
      <c r="R5" s="4">
        <v>39</v>
      </c>
      <c r="S5" s="4">
        <v>62</v>
      </c>
      <c r="T5" s="82">
        <f t="shared" si="1"/>
        <v>99</v>
      </c>
      <c r="U5" s="7">
        <f t="shared" si="0"/>
        <v>99</v>
      </c>
      <c r="V5" s="4"/>
      <c r="W5" s="9">
        <f t="shared" si="2"/>
        <v>0</v>
      </c>
    </row>
    <row r="6" spans="1:23" s="1" customFormat="1" ht="13.5" customHeight="1">
      <c r="A6" s="4">
        <v>5</v>
      </c>
      <c r="B6" s="77" t="s">
        <v>14</v>
      </c>
      <c r="C6" s="4">
        <v>59</v>
      </c>
      <c r="D6" s="4">
        <v>1</v>
      </c>
      <c r="E6" s="4"/>
      <c r="F6" s="4"/>
      <c r="G6" s="4"/>
      <c r="H6" s="4"/>
      <c r="I6" s="83">
        <v>10</v>
      </c>
      <c r="J6" s="83"/>
      <c r="K6" s="83"/>
      <c r="L6" s="83"/>
      <c r="M6" s="83"/>
      <c r="N6" s="83"/>
      <c r="O6" s="83"/>
      <c r="P6" s="83"/>
      <c r="Q6" s="44">
        <v>74</v>
      </c>
      <c r="R6" s="4"/>
      <c r="S6" s="4">
        <v>5</v>
      </c>
      <c r="T6" s="82">
        <f t="shared" si="1"/>
        <v>59</v>
      </c>
      <c r="U6" s="7">
        <f t="shared" si="0"/>
        <v>59</v>
      </c>
      <c r="V6" s="4"/>
      <c r="W6" s="9">
        <f t="shared" si="2"/>
        <v>0</v>
      </c>
    </row>
    <row r="7" spans="1:23" s="1" customFormat="1" ht="13.5" customHeight="1">
      <c r="A7" s="4">
        <v>6</v>
      </c>
      <c r="B7" s="77" t="s">
        <v>15</v>
      </c>
      <c r="C7" s="4">
        <v>20</v>
      </c>
      <c r="D7" s="4">
        <v>1</v>
      </c>
      <c r="E7" s="4">
        <v>7</v>
      </c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44">
        <v>7</v>
      </c>
      <c r="R7" s="4">
        <v>20</v>
      </c>
      <c r="S7" s="4"/>
      <c r="T7" s="82">
        <f t="shared" si="1"/>
        <v>27</v>
      </c>
      <c r="U7" s="7">
        <f t="shared" si="0"/>
        <v>27</v>
      </c>
      <c r="V7" s="4"/>
      <c r="W7" s="9">
        <f t="shared" si="2"/>
        <v>0</v>
      </c>
    </row>
    <row r="8" spans="1:23" s="1" customFormat="1" ht="13.5" customHeight="1">
      <c r="A8" s="4">
        <v>7</v>
      </c>
      <c r="B8" s="77" t="s">
        <v>16</v>
      </c>
      <c r="C8" s="4">
        <v>120</v>
      </c>
      <c r="D8" s="4">
        <v>2</v>
      </c>
      <c r="E8" s="4">
        <v>82</v>
      </c>
      <c r="F8" s="4">
        <v>9</v>
      </c>
      <c r="G8" s="4"/>
      <c r="H8" s="4">
        <v>14</v>
      </c>
      <c r="I8" s="83"/>
      <c r="J8" s="83">
        <v>8</v>
      </c>
      <c r="K8" s="83"/>
      <c r="L8" s="83">
        <v>27</v>
      </c>
      <c r="M8" s="83"/>
      <c r="N8" s="83">
        <v>20</v>
      </c>
      <c r="O8" s="83">
        <v>15</v>
      </c>
      <c r="P8" s="83">
        <v>4</v>
      </c>
      <c r="Q8" s="44">
        <v>504</v>
      </c>
      <c r="R8" s="4"/>
      <c r="S8" s="4">
        <v>85</v>
      </c>
      <c r="T8" s="82">
        <f t="shared" si="1"/>
        <v>322</v>
      </c>
      <c r="U8" s="7">
        <f t="shared" si="0"/>
        <v>322</v>
      </c>
      <c r="V8" s="4"/>
      <c r="W8" s="9">
        <f t="shared" si="2"/>
        <v>0</v>
      </c>
    </row>
    <row r="9" spans="1:23" s="1" customFormat="1" ht="13.5" customHeight="1">
      <c r="A9" s="4">
        <v>8</v>
      </c>
      <c r="B9" s="77" t="s">
        <v>17</v>
      </c>
      <c r="C9" s="4">
        <v>38</v>
      </c>
      <c r="D9" s="4">
        <v>1</v>
      </c>
      <c r="E9" s="4"/>
      <c r="F9" s="4"/>
      <c r="G9" s="4"/>
      <c r="H9" s="4"/>
      <c r="I9" s="83"/>
      <c r="J9" s="83"/>
      <c r="K9" s="83"/>
      <c r="L9" s="83"/>
      <c r="M9" s="83"/>
      <c r="N9" s="83"/>
      <c r="O9" s="83"/>
      <c r="P9" s="83"/>
      <c r="Q9" s="44">
        <v>83</v>
      </c>
      <c r="R9" s="4"/>
      <c r="S9" s="4">
        <v>45</v>
      </c>
      <c r="T9" s="82">
        <f t="shared" si="1"/>
        <v>38</v>
      </c>
      <c r="U9" s="7">
        <f t="shared" si="0"/>
        <v>38</v>
      </c>
      <c r="V9" s="4"/>
      <c r="W9" s="9">
        <f t="shared" si="2"/>
        <v>0</v>
      </c>
    </row>
    <row r="10" spans="1:23" s="1" customFormat="1" ht="13.5" customHeight="1">
      <c r="A10" s="4">
        <v>9</v>
      </c>
      <c r="B10" s="77" t="s">
        <v>18</v>
      </c>
      <c r="C10" s="4">
        <v>65</v>
      </c>
      <c r="D10" s="4">
        <v>2</v>
      </c>
      <c r="E10" s="4">
        <v>21</v>
      </c>
      <c r="F10" s="4">
        <v>20</v>
      </c>
      <c r="G10" s="4"/>
      <c r="H10" s="4">
        <v>13</v>
      </c>
      <c r="I10" s="83">
        <v>16</v>
      </c>
      <c r="J10" s="83">
        <v>6</v>
      </c>
      <c r="K10" s="83"/>
      <c r="L10" s="83">
        <v>21</v>
      </c>
      <c r="M10" s="83"/>
      <c r="N10" s="83">
        <v>1</v>
      </c>
      <c r="O10" s="83">
        <v>5</v>
      </c>
      <c r="P10" s="83"/>
      <c r="Q10" s="44">
        <v>248</v>
      </c>
      <c r="R10" s="4"/>
      <c r="S10" s="4">
        <v>15</v>
      </c>
      <c r="T10" s="82">
        <f t="shared" si="1"/>
        <v>151</v>
      </c>
      <c r="U10" s="7">
        <f t="shared" si="0"/>
        <v>151</v>
      </c>
      <c r="V10" s="4"/>
      <c r="W10" s="9">
        <f t="shared" si="2"/>
        <v>0</v>
      </c>
    </row>
    <row r="11" spans="1:23" s="10" customFormat="1" ht="13.5" customHeight="1">
      <c r="A11" s="7">
        <v>10</v>
      </c>
      <c r="B11" s="80" t="s">
        <v>19</v>
      </c>
      <c r="C11" s="7">
        <v>100</v>
      </c>
      <c r="D11" s="7">
        <v>4</v>
      </c>
      <c r="E11" s="7">
        <v>99</v>
      </c>
      <c r="F11" s="7">
        <v>19</v>
      </c>
      <c r="G11" s="7"/>
      <c r="H11" s="7">
        <v>27</v>
      </c>
      <c r="I11" s="86">
        <v>3</v>
      </c>
      <c r="J11" s="86">
        <v>15</v>
      </c>
      <c r="K11" s="86">
        <v>5</v>
      </c>
      <c r="L11" s="86">
        <v>54</v>
      </c>
      <c r="M11" s="86"/>
      <c r="N11" s="86">
        <v>30</v>
      </c>
      <c r="O11" s="86">
        <v>33</v>
      </c>
      <c r="P11" s="86">
        <v>5</v>
      </c>
      <c r="Q11" s="44">
        <v>614</v>
      </c>
      <c r="R11" s="7">
        <v>200</v>
      </c>
      <c r="S11" s="7">
        <v>123</v>
      </c>
      <c r="T11" s="82">
        <f t="shared" si="1"/>
        <v>500</v>
      </c>
      <c r="U11" s="7">
        <f t="shared" si="0"/>
        <v>499</v>
      </c>
      <c r="V11" s="7"/>
      <c r="W11" s="12">
        <f t="shared" si="2"/>
        <v>-1</v>
      </c>
    </row>
    <row r="12" spans="1:23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44">
        <v>0</v>
      </c>
      <c r="R12" s="4"/>
      <c r="S12" s="4"/>
      <c r="T12" s="82">
        <f t="shared" si="1"/>
        <v>0</v>
      </c>
      <c r="U12" s="7">
        <f t="shared" si="0"/>
        <v>0</v>
      </c>
      <c r="V12" s="4"/>
      <c r="W12" s="9">
        <f t="shared" si="2"/>
        <v>0</v>
      </c>
    </row>
    <row r="13" spans="1:23" ht="13.5" customHeight="1">
      <c r="A13" s="4">
        <v>12</v>
      </c>
      <c r="B13" s="77" t="s">
        <v>21</v>
      </c>
      <c r="C13" s="4">
        <v>30</v>
      </c>
      <c r="D13" s="4">
        <v>1</v>
      </c>
      <c r="E13" s="4">
        <v>48</v>
      </c>
      <c r="F13" s="4">
        <v>4</v>
      </c>
      <c r="G13" s="4"/>
      <c r="H13" s="4"/>
      <c r="I13" s="83"/>
      <c r="J13" s="83">
        <v>4</v>
      </c>
      <c r="K13" s="83"/>
      <c r="L13" s="83">
        <v>4</v>
      </c>
      <c r="M13" s="83"/>
      <c r="N13" s="83">
        <v>1</v>
      </c>
      <c r="O13" s="83"/>
      <c r="P13" s="83"/>
      <c r="Q13" s="44">
        <v>69</v>
      </c>
      <c r="R13" s="4">
        <v>30</v>
      </c>
      <c r="S13" s="4">
        <v>8</v>
      </c>
      <c r="T13" s="82">
        <f t="shared" si="1"/>
        <v>78</v>
      </c>
      <c r="U13" s="7">
        <f t="shared" si="0"/>
        <v>78</v>
      </c>
      <c r="V13" s="4"/>
      <c r="W13" s="9">
        <f t="shared" si="2"/>
        <v>0</v>
      </c>
    </row>
    <row r="14" spans="1:23" ht="13.5" customHeight="1">
      <c r="A14" s="4">
        <v>13</v>
      </c>
      <c r="B14" s="77" t="s">
        <v>22</v>
      </c>
      <c r="C14" s="4">
        <v>85</v>
      </c>
      <c r="D14" s="4">
        <v>1</v>
      </c>
      <c r="E14" s="4"/>
      <c r="F14" s="4">
        <v>4</v>
      </c>
      <c r="G14" s="4"/>
      <c r="H14" s="4">
        <v>26</v>
      </c>
      <c r="I14" s="83"/>
      <c r="J14" s="83">
        <v>6</v>
      </c>
      <c r="K14" s="83"/>
      <c r="L14" s="83">
        <v>17</v>
      </c>
      <c r="M14" s="83"/>
      <c r="N14" s="83"/>
      <c r="O14" s="83"/>
      <c r="P14" s="83">
        <v>5</v>
      </c>
      <c r="Q14" s="44">
        <v>145</v>
      </c>
      <c r="R14" s="4"/>
      <c r="S14" s="4">
        <v>2</v>
      </c>
      <c r="T14" s="82">
        <f t="shared" si="1"/>
        <v>85</v>
      </c>
      <c r="U14" s="7">
        <f t="shared" si="0"/>
        <v>85</v>
      </c>
      <c r="V14" s="4"/>
      <c r="W14" s="9">
        <f t="shared" si="2"/>
        <v>0</v>
      </c>
    </row>
    <row r="15" spans="1:23" ht="13.5" customHeight="1">
      <c r="A15" s="4">
        <v>14</v>
      </c>
      <c r="B15" s="77" t="s">
        <v>23</v>
      </c>
      <c r="C15" s="4">
        <v>50</v>
      </c>
      <c r="D15" s="4">
        <v>1</v>
      </c>
      <c r="E15" s="4">
        <v>43</v>
      </c>
      <c r="F15" s="4">
        <v>14</v>
      </c>
      <c r="G15" s="4"/>
      <c r="H15" s="4">
        <v>30</v>
      </c>
      <c r="I15" s="83"/>
      <c r="J15" s="83">
        <v>10</v>
      </c>
      <c r="K15" s="83"/>
      <c r="L15" s="83">
        <v>36</v>
      </c>
      <c r="M15" s="83"/>
      <c r="N15" s="83"/>
      <c r="O15" s="83">
        <v>12</v>
      </c>
      <c r="P15" s="83">
        <v>5</v>
      </c>
      <c r="Q15" s="44">
        <v>216</v>
      </c>
      <c r="R15" s="4"/>
      <c r="S15" s="4">
        <v>16</v>
      </c>
      <c r="T15" s="82">
        <f t="shared" si="1"/>
        <v>93</v>
      </c>
      <c r="U15" s="7">
        <f t="shared" si="0"/>
        <v>93</v>
      </c>
      <c r="V15" s="4"/>
      <c r="W15" s="9">
        <f t="shared" si="2"/>
        <v>0</v>
      </c>
    </row>
    <row r="16" spans="1:23" ht="13.5" customHeight="1">
      <c r="A16" s="4">
        <v>15</v>
      </c>
      <c r="B16" s="77" t="s">
        <v>24</v>
      </c>
      <c r="C16" s="4">
        <v>50</v>
      </c>
      <c r="D16" s="4">
        <v>1</v>
      </c>
      <c r="E16" s="4">
        <v>7</v>
      </c>
      <c r="F16" s="4">
        <v>8</v>
      </c>
      <c r="G16" s="4"/>
      <c r="H16" s="4">
        <v>18</v>
      </c>
      <c r="I16" s="83">
        <v>6</v>
      </c>
      <c r="J16" s="83">
        <v>10</v>
      </c>
      <c r="K16" s="83"/>
      <c r="L16" s="83">
        <v>33</v>
      </c>
      <c r="M16" s="83"/>
      <c r="N16" s="83"/>
      <c r="O16" s="83">
        <v>8</v>
      </c>
      <c r="P16" s="83"/>
      <c r="Q16" s="44">
        <v>167</v>
      </c>
      <c r="R16" s="4"/>
      <c r="S16" s="4">
        <v>27</v>
      </c>
      <c r="T16" s="82">
        <f t="shared" si="1"/>
        <v>57</v>
      </c>
      <c r="U16" s="7">
        <f t="shared" si="0"/>
        <v>57</v>
      </c>
      <c r="V16" s="4"/>
      <c r="W16" s="9">
        <f t="shared" si="2"/>
        <v>0</v>
      </c>
    </row>
    <row r="17" spans="1:23" ht="13.5" customHeight="1">
      <c r="A17" s="4">
        <v>16</v>
      </c>
      <c r="B17" s="77" t="s">
        <v>25</v>
      </c>
      <c r="C17" s="4">
        <v>50</v>
      </c>
      <c r="D17" s="4">
        <v>2</v>
      </c>
      <c r="E17" s="4">
        <v>70</v>
      </c>
      <c r="F17" s="4">
        <v>5</v>
      </c>
      <c r="G17" s="4"/>
      <c r="H17" s="4">
        <v>2</v>
      </c>
      <c r="I17" s="83"/>
      <c r="J17" s="83"/>
      <c r="K17" s="83"/>
      <c r="L17" s="83"/>
      <c r="M17" s="83"/>
      <c r="N17" s="83">
        <v>4</v>
      </c>
      <c r="O17" s="83"/>
      <c r="P17" s="83"/>
      <c r="Q17" s="44">
        <v>181</v>
      </c>
      <c r="R17" s="4"/>
      <c r="S17" s="4"/>
      <c r="T17" s="82">
        <f t="shared" si="1"/>
        <v>170</v>
      </c>
      <c r="U17" s="7">
        <f t="shared" si="0"/>
        <v>170</v>
      </c>
      <c r="V17" s="4"/>
      <c r="W17" s="9">
        <f t="shared" si="2"/>
        <v>0</v>
      </c>
    </row>
    <row r="18" spans="1:23" ht="13.5" customHeight="1">
      <c r="A18" s="4">
        <v>17</v>
      </c>
      <c r="B18" s="77" t="s">
        <v>26</v>
      </c>
      <c r="C18" s="4">
        <v>50</v>
      </c>
      <c r="D18" s="4">
        <v>2</v>
      </c>
      <c r="E18" s="4">
        <v>19</v>
      </c>
      <c r="F18" s="4"/>
      <c r="G18" s="4"/>
      <c r="H18" s="4"/>
      <c r="I18" s="83">
        <v>10</v>
      </c>
      <c r="J18" s="83"/>
      <c r="K18" s="83"/>
      <c r="L18" s="83"/>
      <c r="M18" s="83"/>
      <c r="N18" s="83"/>
      <c r="O18" s="83"/>
      <c r="P18" s="83"/>
      <c r="Q18" s="44">
        <v>129</v>
      </c>
      <c r="R18" s="4"/>
      <c r="S18" s="4"/>
      <c r="T18" s="82">
        <f t="shared" si="1"/>
        <v>119</v>
      </c>
      <c r="U18" s="7">
        <f t="shared" si="0"/>
        <v>119</v>
      </c>
      <c r="V18" s="4"/>
      <c r="W18" s="9">
        <f t="shared" si="2"/>
        <v>0</v>
      </c>
    </row>
    <row r="19" spans="1:23" ht="13.5" customHeight="1">
      <c r="A19" s="4">
        <v>18</v>
      </c>
      <c r="B19" s="77" t="s">
        <v>73</v>
      </c>
      <c r="C19" s="4">
        <v>0</v>
      </c>
      <c r="D19" s="4"/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44">
        <v>0</v>
      </c>
      <c r="R19" s="4"/>
      <c r="S19" s="4"/>
      <c r="T19" s="82">
        <f t="shared" si="1"/>
        <v>0</v>
      </c>
      <c r="U19" s="7">
        <f t="shared" si="0"/>
        <v>0</v>
      </c>
      <c r="V19" s="4"/>
      <c r="W19" s="9">
        <f t="shared" si="2"/>
        <v>0</v>
      </c>
    </row>
    <row r="20" spans="1:23" ht="13.5" customHeight="1">
      <c r="A20" s="4">
        <v>19</v>
      </c>
      <c r="B20" s="77" t="s">
        <v>27</v>
      </c>
      <c r="C20" s="4">
        <v>33</v>
      </c>
      <c r="D20" s="4">
        <v>2</v>
      </c>
      <c r="E20" s="4">
        <v>28</v>
      </c>
      <c r="F20" s="4">
        <v>2</v>
      </c>
      <c r="G20" s="4"/>
      <c r="H20" s="4"/>
      <c r="I20" s="83">
        <v>15</v>
      </c>
      <c r="J20" s="83">
        <v>5</v>
      </c>
      <c r="K20" s="83"/>
      <c r="L20" s="83"/>
      <c r="M20" s="83"/>
      <c r="N20" s="83"/>
      <c r="O20" s="83"/>
      <c r="P20" s="83">
        <v>10</v>
      </c>
      <c r="Q20" s="44">
        <v>131</v>
      </c>
      <c r="R20" s="4"/>
      <c r="S20" s="4">
        <v>5</v>
      </c>
      <c r="T20" s="82">
        <f t="shared" si="1"/>
        <v>94</v>
      </c>
      <c r="U20" s="7">
        <f t="shared" si="0"/>
        <v>94</v>
      </c>
      <c r="V20" s="4"/>
      <c r="W20" s="9">
        <f t="shared" si="2"/>
        <v>0</v>
      </c>
    </row>
    <row r="21" spans="1:23" ht="13.5" customHeight="1">
      <c r="A21" s="4">
        <v>20</v>
      </c>
      <c r="B21" s="77" t="s">
        <v>28</v>
      </c>
      <c r="C21" s="4">
        <v>40</v>
      </c>
      <c r="D21" s="4">
        <v>2</v>
      </c>
      <c r="E21" s="4">
        <v>34</v>
      </c>
      <c r="F21" s="4">
        <v>5</v>
      </c>
      <c r="G21" s="4"/>
      <c r="H21" s="4"/>
      <c r="I21" s="9"/>
      <c r="J21" s="83"/>
      <c r="K21" s="9"/>
      <c r="L21" s="9">
        <v>5</v>
      </c>
      <c r="M21" s="9"/>
      <c r="N21" s="9"/>
      <c r="O21" s="9"/>
      <c r="P21" s="9"/>
      <c r="Q21" s="44">
        <v>129</v>
      </c>
      <c r="R21" s="4"/>
      <c r="S21" s="4">
        <v>5</v>
      </c>
      <c r="T21" s="82">
        <f t="shared" si="1"/>
        <v>114</v>
      </c>
      <c r="U21" s="7">
        <f t="shared" si="0"/>
        <v>114</v>
      </c>
      <c r="V21" s="4"/>
      <c r="W21" s="9">
        <f t="shared" si="2"/>
        <v>0</v>
      </c>
    </row>
    <row r="22" spans="1:23" ht="13.5" customHeight="1">
      <c r="A22" s="4">
        <v>21</v>
      </c>
      <c r="B22" s="77" t="s">
        <v>29</v>
      </c>
      <c r="C22" s="4">
        <v>40</v>
      </c>
      <c r="D22" s="4">
        <v>1</v>
      </c>
      <c r="E22" s="4">
        <v>39</v>
      </c>
      <c r="F22" s="4"/>
      <c r="G22" s="4"/>
      <c r="H22" s="4"/>
      <c r="I22" s="9"/>
      <c r="J22" s="83"/>
      <c r="K22" s="9"/>
      <c r="L22" s="9"/>
      <c r="M22" s="9"/>
      <c r="N22" s="9"/>
      <c r="O22" s="9">
        <v>4</v>
      </c>
      <c r="P22" s="9"/>
      <c r="Q22" s="44">
        <v>88</v>
      </c>
      <c r="R22" s="4"/>
      <c r="S22" s="4">
        <v>5</v>
      </c>
      <c r="T22" s="82">
        <f t="shared" si="1"/>
        <v>79</v>
      </c>
      <c r="U22" s="7">
        <f t="shared" si="0"/>
        <v>79</v>
      </c>
      <c r="V22" s="4"/>
      <c r="W22" s="9">
        <f t="shared" si="2"/>
        <v>0</v>
      </c>
    </row>
    <row r="23" spans="1:23" ht="13.5" customHeight="1">
      <c r="A23" s="4">
        <v>22</v>
      </c>
      <c r="B23" s="77" t="s">
        <v>79</v>
      </c>
      <c r="C23" s="4">
        <v>50</v>
      </c>
      <c r="D23" s="4">
        <v>27</v>
      </c>
      <c r="E23" s="4">
        <v>85</v>
      </c>
      <c r="F23" s="4"/>
      <c r="G23" s="4"/>
      <c r="H23" s="4"/>
      <c r="I23" s="9"/>
      <c r="J23" s="83"/>
      <c r="K23" s="9"/>
      <c r="L23" s="9"/>
      <c r="M23" s="9"/>
      <c r="N23" s="9"/>
      <c r="O23" s="9"/>
      <c r="P23" s="9"/>
      <c r="Q23" s="44">
        <v>1435</v>
      </c>
      <c r="R23" s="4"/>
      <c r="S23" s="4"/>
      <c r="T23" s="82">
        <f t="shared" si="1"/>
        <v>1435</v>
      </c>
      <c r="U23" s="7">
        <f t="shared" si="0"/>
        <v>1435</v>
      </c>
      <c r="V23" s="4"/>
      <c r="W23" s="9">
        <f>U23+V23-T23</f>
        <v>0</v>
      </c>
    </row>
    <row r="24" spans="1:23" ht="18.75">
      <c r="E24" t="s">
        <v>48</v>
      </c>
      <c r="J24" s="91"/>
      <c r="K24" s="91" t="s">
        <v>48</v>
      </c>
      <c r="L24" s="91"/>
      <c r="M24" s="91"/>
      <c r="N24" s="91"/>
      <c r="O24" s="91"/>
      <c r="P24" s="91"/>
      <c r="Q24" s="98">
        <f t="shared" ref="Q24:V24" si="3">SUM(Q2:Q23)</f>
        <v>8419</v>
      </c>
      <c r="R24" s="102">
        <f t="shared" si="3"/>
        <v>1363</v>
      </c>
      <c r="S24" s="102">
        <f t="shared" si="3"/>
        <v>862</v>
      </c>
      <c r="T24" s="82">
        <f>SUM(T2:T23)</f>
        <v>7506</v>
      </c>
      <c r="U24" s="101">
        <f t="shared" si="3"/>
        <v>7497</v>
      </c>
      <c r="V24" s="106">
        <f t="shared" si="3"/>
        <v>8</v>
      </c>
      <c r="W24" s="93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"/>
  <sheetViews>
    <sheetView workbookViewId="0">
      <selection activeCell="K20" sqref="K20"/>
    </sheetView>
  </sheetViews>
  <sheetFormatPr defaultRowHeight="15"/>
  <cols>
    <col min="1" max="1" width="4.7109375" customWidth="1"/>
    <col min="3" max="5" width="6" customWidth="1"/>
    <col min="6" max="16" width="6.42578125" customWidth="1"/>
    <col min="23" max="23" width="10.5703125" customWidth="1"/>
  </cols>
  <sheetData>
    <row r="1" spans="1:23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39</v>
      </c>
      <c r="H1" s="8" t="s">
        <v>40</v>
      </c>
      <c r="I1" s="8" t="s">
        <v>40</v>
      </c>
      <c r="J1" s="8" t="s">
        <v>37</v>
      </c>
      <c r="K1" s="8" t="s">
        <v>53</v>
      </c>
      <c r="L1" s="8" t="s">
        <v>53</v>
      </c>
      <c r="M1" s="8" t="s">
        <v>78</v>
      </c>
      <c r="N1" s="8" t="s">
        <v>71</v>
      </c>
      <c r="O1" s="8" t="s">
        <v>71</v>
      </c>
      <c r="P1" s="8" t="s">
        <v>54</v>
      </c>
      <c r="Q1" s="78" t="s">
        <v>30</v>
      </c>
      <c r="R1" s="8" t="s">
        <v>34</v>
      </c>
      <c r="S1" s="8" t="s">
        <v>35</v>
      </c>
      <c r="T1" s="8" t="s">
        <v>68</v>
      </c>
      <c r="U1" s="3" t="s">
        <v>64</v>
      </c>
      <c r="V1" s="3" t="s">
        <v>46</v>
      </c>
      <c r="W1" s="3" t="s">
        <v>47</v>
      </c>
    </row>
    <row r="2" spans="1:23" s="1" customFormat="1" ht="12.75" customHeight="1">
      <c r="A2" s="4">
        <v>1</v>
      </c>
      <c r="B2" s="77" t="s">
        <v>10</v>
      </c>
      <c r="C2" s="4">
        <v>33</v>
      </c>
      <c r="D2" s="4">
        <v>43</v>
      </c>
      <c r="E2" s="4">
        <v>4</v>
      </c>
      <c r="F2" s="4">
        <v>36</v>
      </c>
      <c r="G2" s="4">
        <v>26</v>
      </c>
      <c r="H2" s="4">
        <v>12</v>
      </c>
      <c r="I2" s="83"/>
      <c r="J2" s="83">
        <v>45</v>
      </c>
      <c r="K2" s="83">
        <v>2</v>
      </c>
      <c r="L2" s="83">
        <v>11</v>
      </c>
      <c r="M2" s="83">
        <v>17</v>
      </c>
      <c r="N2" s="83">
        <v>24</v>
      </c>
      <c r="O2" s="83">
        <v>5</v>
      </c>
      <c r="P2" s="83"/>
      <c r="Q2" s="44">
        <v>1920</v>
      </c>
      <c r="R2" s="4"/>
      <c r="S2" s="4">
        <v>316</v>
      </c>
      <c r="T2" s="82">
        <f>Q2+R2-F2-G2-H2-I2-J2-K2-L2-M2-N2-O2-P2-S2</f>
        <v>1426</v>
      </c>
      <c r="U2" s="7">
        <f t="shared" ref="U2:U23" si="0">C2*D2+E2</f>
        <v>1423</v>
      </c>
      <c r="V2" s="4">
        <v>3</v>
      </c>
      <c r="W2" s="9">
        <f>U2+V2-T2</f>
        <v>0</v>
      </c>
    </row>
    <row r="3" spans="1:23" s="1" customFormat="1" ht="12.75" customHeight="1">
      <c r="A3" s="4">
        <v>2</v>
      </c>
      <c r="B3" s="77" t="s">
        <v>11</v>
      </c>
      <c r="C3" s="4">
        <v>70</v>
      </c>
      <c r="D3" s="4">
        <v>19</v>
      </c>
      <c r="E3" s="4">
        <v>24</v>
      </c>
      <c r="F3" s="4">
        <v>33</v>
      </c>
      <c r="G3" s="4">
        <v>34</v>
      </c>
      <c r="H3" s="4">
        <v>6</v>
      </c>
      <c r="I3" s="83"/>
      <c r="J3" s="83">
        <v>45</v>
      </c>
      <c r="K3" s="83">
        <v>3</v>
      </c>
      <c r="L3" s="83">
        <v>12</v>
      </c>
      <c r="M3" s="83">
        <v>8</v>
      </c>
      <c r="N3" s="83">
        <v>11</v>
      </c>
      <c r="O3" s="83">
        <v>11</v>
      </c>
      <c r="P3" s="89"/>
      <c r="Q3" s="44">
        <v>1892</v>
      </c>
      <c r="R3" s="4"/>
      <c r="S3" s="4">
        <v>375</v>
      </c>
      <c r="T3" s="82">
        <f t="shared" ref="T3:T23" si="1">Q3+R3-F3-G3-H3-I3-J3-K3-L3-M3-N3-O3-P3-S3</f>
        <v>1354</v>
      </c>
      <c r="U3" s="7">
        <f t="shared" si="0"/>
        <v>1354</v>
      </c>
      <c r="V3" s="4"/>
      <c r="W3" s="9">
        <f t="shared" ref="W3:W22" si="2">U3+V3-T3</f>
        <v>0</v>
      </c>
    </row>
    <row r="4" spans="1:23" ht="12.75" customHeight="1">
      <c r="A4" s="4">
        <v>3</v>
      </c>
      <c r="B4" s="77" t="s">
        <v>12</v>
      </c>
      <c r="C4" s="4">
        <v>45</v>
      </c>
      <c r="D4" s="4">
        <v>2</v>
      </c>
      <c r="E4" s="4">
        <v>24</v>
      </c>
      <c r="F4" s="4"/>
      <c r="G4" s="4">
        <v>11</v>
      </c>
      <c r="H4" s="4"/>
      <c r="I4" s="83"/>
      <c r="J4" s="83">
        <v>3</v>
      </c>
      <c r="K4" s="83"/>
      <c r="L4" s="83"/>
      <c r="M4" s="83">
        <v>3</v>
      </c>
      <c r="N4" s="83">
        <v>20</v>
      </c>
      <c r="O4" s="83"/>
      <c r="P4" s="83"/>
      <c r="Q4" s="44">
        <v>166</v>
      </c>
      <c r="R4" s="4"/>
      <c r="S4" s="4">
        <v>15</v>
      </c>
      <c r="T4" s="82">
        <f t="shared" si="1"/>
        <v>114</v>
      </c>
      <c r="U4" s="7">
        <f t="shared" si="0"/>
        <v>114</v>
      </c>
      <c r="V4" s="4"/>
      <c r="W4" s="9">
        <f t="shared" si="2"/>
        <v>0</v>
      </c>
    </row>
    <row r="5" spans="1:23" ht="12.75" customHeight="1">
      <c r="A5" s="4">
        <v>4</v>
      </c>
      <c r="B5" s="77" t="s">
        <v>13</v>
      </c>
      <c r="C5" s="4">
        <v>2</v>
      </c>
      <c r="D5" s="4">
        <v>1</v>
      </c>
      <c r="E5" s="4"/>
      <c r="F5" s="4">
        <v>28</v>
      </c>
      <c r="G5" s="4">
        <v>12</v>
      </c>
      <c r="H5" s="4"/>
      <c r="I5" s="83"/>
      <c r="J5" s="83">
        <v>20</v>
      </c>
      <c r="K5" s="83">
        <v>3</v>
      </c>
      <c r="L5" s="83">
        <v>5</v>
      </c>
      <c r="M5" s="83">
        <v>8</v>
      </c>
      <c r="N5" s="83">
        <v>7</v>
      </c>
      <c r="O5" s="83">
        <v>1</v>
      </c>
      <c r="P5" s="83"/>
      <c r="Q5" s="44">
        <v>99</v>
      </c>
      <c r="R5" s="4"/>
      <c r="S5" s="4">
        <v>12</v>
      </c>
      <c r="T5" s="82">
        <f t="shared" si="1"/>
        <v>3</v>
      </c>
      <c r="U5" s="7">
        <f t="shared" si="0"/>
        <v>2</v>
      </c>
      <c r="V5" s="4">
        <v>1</v>
      </c>
      <c r="W5" s="9">
        <f t="shared" si="2"/>
        <v>0</v>
      </c>
    </row>
    <row r="6" spans="1:23" ht="12.75" customHeight="1">
      <c r="A6" s="4">
        <v>5</v>
      </c>
      <c r="B6" s="77" t="s">
        <v>14</v>
      </c>
      <c r="C6" s="4">
        <v>29</v>
      </c>
      <c r="D6" s="4">
        <v>1</v>
      </c>
      <c r="E6" s="4"/>
      <c r="F6" s="4"/>
      <c r="G6" s="4"/>
      <c r="H6" s="4"/>
      <c r="I6" s="83"/>
      <c r="J6" s="83"/>
      <c r="K6" s="83"/>
      <c r="L6" s="83"/>
      <c r="M6" s="83"/>
      <c r="N6" s="83"/>
      <c r="O6" s="83"/>
      <c r="P6" s="83"/>
      <c r="Q6" s="44">
        <v>59</v>
      </c>
      <c r="R6" s="4"/>
      <c r="S6" s="4">
        <v>30</v>
      </c>
      <c r="T6" s="82">
        <f t="shared" si="1"/>
        <v>29</v>
      </c>
      <c r="U6" s="7">
        <f t="shared" si="0"/>
        <v>29</v>
      </c>
      <c r="V6" s="4"/>
      <c r="W6" s="9">
        <f t="shared" si="2"/>
        <v>0</v>
      </c>
    </row>
    <row r="7" spans="1:23" ht="12.75" customHeight="1">
      <c r="A7" s="4">
        <v>6</v>
      </c>
      <c r="B7" s="77" t="s">
        <v>15</v>
      </c>
      <c r="C7" s="4">
        <v>20</v>
      </c>
      <c r="D7" s="4">
        <v>1</v>
      </c>
      <c r="E7" s="4">
        <v>7</v>
      </c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44">
        <v>27</v>
      </c>
      <c r="R7" s="4"/>
      <c r="S7" s="4"/>
      <c r="T7" s="82">
        <f t="shared" si="1"/>
        <v>27</v>
      </c>
      <c r="U7" s="7">
        <f t="shared" si="0"/>
        <v>27</v>
      </c>
      <c r="V7" s="4"/>
      <c r="W7" s="9">
        <f t="shared" si="2"/>
        <v>0</v>
      </c>
    </row>
    <row r="8" spans="1:23" ht="12.75" customHeight="1">
      <c r="A8" s="4">
        <v>7</v>
      </c>
      <c r="B8" s="77" t="s">
        <v>16</v>
      </c>
      <c r="C8" s="4">
        <v>115</v>
      </c>
      <c r="D8" s="4">
        <v>1</v>
      </c>
      <c r="E8" s="4"/>
      <c r="F8" s="4">
        <v>23</v>
      </c>
      <c r="G8" s="4">
        <v>14</v>
      </c>
      <c r="H8" s="4">
        <v>3</v>
      </c>
      <c r="I8" s="83"/>
      <c r="J8" s="83">
        <v>16</v>
      </c>
      <c r="K8" s="83"/>
      <c r="L8" s="83">
        <v>12</v>
      </c>
      <c r="M8" s="83">
        <v>16</v>
      </c>
      <c r="N8" s="83"/>
      <c r="O8" s="83">
        <v>9</v>
      </c>
      <c r="P8" s="83"/>
      <c r="Q8" s="44">
        <v>322</v>
      </c>
      <c r="R8" s="4"/>
      <c r="S8" s="4">
        <v>112</v>
      </c>
      <c r="T8" s="82">
        <f t="shared" si="1"/>
        <v>117</v>
      </c>
      <c r="U8" s="7">
        <f t="shared" si="0"/>
        <v>115</v>
      </c>
      <c r="V8" s="4">
        <v>2</v>
      </c>
      <c r="W8" s="9">
        <f t="shared" si="2"/>
        <v>0</v>
      </c>
    </row>
    <row r="9" spans="1:23" ht="12.75" customHeight="1">
      <c r="A9" s="4">
        <v>8</v>
      </c>
      <c r="B9" s="77" t="s">
        <v>17</v>
      </c>
      <c r="C9" s="4">
        <v>16</v>
      </c>
      <c r="D9" s="4">
        <v>1</v>
      </c>
      <c r="E9" s="4"/>
      <c r="F9" s="4"/>
      <c r="G9" s="4">
        <v>3</v>
      </c>
      <c r="H9" s="4"/>
      <c r="I9" s="83"/>
      <c r="J9" s="83"/>
      <c r="K9" s="83"/>
      <c r="L9" s="83">
        <v>4</v>
      </c>
      <c r="M9" s="83"/>
      <c r="N9" s="83"/>
      <c r="O9" s="83"/>
      <c r="P9" s="83"/>
      <c r="Q9" s="44">
        <v>38</v>
      </c>
      <c r="R9" s="4"/>
      <c r="S9" s="4">
        <v>15</v>
      </c>
      <c r="T9" s="82">
        <f t="shared" si="1"/>
        <v>16</v>
      </c>
      <c r="U9" s="7">
        <f t="shared" si="0"/>
        <v>16</v>
      </c>
      <c r="V9" s="4"/>
      <c r="W9" s="9">
        <f t="shared" si="2"/>
        <v>0</v>
      </c>
    </row>
    <row r="10" spans="1:23" ht="12.75" customHeight="1">
      <c r="A10" s="4">
        <v>9</v>
      </c>
      <c r="B10" s="77" t="s">
        <v>18</v>
      </c>
      <c r="C10" s="4">
        <v>65</v>
      </c>
      <c r="D10" s="4">
        <v>1</v>
      </c>
      <c r="E10" s="4">
        <v>21</v>
      </c>
      <c r="F10" s="4">
        <v>13</v>
      </c>
      <c r="G10" s="4">
        <v>8</v>
      </c>
      <c r="H10" s="4">
        <v>3</v>
      </c>
      <c r="I10" s="83"/>
      <c r="J10" s="83">
        <v>15</v>
      </c>
      <c r="K10" s="83">
        <v>2</v>
      </c>
      <c r="L10" s="83">
        <v>4</v>
      </c>
      <c r="M10" s="83">
        <v>4</v>
      </c>
      <c r="N10" s="83">
        <v>7</v>
      </c>
      <c r="O10" s="83"/>
      <c r="P10" s="83"/>
      <c r="Q10" s="44">
        <v>151</v>
      </c>
      <c r="R10" s="4"/>
      <c r="S10" s="4">
        <v>9</v>
      </c>
      <c r="T10" s="82">
        <f t="shared" si="1"/>
        <v>86</v>
      </c>
      <c r="U10" s="7">
        <f t="shared" si="0"/>
        <v>86</v>
      </c>
      <c r="V10" s="4"/>
      <c r="W10" s="9">
        <f t="shared" si="2"/>
        <v>0</v>
      </c>
    </row>
    <row r="11" spans="1:23" s="1" customFormat="1" ht="12.75" customHeight="1">
      <c r="A11" s="4">
        <v>10</v>
      </c>
      <c r="B11" s="77" t="s">
        <v>19</v>
      </c>
      <c r="C11" s="4">
        <v>100</v>
      </c>
      <c r="D11" s="4">
        <v>2</v>
      </c>
      <c r="E11" s="4">
        <v>89</v>
      </c>
      <c r="F11" s="4">
        <v>35</v>
      </c>
      <c r="G11" s="4">
        <v>13</v>
      </c>
      <c r="H11" s="4">
        <v>3</v>
      </c>
      <c r="I11" s="83"/>
      <c r="J11" s="83">
        <v>29</v>
      </c>
      <c r="K11" s="83">
        <v>19</v>
      </c>
      <c r="L11" s="83">
        <v>11</v>
      </c>
      <c r="M11" s="83">
        <v>16</v>
      </c>
      <c r="N11" s="83">
        <v>6</v>
      </c>
      <c r="O11" s="83"/>
      <c r="P11" s="83"/>
      <c r="Q11" s="44">
        <v>499</v>
      </c>
      <c r="R11" s="4"/>
      <c r="S11" s="4">
        <v>75</v>
      </c>
      <c r="T11" s="82">
        <f t="shared" si="1"/>
        <v>292</v>
      </c>
      <c r="U11" s="7">
        <f t="shared" si="0"/>
        <v>289</v>
      </c>
      <c r="V11" s="4">
        <v>3</v>
      </c>
      <c r="W11" s="9">
        <f t="shared" si="2"/>
        <v>0</v>
      </c>
    </row>
    <row r="12" spans="1:23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44">
        <v>0</v>
      </c>
      <c r="R12" s="4"/>
      <c r="S12" s="4"/>
      <c r="T12" s="82">
        <f t="shared" si="1"/>
        <v>0</v>
      </c>
      <c r="U12" s="7">
        <f t="shared" si="0"/>
        <v>0</v>
      </c>
      <c r="V12" s="4"/>
      <c r="W12" s="9">
        <f t="shared" si="2"/>
        <v>0</v>
      </c>
    </row>
    <row r="13" spans="1:23" ht="12.75" customHeight="1">
      <c r="A13" s="4">
        <v>12</v>
      </c>
      <c r="B13" s="77" t="s">
        <v>21</v>
      </c>
      <c r="C13" s="4">
        <v>7</v>
      </c>
      <c r="D13" s="4">
        <v>1</v>
      </c>
      <c r="E13" s="4"/>
      <c r="F13" s="4">
        <v>8</v>
      </c>
      <c r="G13" s="4">
        <v>4</v>
      </c>
      <c r="H13" s="4">
        <v>3</v>
      </c>
      <c r="I13" s="83"/>
      <c r="J13" s="83">
        <v>8</v>
      </c>
      <c r="K13" s="83"/>
      <c r="L13" s="83">
        <v>36</v>
      </c>
      <c r="M13" s="83">
        <v>12</v>
      </c>
      <c r="N13" s="83"/>
      <c r="O13" s="83"/>
      <c r="P13" s="83"/>
      <c r="Q13" s="44">
        <v>78</v>
      </c>
      <c r="R13" s="4"/>
      <c r="S13" s="4"/>
      <c r="T13" s="82">
        <f t="shared" si="1"/>
        <v>7</v>
      </c>
      <c r="U13" s="7">
        <f t="shared" si="0"/>
        <v>7</v>
      </c>
      <c r="V13" s="4"/>
      <c r="W13" s="9">
        <f t="shared" si="2"/>
        <v>0</v>
      </c>
    </row>
    <row r="14" spans="1:23" ht="12.75" customHeight="1">
      <c r="A14" s="4">
        <v>13</v>
      </c>
      <c r="B14" s="77" t="s">
        <v>22</v>
      </c>
      <c r="C14" s="4">
        <v>57</v>
      </c>
      <c r="D14" s="4">
        <v>1</v>
      </c>
      <c r="E14" s="4"/>
      <c r="F14" s="4">
        <v>4</v>
      </c>
      <c r="G14" s="4">
        <v>6</v>
      </c>
      <c r="H14" s="4">
        <v>6</v>
      </c>
      <c r="I14" s="83"/>
      <c r="J14" s="83"/>
      <c r="K14" s="83"/>
      <c r="L14" s="83"/>
      <c r="M14" s="83">
        <v>4</v>
      </c>
      <c r="N14" s="83"/>
      <c r="O14" s="83"/>
      <c r="P14" s="83"/>
      <c r="Q14" s="44">
        <v>85</v>
      </c>
      <c r="R14" s="4"/>
      <c r="S14" s="4">
        <v>7</v>
      </c>
      <c r="T14" s="82">
        <f t="shared" si="1"/>
        <v>58</v>
      </c>
      <c r="U14" s="7">
        <f t="shared" si="0"/>
        <v>57</v>
      </c>
      <c r="V14" s="4">
        <v>1</v>
      </c>
      <c r="W14" s="9">
        <f t="shared" si="2"/>
        <v>0</v>
      </c>
    </row>
    <row r="15" spans="1:23" s="10" customFormat="1" ht="12.75" customHeight="1">
      <c r="A15" s="7">
        <v>14</v>
      </c>
      <c r="B15" s="80" t="s">
        <v>23</v>
      </c>
      <c r="C15" s="7">
        <v>4</v>
      </c>
      <c r="D15" s="7">
        <v>1</v>
      </c>
      <c r="E15" s="7"/>
      <c r="F15" s="7">
        <v>16</v>
      </c>
      <c r="G15" s="7">
        <v>3</v>
      </c>
      <c r="H15" s="7">
        <v>3</v>
      </c>
      <c r="I15" s="86"/>
      <c r="J15" s="86">
        <v>12</v>
      </c>
      <c r="K15" s="86"/>
      <c r="L15" s="86">
        <v>36</v>
      </c>
      <c r="M15" s="86">
        <v>12</v>
      </c>
      <c r="N15" s="86"/>
      <c r="O15" s="86"/>
      <c r="P15" s="86"/>
      <c r="Q15" s="44">
        <v>93</v>
      </c>
      <c r="R15" s="7"/>
      <c r="S15" s="7">
        <v>13</v>
      </c>
      <c r="T15" s="82">
        <f t="shared" si="1"/>
        <v>-2</v>
      </c>
      <c r="U15" s="7">
        <f t="shared" si="0"/>
        <v>4</v>
      </c>
      <c r="V15" s="7">
        <v>1</v>
      </c>
      <c r="W15" s="12">
        <f t="shared" si="2"/>
        <v>7</v>
      </c>
    </row>
    <row r="16" spans="1:23" ht="12.75" customHeight="1">
      <c r="A16" s="4">
        <v>15</v>
      </c>
      <c r="B16" s="77" t="s">
        <v>24</v>
      </c>
      <c r="C16" s="4">
        <v>0</v>
      </c>
      <c r="D16" s="4"/>
      <c r="E16" s="4"/>
      <c r="F16" s="4">
        <v>6</v>
      </c>
      <c r="G16" s="4"/>
      <c r="H16" s="4"/>
      <c r="I16" s="83"/>
      <c r="J16" s="83"/>
      <c r="K16" s="83"/>
      <c r="L16" s="83">
        <v>36</v>
      </c>
      <c r="M16" s="83">
        <v>4</v>
      </c>
      <c r="N16" s="83"/>
      <c r="O16" s="83"/>
      <c r="P16" s="83"/>
      <c r="Q16" s="44">
        <v>57</v>
      </c>
      <c r="R16" s="4"/>
      <c r="S16" s="4">
        <v>11</v>
      </c>
      <c r="T16" s="82">
        <f t="shared" si="1"/>
        <v>0</v>
      </c>
      <c r="U16" s="7">
        <f t="shared" si="0"/>
        <v>0</v>
      </c>
      <c r="V16" s="4"/>
      <c r="W16" s="9">
        <f t="shared" si="2"/>
        <v>0</v>
      </c>
    </row>
    <row r="17" spans="1:23" ht="12.75" customHeight="1">
      <c r="A17" s="4">
        <v>16</v>
      </c>
      <c r="B17" s="77" t="s">
        <v>25</v>
      </c>
      <c r="C17" s="4">
        <v>50</v>
      </c>
      <c r="D17" s="4">
        <v>2</v>
      </c>
      <c r="E17" s="4">
        <v>67</v>
      </c>
      <c r="F17" s="4"/>
      <c r="G17" s="4">
        <v>1</v>
      </c>
      <c r="H17" s="4"/>
      <c r="I17" s="83"/>
      <c r="J17" s="83"/>
      <c r="K17" s="83"/>
      <c r="L17" s="83"/>
      <c r="M17" s="83">
        <v>2</v>
      </c>
      <c r="N17" s="83"/>
      <c r="O17" s="83"/>
      <c r="P17" s="83"/>
      <c r="Q17" s="44">
        <v>170</v>
      </c>
      <c r="R17" s="4"/>
      <c r="S17" s="4"/>
      <c r="T17" s="82">
        <f t="shared" si="1"/>
        <v>167</v>
      </c>
      <c r="U17" s="7">
        <f t="shared" si="0"/>
        <v>167</v>
      </c>
      <c r="V17" s="4"/>
      <c r="W17" s="9">
        <f t="shared" si="2"/>
        <v>0</v>
      </c>
    </row>
    <row r="18" spans="1:23" ht="12.75" customHeight="1">
      <c r="A18" s="4">
        <v>17</v>
      </c>
      <c r="B18" s="77" t="s">
        <v>26</v>
      </c>
      <c r="C18" s="4">
        <v>50</v>
      </c>
      <c r="D18" s="4">
        <v>2</v>
      </c>
      <c r="E18" s="4">
        <v>4</v>
      </c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/>
      <c r="Q18" s="44">
        <v>119</v>
      </c>
      <c r="R18" s="4"/>
      <c r="S18" s="4">
        <v>15</v>
      </c>
      <c r="T18" s="82">
        <f t="shared" si="1"/>
        <v>104</v>
      </c>
      <c r="U18" s="7">
        <f t="shared" si="0"/>
        <v>104</v>
      </c>
      <c r="V18" s="4"/>
      <c r="W18" s="9">
        <f t="shared" si="2"/>
        <v>0</v>
      </c>
    </row>
    <row r="19" spans="1:23" ht="12.75" customHeight="1">
      <c r="A19" s="4">
        <v>18</v>
      </c>
      <c r="B19" s="77" t="s">
        <v>73</v>
      </c>
      <c r="C19" s="4">
        <v>0</v>
      </c>
      <c r="D19" s="4"/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44">
        <v>0</v>
      </c>
      <c r="R19" s="4"/>
      <c r="S19" s="4"/>
      <c r="T19" s="82">
        <f t="shared" si="1"/>
        <v>0</v>
      </c>
      <c r="U19" s="7">
        <f t="shared" si="0"/>
        <v>0</v>
      </c>
      <c r="V19" s="4"/>
      <c r="W19" s="9">
        <f t="shared" si="2"/>
        <v>0</v>
      </c>
    </row>
    <row r="20" spans="1:23" ht="12.75" customHeight="1">
      <c r="A20" s="4">
        <v>19</v>
      </c>
      <c r="B20" s="77" t="s">
        <v>27</v>
      </c>
      <c r="C20" s="4">
        <v>33</v>
      </c>
      <c r="D20" s="4">
        <v>2</v>
      </c>
      <c r="E20" s="4">
        <v>28</v>
      </c>
      <c r="F20" s="4"/>
      <c r="G20" s="4"/>
      <c r="H20" s="4"/>
      <c r="I20" s="83"/>
      <c r="J20" s="83"/>
      <c r="K20" s="83"/>
      <c r="L20" s="83"/>
      <c r="M20" s="83"/>
      <c r="N20" s="83"/>
      <c r="O20" s="83"/>
      <c r="P20" s="83"/>
      <c r="Q20" s="44">
        <v>94</v>
      </c>
      <c r="R20" s="4"/>
      <c r="S20" s="4"/>
      <c r="T20" s="82">
        <f t="shared" si="1"/>
        <v>94</v>
      </c>
      <c r="U20" s="7">
        <f t="shared" si="0"/>
        <v>94</v>
      </c>
      <c r="V20" s="4"/>
      <c r="W20" s="9">
        <f t="shared" si="2"/>
        <v>0</v>
      </c>
    </row>
    <row r="21" spans="1:23" ht="12.75" customHeight="1">
      <c r="A21" s="4">
        <v>20</v>
      </c>
      <c r="B21" s="77" t="s">
        <v>28</v>
      </c>
      <c r="C21" s="4">
        <v>40</v>
      </c>
      <c r="D21" s="4">
        <v>2</v>
      </c>
      <c r="E21" s="4">
        <v>25</v>
      </c>
      <c r="F21" s="4"/>
      <c r="G21" s="4"/>
      <c r="H21" s="4"/>
      <c r="I21" s="9"/>
      <c r="J21" s="83"/>
      <c r="K21" s="9">
        <v>2</v>
      </c>
      <c r="L21" s="9"/>
      <c r="M21" s="9">
        <v>5</v>
      </c>
      <c r="N21" s="9"/>
      <c r="O21" s="9"/>
      <c r="P21" s="9"/>
      <c r="Q21" s="44">
        <v>114</v>
      </c>
      <c r="R21" s="4"/>
      <c r="S21" s="4">
        <v>2</v>
      </c>
      <c r="T21" s="82">
        <f t="shared" si="1"/>
        <v>105</v>
      </c>
      <c r="U21" s="7">
        <f t="shared" si="0"/>
        <v>105</v>
      </c>
      <c r="V21" s="4"/>
      <c r="W21" s="9">
        <f t="shared" si="2"/>
        <v>0</v>
      </c>
    </row>
    <row r="22" spans="1:23" ht="12.75" customHeight="1">
      <c r="A22" s="4">
        <v>21</v>
      </c>
      <c r="B22" s="77" t="s">
        <v>29</v>
      </c>
      <c r="C22" s="4">
        <v>40</v>
      </c>
      <c r="D22" s="4">
        <v>1</v>
      </c>
      <c r="E22" s="4">
        <v>29</v>
      </c>
      <c r="F22" s="4"/>
      <c r="G22" s="4">
        <v>5</v>
      </c>
      <c r="H22" s="4"/>
      <c r="I22" s="9"/>
      <c r="J22" s="83"/>
      <c r="K22" s="9">
        <v>5</v>
      </c>
      <c r="L22" s="9"/>
      <c r="M22" s="9"/>
      <c r="N22" s="9"/>
      <c r="O22" s="9"/>
      <c r="P22" s="9"/>
      <c r="Q22" s="44">
        <v>79</v>
      </c>
      <c r="R22" s="4"/>
      <c r="S22" s="4"/>
      <c r="T22" s="82">
        <f t="shared" si="1"/>
        <v>69</v>
      </c>
      <c r="U22" s="7">
        <f t="shared" si="0"/>
        <v>69</v>
      </c>
      <c r="V22" s="4"/>
      <c r="W22" s="9">
        <f t="shared" si="2"/>
        <v>0</v>
      </c>
    </row>
    <row r="23" spans="1:23" ht="12.75" customHeight="1">
      <c r="A23" s="4">
        <v>22</v>
      </c>
      <c r="B23" s="77" t="s">
        <v>79</v>
      </c>
      <c r="C23" s="4">
        <v>50</v>
      </c>
      <c r="D23" s="4">
        <v>27</v>
      </c>
      <c r="E23" s="4">
        <v>85</v>
      </c>
      <c r="F23" s="4"/>
      <c r="G23" s="4"/>
      <c r="H23" s="4"/>
      <c r="I23" s="9"/>
      <c r="J23" s="83"/>
      <c r="K23" s="9"/>
      <c r="L23" s="9"/>
      <c r="M23" s="9"/>
      <c r="N23" s="9"/>
      <c r="O23" s="9"/>
      <c r="P23" s="9"/>
      <c r="Q23" s="44">
        <v>1435</v>
      </c>
      <c r="R23" s="4"/>
      <c r="S23" s="4"/>
      <c r="T23" s="82">
        <f t="shared" si="1"/>
        <v>1435</v>
      </c>
      <c r="U23" s="7">
        <f t="shared" si="0"/>
        <v>1435</v>
      </c>
      <c r="V23" s="4"/>
      <c r="W23" s="9">
        <f>U23+V23-T23</f>
        <v>0</v>
      </c>
    </row>
    <row r="24" spans="1:23" ht="18.75">
      <c r="E24" t="s">
        <v>48</v>
      </c>
      <c r="J24" s="91"/>
      <c r="K24" s="91" t="s">
        <v>48</v>
      </c>
      <c r="L24" s="91"/>
      <c r="M24" s="91"/>
      <c r="N24" s="91"/>
      <c r="O24" s="91"/>
      <c r="P24" s="91"/>
      <c r="Q24" s="98">
        <f t="shared" ref="Q24:V24" si="3">SUM(Q2:Q23)</f>
        <v>7497</v>
      </c>
      <c r="R24" s="102">
        <f t="shared" si="3"/>
        <v>0</v>
      </c>
      <c r="S24" s="102">
        <f t="shared" si="3"/>
        <v>1007</v>
      </c>
      <c r="T24" s="82">
        <f>SUM(T2:T23)</f>
        <v>5501</v>
      </c>
      <c r="U24" s="101">
        <f t="shared" si="3"/>
        <v>5497</v>
      </c>
      <c r="V24" s="106">
        <f t="shared" si="3"/>
        <v>11</v>
      </c>
      <c r="W24" s="93"/>
    </row>
  </sheetData>
  <pageMargins left="0.7" right="0.7" top="0.75" bottom="0.75" header="0.3" footer="0.3"/>
  <legacy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"/>
  <sheetViews>
    <sheetView workbookViewId="0">
      <selection activeCell="F10" sqref="F10:P10"/>
    </sheetView>
  </sheetViews>
  <sheetFormatPr defaultRowHeight="15"/>
  <cols>
    <col min="1" max="1" width="4.7109375" customWidth="1"/>
    <col min="3" max="5" width="6" customWidth="1"/>
    <col min="6" max="16" width="6.42578125" customWidth="1"/>
    <col min="23" max="23" width="10.5703125" customWidth="1"/>
  </cols>
  <sheetData>
    <row r="1" spans="1:23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40</v>
      </c>
      <c r="L1" s="8" t="s">
        <v>40</v>
      </c>
      <c r="M1" s="8" t="s">
        <v>53</v>
      </c>
      <c r="N1" s="8" t="s">
        <v>78</v>
      </c>
      <c r="O1" s="8" t="s">
        <v>52</v>
      </c>
      <c r="P1" s="8" t="s">
        <v>71</v>
      </c>
      <c r="Q1" s="78" t="s">
        <v>30</v>
      </c>
      <c r="R1" s="8" t="s">
        <v>34</v>
      </c>
      <c r="S1" s="8" t="s">
        <v>35</v>
      </c>
      <c r="T1" s="8" t="s">
        <v>68</v>
      </c>
      <c r="U1" s="3" t="s">
        <v>64</v>
      </c>
      <c r="V1" s="3" t="s">
        <v>46</v>
      </c>
      <c r="W1" s="3" t="s">
        <v>47</v>
      </c>
    </row>
    <row r="2" spans="1:23" s="19" customFormat="1" ht="12.75" customHeight="1">
      <c r="A2" s="108">
        <v>1</v>
      </c>
      <c r="B2" s="109" t="s">
        <v>10</v>
      </c>
      <c r="C2" s="108">
        <v>33</v>
      </c>
      <c r="D2" s="108">
        <v>59</v>
      </c>
      <c r="E2" s="108">
        <v>50</v>
      </c>
      <c r="F2" s="108">
        <v>37</v>
      </c>
      <c r="G2" s="108">
        <v>103</v>
      </c>
      <c r="H2" s="108">
        <v>59</v>
      </c>
      <c r="I2" s="110">
        <v>23</v>
      </c>
      <c r="J2" s="110">
        <v>51</v>
      </c>
      <c r="K2" s="110">
        <v>20</v>
      </c>
      <c r="L2" s="110">
        <v>31</v>
      </c>
      <c r="M2" s="110">
        <v>41</v>
      </c>
      <c r="N2" s="110">
        <v>38</v>
      </c>
      <c r="O2" s="110">
        <v>11</v>
      </c>
      <c r="P2" s="110">
        <v>48</v>
      </c>
      <c r="Q2" s="33">
        <v>1423</v>
      </c>
      <c r="R2" s="108">
        <v>1040</v>
      </c>
      <c r="S2" s="108"/>
      <c r="T2" s="112">
        <f>Q2+R2-F2-G2-H2-I2-J2-K2-L2-M2-N2-O2-P2-S2</f>
        <v>2001</v>
      </c>
      <c r="U2" s="113">
        <f t="shared" ref="U2:U23" si="0">C2*D2+E2</f>
        <v>1997</v>
      </c>
      <c r="V2" s="108">
        <v>4</v>
      </c>
      <c r="W2" s="111">
        <f>U2+V2-T2</f>
        <v>0</v>
      </c>
    </row>
    <row r="3" spans="1:23" s="10" customFormat="1" ht="12.75" customHeight="1">
      <c r="A3" s="7">
        <v>2</v>
      </c>
      <c r="B3" s="80" t="s">
        <v>11</v>
      </c>
      <c r="C3" s="7">
        <v>70</v>
      </c>
      <c r="D3" s="7">
        <v>25</v>
      </c>
      <c r="E3" s="7">
        <v>18</v>
      </c>
      <c r="F3" s="11">
        <v>53</v>
      </c>
      <c r="G3" s="11">
        <v>22</v>
      </c>
      <c r="H3" s="11">
        <v>52</v>
      </c>
      <c r="I3" s="88">
        <v>28</v>
      </c>
      <c r="J3" s="88">
        <v>39</v>
      </c>
      <c r="K3" s="88">
        <v>20</v>
      </c>
      <c r="L3" s="88">
        <v>25</v>
      </c>
      <c r="M3" s="88">
        <v>83</v>
      </c>
      <c r="N3" s="88">
        <v>28</v>
      </c>
      <c r="O3" s="88">
        <v>10</v>
      </c>
      <c r="P3" s="88">
        <v>40</v>
      </c>
      <c r="Q3" s="44">
        <v>1354</v>
      </c>
      <c r="R3" s="7">
        <v>840</v>
      </c>
      <c r="S3" s="7">
        <v>25</v>
      </c>
      <c r="T3" s="82">
        <f t="shared" ref="T3:T23" si="1">Q3+R3-F3-G3-H3-I3-J3-K3-L3-M3-N3-O3-P3-S3</f>
        <v>1769</v>
      </c>
      <c r="U3" s="7">
        <f t="shared" si="0"/>
        <v>1768</v>
      </c>
      <c r="V3" s="7"/>
      <c r="W3" s="12">
        <f t="shared" ref="W3:W23" si="2">U3+V3-T3</f>
        <v>-1</v>
      </c>
    </row>
    <row r="4" spans="1:23" ht="12.75" customHeight="1">
      <c r="A4" s="4">
        <v>3</v>
      </c>
      <c r="B4" s="77" t="s">
        <v>12</v>
      </c>
      <c r="C4" s="4">
        <v>45</v>
      </c>
      <c r="D4" s="4">
        <v>7</v>
      </c>
      <c r="E4" s="4">
        <v>14</v>
      </c>
      <c r="F4" s="4">
        <v>20</v>
      </c>
      <c r="G4" s="4"/>
      <c r="H4" s="4">
        <v>5</v>
      </c>
      <c r="I4" s="83"/>
      <c r="J4" s="83"/>
      <c r="K4" s="83"/>
      <c r="L4" s="83"/>
      <c r="M4" s="83">
        <v>14</v>
      </c>
      <c r="N4" s="83"/>
      <c r="O4" s="83"/>
      <c r="P4" s="83"/>
      <c r="Q4" s="44">
        <v>114</v>
      </c>
      <c r="R4" s="4">
        <v>270</v>
      </c>
      <c r="S4" s="4">
        <v>15</v>
      </c>
      <c r="T4" s="82">
        <f t="shared" si="1"/>
        <v>330</v>
      </c>
      <c r="U4" s="7">
        <f t="shared" si="0"/>
        <v>329</v>
      </c>
      <c r="V4" s="4">
        <v>1</v>
      </c>
      <c r="W4" s="9">
        <f t="shared" si="2"/>
        <v>0</v>
      </c>
    </row>
    <row r="5" spans="1:23" s="10" customFormat="1" ht="12.75" customHeight="1">
      <c r="A5" s="7">
        <v>4</v>
      </c>
      <c r="B5" s="80" t="s">
        <v>13</v>
      </c>
      <c r="C5" s="7">
        <v>17</v>
      </c>
      <c r="D5" s="7">
        <v>1</v>
      </c>
      <c r="E5" s="7"/>
      <c r="F5" s="11">
        <v>9</v>
      </c>
      <c r="G5" s="11">
        <v>14</v>
      </c>
      <c r="H5" s="11">
        <v>8</v>
      </c>
      <c r="I5" s="88">
        <v>25</v>
      </c>
      <c r="J5" s="88">
        <v>16</v>
      </c>
      <c r="K5" s="88">
        <v>14</v>
      </c>
      <c r="L5" s="88">
        <v>24</v>
      </c>
      <c r="M5" s="88">
        <v>17</v>
      </c>
      <c r="N5" s="88">
        <v>12</v>
      </c>
      <c r="O5" s="88">
        <v>7</v>
      </c>
      <c r="P5" s="88">
        <v>21</v>
      </c>
      <c r="Q5" s="44">
        <v>2</v>
      </c>
      <c r="R5" s="7">
        <v>180</v>
      </c>
      <c r="S5" s="7"/>
      <c r="T5" s="82">
        <f t="shared" si="1"/>
        <v>15</v>
      </c>
      <c r="U5" s="7">
        <f t="shared" si="0"/>
        <v>17</v>
      </c>
      <c r="V5" s="7"/>
      <c r="W5" s="12">
        <f t="shared" si="2"/>
        <v>2</v>
      </c>
    </row>
    <row r="6" spans="1:23" ht="12.75" customHeight="1">
      <c r="A6" s="4">
        <v>5</v>
      </c>
      <c r="B6" s="77" t="s">
        <v>14</v>
      </c>
      <c r="C6" s="4">
        <v>80</v>
      </c>
      <c r="D6" s="4">
        <v>1</v>
      </c>
      <c r="E6" s="4">
        <v>29</v>
      </c>
      <c r="F6" s="4"/>
      <c r="G6" s="4"/>
      <c r="H6" s="4"/>
      <c r="I6" s="83"/>
      <c r="J6" s="83"/>
      <c r="K6" s="83"/>
      <c r="L6" s="83"/>
      <c r="M6" s="83"/>
      <c r="N6" s="83"/>
      <c r="O6" s="83"/>
      <c r="P6" s="83"/>
      <c r="Q6" s="44">
        <v>29</v>
      </c>
      <c r="R6" s="4">
        <v>80</v>
      </c>
      <c r="S6" s="4"/>
      <c r="T6" s="82">
        <f t="shared" si="1"/>
        <v>109</v>
      </c>
      <c r="U6" s="7">
        <f t="shared" si="0"/>
        <v>109</v>
      </c>
      <c r="V6" s="4"/>
      <c r="W6" s="9">
        <f t="shared" si="2"/>
        <v>0</v>
      </c>
    </row>
    <row r="7" spans="1:23" ht="12.75" customHeight="1">
      <c r="A7" s="4">
        <v>6</v>
      </c>
      <c r="B7" s="77" t="s">
        <v>15</v>
      </c>
      <c r="C7" s="4">
        <v>20</v>
      </c>
      <c r="D7" s="4">
        <v>1</v>
      </c>
      <c r="E7" s="4">
        <v>7</v>
      </c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44">
        <v>27</v>
      </c>
      <c r="R7" s="4"/>
      <c r="S7" s="4"/>
      <c r="T7" s="82">
        <f t="shared" si="1"/>
        <v>27</v>
      </c>
      <c r="U7" s="7">
        <f t="shared" si="0"/>
        <v>27</v>
      </c>
      <c r="V7" s="4"/>
      <c r="W7" s="9">
        <f t="shared" si="2"/>
        <v>0</v>
      </c>
    </row>
    <row r="8" spans="1:23" ht="12.75" customHeight="1">
      <c r="A8" s="4">
        <v>7</v>
      </c>
      <c r="B8" s="77" t="s">
        <v>16</v>
      </c>
      <c r="C8" s="4">
        <v>99</v>
      </c>
      <c r="D8" s="4">
        <v>1</v>
      </c>
      <c r="E8" s="4"/>
      <c r="F8" s="4">
        <v>14</v>
      </c>
      <c r="G8" s="4">
        <v>27</v>
      </c>
      <c r="H8" s="4">
        <v>20</v>
      </c>
      <c r="I8" s="83">
        <v>24</v>
      </c>
      <c r="J8" s="83">
        <v>32</v>
      </c>
      <c r="K8" s="83">
        <v>23</v>
      </c>
      <c r="L8" s="83">
        <v>12</v>
      </c>
      <c r="M8" s="83">
        <v>40</v>
      </c>
      <c r="N8" s="83">
        <v>15</v>
      </c>
      <c r="O8" s="83">
        <v>10</v>
      </c>
      <c r="P8" s="83">
        <v>36</v>
      </c>
      <c r="Q8" s="44">
        <v>115</v>
      </c>
      <c r="R8" s="4">
        <v>240</v>
      </c>
      <c r="S8" s="4"/>
      <c r="T8" s="82">
        <f t="shared" si="1"/>
        <v>102</v>
      </c>
      <c r="U8" s="7">
        <f t="shared" si="0"/>
        <v>99</v>
      </c>
      <c r="V8" s="4">
        <v>3</v>
      </c>
      <c r="W8" s="9">
        <f t="shared" si="2"/>
        <v>0</v>
      </c>
    </row>
    <row r="9" spans="1:23" ht="12.75" customHeight="1">
      <c r="A9" s="4">
        <v>8</v>
      </c>
      <c r="B9" s="77" t="s">
        <v>17</v>
      </c>
      <c r="C9" s="4">
        <v>90</v>
      </c>
      <c r="D9" s="4">
        <v>1</v>
      </c>
      <c r="E9" s="4">
        <v>5</v>
      </c>
      <c r="F9" s="4"/>
      <c r="G9" s="4">
        <v>1</v>
      </c>
      <c r="H9" s="4"/>
      <c r="I9" s="83"/>
      <c r="J9" s="83"/>
      <c r="K9" s="83"/>
      <c r="L9" s="83"/>
      <c r="M9" s="83"/>
      <c r="N9" s="83"/>
      <c r="O9" s="83"/>
      <c r="P9" s="83"/>
      <c r="Q9" s="44">
        <v>16</v>
      </c>
      <c r="R9" s="4">
        <v>80</v>
      </c>
      <c r="S9" s="4"/>
      <c r="T9" s="82">
        <f t="shared" si="1"/>
        <v>95</v>
      </c>
      <c r="U9" s="7">
        <f t="shared" si="0"/>
        <v>95</v>
      </c>
      <c r="V9" s="4"/>
      <c r="W9" s="9">
        <f t="shared" si="2"/>
        <v>0</v>
      </c>
    </row>
    <row r="10" spans="1:23" ht="12.75" customHeight="1">
      <c r="A10" s="4">
        <v>9</v>
      </c>
      <c r="B10" s="77" t="s">
        <v>18</v>
      </c>
      <c r="C10" s="4">
        <v>65</v>
      </c>
      <c r="D10" s="4">
        <v>1</v>
      </c>
      <c r="E10" s="4">
        <v>5</v>
      </c>
      <c r="F10" s="4">
        <v>4</v>
      </c>
      <c r="G10" s="4">
        <v>4</v>
      </c>
      <c r="H10" s="4">
        <v>7</v>
      </c>
      <c r="I10" s="83">
        <v>13</v>
      </c>
      <c r="J10" s="83">
        <v>30</v>
      </c>
      <c r="K10" s="83">
        <v>24</v>
      </c>
      <c r="L10" s="83">
        <v>21</v>
      </c>
      <c r="M10" s="83">
        <v>5</v>
      </c>
      <c r="N10" s="83">
        <v>3</v>
      </c>
      <c r="O10" s="83">
        <v>4</v>
      </c>
      <c r="P10" s="83">
        <v>30</v>
      </c>
      <c r="Q10" s="44">
        <v>86</v>
      </c>
      <c r="R10" s="4">
        <v>130</v>
      </c>
      <c r="S10" s="4"/>
      <c r="T10" s="82">
        <f t="shared" si="1"/>
        <v>71</v>
      </c>
      <c r="U10" s="7">
        <f t="shared" si="0"/>
        <v>70</v>
      </c>
      <c r="V10" s="4"/>
      <c r="W10" s="9">
        <f t="shared" si="2"/>
        <v>-1</v>
      </c>
    </row>
    <row r="11" spans="1:23" s="1" customFormat="1" ht="12.75" customHeight="1">
      <c r="A11" s="4">
        <v>10</v>
      </c>
      <c r="B11" s="77" t="s">
        <v>19</v>
      </c>
      <c r="C11" s="4">
        <v>100</v>
      </c>
      <c r="D11" s="4">
        <v>3</v>
      </c>
      <c r="E11" s="4">
        <v>80</v>
      </c>
      <c r="F11" s="4">
        <v>54</v>
      </c>
      <c r="G11" s="4">
        <v>28</v>
      </c>
      <c r="H11" s="4">
        <v>29</v>
      </c>
      <c r="I11" s="83">
        <v>8</v>
      </c>
      <c r="J11" s="83">
        <v>40</v>
      </c>
      <c r="K11" s="83">
        <v>36</v>
      </c>
      <c r="L11" s="83">
        <v>24</v>
      </c>
      <c r="M11" s="83">
        <v>30</v>
      </c>
      <c r="N11" s="83">
        <v>37</v>
      </c>
      <c r="O11" s="83">
        <v>8</v>
      </c>
      <c r="P11" s="83">
        <v>15</v>
      </c>
      <c r="Q11" s="44">
        <v>289</v>
      </c>
      <c r="R11" s="4">
        <v>400</v>
      </c>
      <c r="S11" s="4"/>
      <c r="T11" s="82">
        <f t="shared" si="1"/>
        <v>380</v>
      </c>
      <c r="U11" s="7">
        <f t="shared" si="0"/>
        <v>380</v>
      </c>
      <c r="V11" s="4"/>
      <c r="W11" s="9">
        <f t="shared" si="2"/>
        <v>0</v>
      </c>
    </row>
    <row r="12" spans="1:23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44">
        <v>0</v>
      </c>
      <c r="R12" s="4"/>
      <c r="S12" s="4"/>
      <c r="T12" s="82">
        <f t="shared" si="1"/>
        <v>0</v>
      </c>
      <c r="U12" s="7">
        <f t="shared" si="0"/>
        <v>0</v>
      </c>
      <c r="V12" s="4"/>
      <c r="W12" s="9">
        <f t="shared" si="2"/>
        <v>0</v>
      </c>
    </row>
    <row r="13" spans="1:23" ht="12.75" customHeight="1">
      <c r="A13" s="4">
        <v>12</v>
      </c>
      <c r="B13" s="77" t="s">
        <v>21</v>
      </c>
      <c r="C13" s="4">
        <v>45</v>
      </c>
      <c r="D13" s="4">
        <v>1</v>
      </c>
      <c r="E13" s="4"/>
      <c r="F13" s="4"/>
      <c r="G13" s="4">
        <v>11</v>
      </c>
      <c r="H13" s="4">
        <v>1</v>
      </c>
      <c r="I13" s="83"/>
      <c r="J13" s="83">
        <v>4</v>
      </c>
      <c r="K13" s="83">
        <v>3</v>
      </c>
      <c r="L13" s="83">
        <v>9</v>
      </c>
      <c r="M13" s="83">
        <v>18</v>
      </c>
      <c r="N13" s="83">
        <v>8</v>
      </c>
      <c r="O13" s="83">
        <v>4</v>
      </c>
      <c r="P13" s="83"/>
      <c r="Q13" s="44">
        <v>7</v>
      </c>
      <c r="R13" s="4">
        <v>96</v>
      </c>
      <c r="S13" s="4"/>
      <c r="T13" s="82">
        <f t="shared" si="1"/>
        <v>45</v>
      </c>
      <c r="U13" s="7">
        <f t="shared" si="0"/>
        <v>45</v>
      </c>
      <c r="V13" s="4"/>
      <c r="W13" s="9">
        <f t="shared" si="2"/>
        <v>0</v>
      </c>
    </row>
    <row r="14" spans="1:23" ht="12.75" customHeight="1">
      <c r="A14" s="4">
        <v>13</v>
      </c>
      <c r="B14" s="77" t="s">
        <v>22</v>
      </c>
      <c r="C14" s="4">
        <v>85</v>
      </c>
      <c r="D14" s="4">
        <v>1</v>
      </c>
      <c r="E14" s="4">
        <v>46</v>
      </c>
      <c r="F14" s="4"/>
      <c r="G14" s="4">
        <v>10</v>
      </c>
      <c r="H14" s="4">
        <v>12</v>
      </c>
      <c r="I14" s="83">
        <v>8</v>
      </c>
      <c r="J14" s="83">
        <v>12</v>
      </c>
      <c r="K14" s="83">
        <v>8</v>
      </c>
      <c r="L14" s="83">
        <v>15</v>
      </c>
      <c r="M14" s="83">
        <v>9</v>
      </c>
      <c r="N14" s="83">
        <v>4</v>
      </c>
      <c r="O14" s="83"/>
      <c r="P14" s="83">
        <v>18</v>
      </c>
      <c r="Q14" s="44">
        <v>57</v>
      </c>
      <c r="R14" s="4">
        <v>170</v>
      </c>
      <c r="S14" s="4"/>
      <c r="T14" s="82">
        <f t="shared" si="1"/>
        <v>131</v>
      </c>
      <c r="U14" s="7">
        <f t="shared" si="0"/>
        <v>131</v>
      </c>
      <c r="V14" s="4"/>
      <c r="W14" s="9">
        <f t="shared" si="2"/>
        <v>0</v>
      </c>
    </row>
    <row r="15" spans="1:23" ht="12.75" customHeight="1">
      <c r="A15" s="4">
        <v>14</v>
      </c>
      <c r="B15" s="77" t="s">
        <v>23</v>
      </c>
      <c r="C15" s="4">
        <v>24</v>
      </c>
      <c r="D15" s="4">
        <v>1</v>
      </c>
      <c r="E15" s="4"/>
      <c r="F15" s="4"/>
      <c r="G15" s="4">
        <v>9</v>
      </c>
      <c r="H15" s="4">
        <v>28</v>
      </c>
      <c r="I15" s="83">
        <v>12</v>
      </c>
      <c r="J15" s="83">
        <v>29</v>
      </c>
      <c r="K15" s="83">
        <v>18</v>
      </c>
      <c r="L15" s="83">
        <v>19</v>
      </c>
      <c r="M15" s="83">
        <v>18</v>
      </c>
      <c r="N15" s="83">
        <v>14</v>
      </c>
      <c r="O15" s="83"/>
      <c r="P15" s="83">
        <v>3</v>
      </c>
      <c r="Q15" s="44">
        <v>4</v>
      </c>
      <c r="R15" s="4">
        <v>170</v>
      </c>
      <c r="S15" s="4"/>
      <c r="T15" s="82">
        <f t="shared" si="1"/>
        <v>24</v>
      </c>
      <c r="U15" s="7">
        <f t="shared" si="0"/>
        <v>24</v>
      </c>
      <c r="V15" s="4"/>
      <c r="W15" s="9">
        <f t="shared" si="2"/>
        <v>0</v>
      </c>
    </row>
    <row r="16" spans="1:23" ht="12.75" customHeight="1">
      <c r="A16" s="4">
        <v>15</v>
      </c>
      <c r="B16" s="77" t="s">
        <v>24</v>
      </c>
      <c r="C16" s="4">
        <v>50</v>
      </c>
      <c r="D16" s="4">
        <v>1</v>
      </c>
      <c r="E16" s="4">
        <v>27</v>
      </c>
      <c r="F16" s="4">
        <v>4</v>
      </c>
      <c r="G16" s="4">
        <v>14</v>
      </c>
      <c r="H16" s="4">
        <v>24</v>
      </c>
      <c r="I16" s="83">
        <v>12</v>
      </c>
      <c r="J16" s="83">
        <v>20</v>
      </c>
      <c r="K16" s="83">
        <v>21</v>
      </c>
      <c r="L16" s="83">
        <v>24</v>
      </c>
      <c r="M16" s="83">
        <v>8</v>
      </c>
      <c r="N16" s="83">
        <v>13</v>
      </c>
      <c r="O16" s="83">
        <v>8</v>
      </c>
      <c r="P16" s="83">
        <v>30</v>
      </c>
      <c r="Q16" s="44">
        <v>0</v>
      </c>
      <c r="R16" s="4">
        <v>255</v>
      </c>
      <c r="S16" s="4"/>
      <c r="T16" s="82">
        <f t="shared" si="1"/>
        <v>77</v>
      </c>
      <c r="U16" s="7">
        <f t="shared" si="0"/>
        <v>77</v>
      </c>
      <c r="V16" s="4"/>
      <c r="W16" s="9">
        <f t="shared" si="2"/>
        <v>0</v>
      </c>
    </row>
    <row r="17" spans="1:23" ht="12.75" customHeight="1">
      <c r="A17" s="4">
        <v>16</v>
      </c>
      <c r="B17" s="77" t="s">
        <v>25</v>
      </c>
      <c r="C17" s="4">
        <v>50</v>
      </c>
      <c r="D17" s="4">
        <v>3</v>
      </c>
      <c r="E17" s="4">
        <v>95</v>
      </c>
      <c r="F17" s="4"/>
      <c r="G17" s="4"/>
      <c r="H17" s="4">
        <v>4</v>
      </c>
      <c r="I17" s="83"/>
      <c r="J17" s="83"/>
      <c r="K17" s="83">
        <v>3</v>
      </c>
      <c r="L17" s="83"/>
      <c r="M17" s="83"/>
      <c r="N17" s="83"/>
      <c r="O17" s="83"/>
      <c r="P17" s="83"/>
      <c r="Q17" s="44">
        <v>167</v>
      </c>
      <c r="R17" s="4">
        <v>85</v>
      </c>
      <c r="S17" s="4"/>
      <c r="T17" s="82">
        <f t="shared" si="1"/>
        <v>245</v>
      </c>
      <c r="U17" s="7">
        <f t="shared" si="0"/>
        <v>245</v>
      </c>
      <c r="V17" s="4"/>
      <c r="W17" s="9">
        <f t="shared" si="2"/>
        <v>0</v>
      </c>
    </row>
    <row r="18" spans="1:23" ht="12.75" customHeight="1">
      <c r="A18" s="4">
        <v>17</v>
      </c>
      <c r="B18" s="77" t="s">
        <v>26</v>
      </c>
      <c r="C18" s="4">
        <v>50</v>
      </c>
      <c r="D18" s="4">
        <v>1</v>
      </c>
      <c r="E18" s="4">
        <v>44</v>
      </c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/>
      <c r="Q18" s="44">
        <v>104</v>
      </c>
      <c r="R18" s="4"/>
      <c r="S18" s="4">
        <v>10</v>
      </c>
      <c r="T18" s="82">
        <f t="shared" si="1"/>
        <v>94</v>
      </c>
      <c r="U18" s="7">
        <f t="shared" si="0"/>
        <v>94</v>
      </c>
      <c r="V18" s="4"/>
      <c r="W18" s="9">
        <f t="shared" si="2"/>
        <v>0</v>
      </c>
    </row>
    <row r="19" spans="1:23" ht="12.75" customHeight="1">
      <c r="A19" s="4">
        <v>18</v>
      </c>
      <c r="B19" s="77" t="s">
        <v>73</v>
      </c>
      <c r="C19" s="4">
        <v>25</v>
      </c>
      <c r="D19" s="4">
        <v>4</v>
      </c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44">
        <v>0</v>
      </c>
      <c r="R19" s="4">
        <v>100</v>
      </c>
      <c r="S19" s="4"/>
      <c r="T19" s="82">
        <f t="shared" si="1"/>
        <v>100</v>
      </c>
      <c r="U19" s="7">
        <f t="shared" si="0"/>
        <v>100</v>
      </c>
      <c r="V19" s="4"/>
      <c r="W19" s="9">
        <f t="shared" si="2"/>
        <v>0</v>
      </c>
    </row>
    <row r="20" spans="1:23" ht="12.75" customHeight="1">
      <c r="A20" s="4">
        <v>19</v>
      </c>
      <c r="B20" s="77" t="s">
        <v>27</v>
      </c>
      <c r="C20" s="4">
        <v>33</v>
      </c>
      <c r="D20" s="4">
        <v>2</v>
      </c>
      <c r="E20" s="4">
        <v>28</v>
      </c>
      <c r="F20" s="4"/>
      <c r="G20" s="4"/>
      <c r="H20" s="4"/>
      <c r="I20" s="83"/>
      <c r="J20" s="83"/>
      <c r="K20" s="83"/>
      <c r="L20" s="83"/>
      <c r="M20" s="83"/>
      <c r="N20" s="83"/>
      <c r="O20" s="83"/>
      <c r="P20" s="83"/>
      <c r="Q20" s="44">
        <v>94</v>
      </c>
      <c r="R20" s="4"/>
      <c r="S20" s="4"/>
      <c r="T20" s="82">
        <f t="shared" si="1"/>
        <v>94</v>
      </c>
      <c r="U20" s="7">
        <f t="shared" si="0"/>
        <v>94</v>
      </c>
      <c r="V20" s="4"/>
      <c r="W20" s="9">
        <f t="shared" si="2"/>
        <v>0</v>
      </c>
    </row>
    <row r="21" spans="1:23" ht="12.75" customHeight="1">
      <c r="A21" s="4">
        <v>20</v>
      </c>
      <c r="B21" s="77" t="s">
        <v>28</v>
      </c>
      <c r="C21" s="4">
        <v>40</v>
      </c>
      <c r="D21" s="4">
        <v>2</v>
      </c>
      <c r="E21" s="4">
        <v>20</v>
      </c>
      <c r="F21" s="4"/>
      <c r="G21" s="4"/>
      <c r="H21" s="4"/>
      <c r="I21" s="9"/>
      <c r="J21" s="83"/>
      <c r="K21" s="9"/>
      <c r="L21" s="9"/>
      <c r="M21" s="9">
        <v>5</v>
      </c>
      <c r="N21" s="9"/>
      <c r="O21" s="9"/>
      <c r="P21" s="9"/>
      <c r="Q21" s="44">
        <v>105</v>
      </c>
      <c r="R21" s="4"/>
      <c r="S21" s="4"/>
      <c r="T21" s="82">
        <f t="shared" si="1"/>
        <v>100</v>
      </c>
      <c r="U21" s="7">
        <f t="shared" si="0"/>
        <v>100</v>
      </c>
      <c r="V21" s="4"/>
      <c r="W21" s="9">
        <f t="shared" si="2"/>
        <v>0</v>
      </c>
    </row>
    <row r="22" spans="1:23" ht="12.75" customHeight="1">
      <c r="A22" s="4">
        <v>21</v>
      </c>
      <c r="B22" s="77" t="s">
        <v>29</v>
      </c>
      <c r="C22" s="4">
        <v>40</v>
      </c>
      <c r="D22" s="4">
        <v>1</v>
      </c>
      <c r="E22" s="4">
        <v>19</v>
      </c>
      <c r="F22" s="4"/>
      <c r="G22" s="4">
        <v>2</v>
      </c>
      <c r="H22" s="4">
        <v>3</v>
      </c>
      <c r="I22" s="9"/>
      <c r="J22" s="83"/>
      <c r="K22" s="9"/>
      <c r="L22" s="9"/>
      <c r="M22" s="9">
        <v>5</v>
      </c>
      <c r="N22" s="9"/>
      <c r="O22" s="9"/>
      <c r="P22" s="9"/>
      <c r="Q22" s="44">
        <v>69</v>
      </c>
      <c r="R22" s="4"/>
      <c r="S22" s="4"/>
      <c r="T22" s="82">
        <f t="shared" si="1"/>
        <v>59</v>
      </c>
      <c r="U22" s="7">
        <f t="shared" si="0"/>
        <v>59</v>
      </c>
      <c r="V22" s="4"/>
      <c r="W22" s="9">
        <f t="shared" si="2"/>
        <v>0</v>
      </c>
    </row>
    <row r="23" spans="1:23" ht="12.75" customHeight="1">
      <c r="A23" s="4">
        <v>22</v>
      </c>
      <c r="B23" s="77" t="s">
        <v>79</v>
      </c>
      <c r="C23" s="4">
        <v>50</v>
      </c>
      <c r="D23" s="4">
        <v>27</v>
      </c>
      <c r="E23" s="4">
        <v>85</v>
      </c>
      <c r="F23" s="4"/>
      <c r="G23" s="4"/>
      <c r="H23" s="4"/>
      <c r="I23" s="9"/>
      <c r="J23" s="83"/>
      <c r="K23" s="9"/>
      <c r="L23" s="9"/>
      <c r="M23" s="9"/>
      <c r="N23" s="9"/>
      <c r="O23" s="9"/>
      <c r="P23" s="9"/>
      <c r="Q23" s="44">
        <v>1435</v>
      </c>
      <c r="R23" s="4"/>
      <c r="S23" s="4"/>
      <c r="T23" s="82">
        <f t="shared" si="1"/>
        <v>1435</v>
      </c>
      <c r="U23" s="7">
        <f t="shared" si="0"/>
        <v>1435</v>
      </c>
      <c r="V23" s="4"/>
      <c r="W23" s="9">
        <f t="shared" si="2"/>
        <v>0</v>
      </c>
    </row>
    <row r="24" spans="1:23" ht="18.75">
      <c r="E24" t="s">
        <v>48</v>
      </c>
      <c r="F24" s="98">
        <f t="shared" ref="F24:P24" si="3">SUM(F2:F23)</f>
        <v>195</v>
      </c>
      <c r="G24" s="98">
        <f t="shared" si="3"/>
        <v>245</v>
      </c>
      <c r="H24" s="98">
        <f t="shared" si="3"/>
        <v>252</v>
      </c>
      <c r="I24" s="98">
        <f t="shared" si="3"/>
        <v>153</v>
      </c>
      <c r="J24" s="98">
        <f t="shared" si="3"/>
        <v>273</v>
      </c>
      <c r="K24" s="98">
        <f t="shared" si="3"/>
        <v>190</v>
      </c>
      <c r="L24" s="98">
        <f t="shared" si="3"/>
        <v>204</v>
      </c>
      <c r="M24" s="98">
        <f t="shared" si="3"/>
        <v>293</v>
      </c>
      <c r="N24" s="98">
        <f t="shared" si="3"/>
        <v>172</v>
      </c>
      <c r="O24" s="98">
        <f t="shared" si="3"/>
        <v>62</v>
      </c>
      <c r="P24" s="98">
        <f t="shared" si="3"/>
        <v>241</v>
      </c>
      <c r="Q24" s="98">
        <f t="shared" ref="Q24:V24" si="4">SUM(Q2:Q23)</f>
        <v>5497</v>
      </c>
      <c r="R24" s="102">
        <f t="shared" si="4"/>
        <v>4136</v>
      </c>
      <c r="S24" s="102">
        <f t="shared" si="4"/>
        <v>50</v>
      </c>
      <c r="T24" s="82">
        <f>SUM(T2:T23)</f>
        <v>7303</v>
      </c>
      <c r="U24" s="101">
        <f t="shared" si="4"/>
        <v>7295</v>
      </c>
      <c r="V24" s="106">
        <f t="shared" si="4"/>
        <v>8</v>
      </c>
      <c r="W24" s="93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"/>
  <sheetViews>
    <sheetView workbookViewId="0">
      <selection activeCell="K13" sqref="K13"/>
    </sheetView>
  </sheetViews>
  <sheetFormatPr defaultRowHeight="15"/>
  <cols>
    <col min="1" max="1" width="5.42578125" customWidth="1"/>
    <col min="3" max="5" width="6.28515625" customWidth="1"/>
    <col min="6" max="8" width="6.5703125" customWidth="1"/>
    <col min="9" max="9" width="6.5703125" style="1" customWidth="1"/>
    <col min="10" max="11" width="6.5703125" customWidth="1"/>
    <col min="12" max="12" width="6.5703125" style="1" customWidth="1"/>
    <col min="13" max="16" width="6.5703125" customWidth="1"/>
    <col min="23" max="23" width="10.5703125" customWidth="1"/>
  </cols>
  <sheetData>
    <row r="1" spans="1:23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40</v>
      </c>
      <c r="L1" s="8" t="s">
        <v>40</v>
      </c>
      <c r="M1" s="8" t="s">
        <v>53</v>
      </c>
      <c r="N1" s="8" t="s">
        <v>52</v>
      </c>
      <c r="O1" s="8" t="s">
        <v>71</v>
      </c>
      <c r="P1" s="8" t="s">
        <v>54</v>
      </c>
      <c r="Q1" s="78" t="s">
        <v>30</v>
      </c>
      <c r="R1" s="8" t="s">
        <v>34</v>
      </c>
      <c r="S1" s="8" t="s">
        <v>35</v>
      </c>
      <c r="T1" s="8" t="s">
        <v>68</v>
      </c>
      <c r="U1" s="3" t="s">
        <v>64</v>
      </c>
      <c r="V1" s="3" t="s">
        <v>46</v>
      </c>
      <c r="W1" s="3" t="s">
        <v>47</v>
      </c>
    </row>
    <row r="2" spans="1:23" s="1" customFormat="1" ht="13.5" customHeight="1">
      <c r="A2" s="4">
        <v>1</v>
      </c>
      <c r="B2" s="77" t="s">
        <v>10</v>
      </c>
      <c r="C2" s="4">
        <v>33</v>
      </c>
      <c r="D2" s="4">
        <v>59</v>
      </c>
      <c r="E2" s="4">
        <v>71</v>
      </c>
      <c r="F2" s="4">
        <v>26</v>
      </c>
      <c r="G2" s="4"/>
      <c r="H2" s="4">
        <v>51</v>
      </c>
      <c r="I2" s="83">
        <v>27</v>
      </c>
      <c r="J2" s="83">
        <v>53</v>
      </c>
      <c r="K2" s="83">
        <v>52</v>
      </c>
      <c r="L2" s="83">
        <v>13</v>
      </c>
      <c r="M2" s="83">
        <v>27</v>
      </c>
      <c r="N2" s="83">
        <v>66</v>
      </c>
      <c r="O2" s="83">
        <v>74</v>
      </c>
      <c r="P2" s="83"/>
      <c r="Q2" s="44">
        <v>1997</v>
      </c>
      <c r="R2" s="4">
        <v>520</v>
      </c>
      <c r="S2" s="4">
        <v>103</v>
      </c>
      <c r="T2" s="82">
        <f>Q2+R2-F2-G2-H2-I2-J2-K2-L2-M2-N2-O2-P2-S2</f>
        <v>2025</v>
      </c>
      <c r="U2" s="7">
        <f t="shared" ref="U2:U23" si="0">C2*D2+E2</f>
        <v>2018</v>
      </c>
      <c r="V2" s="4">
        <v>7</v>
      </c>
      <c r="W2" s="9">
        <f>U2+V2-T2</f>
        <v>0</v>
      </c>
    </row>
    <row r="3" spans="1:23" s="1" customFormat="1" ht="13.5" customHeight="1">
      <c r="A3" s="4">
        <v>2</v>
      </c>
      <c r="B3" s="77" t="s">
        <v>11</v>
      </c>
      <c r="C3" s="4">
        <v>70</v>
      </c>
      <c r="D3" s="4">
        <v>26</v>
      </c>
      <c r="E3" s="4">
        <v>53</v>
      </c>
      <c r="F3" s="4">
        <v>19</v>
      </c>
      <c r="G3" s="4"/>
      <c r="H3" s="4">
        <v>35</v>
      </c>
      <c r="I3" s="83">
        <v>21</v>
      </c>
      <c r="J3" s="83">
        <v>38</v>
      </c>
      <c r="K3" s="83">
        <v>40</v>
      </c>
      <c r="L3" s="83">
        <v>9</v>
      </c>
      <c r="M3" s="83">
        <v>14</v>
      </c>
      <c r="N3" s="83">
        <v>18</v>
      </c>
      <c r="O3" s="83">
        <v>31</v>
      </c>
      <c r="P3" s="83"/>
      <c r="Q3" s="44">
        <v>1768</v>
      </c>
      <c r="R3" s="4">
        <v>420</v>
      </c>
      <c r="S3" s="4">
        <v>88</v>
      </c>
      <c r="T3" s="82">
        <f t="shared" ref="T3:T23" si="1">Q3+R3-F3-G3-H3-I3-J3-K3-L3-M3-N3-O3-P3-S3</f>
        <v>1875</v>
      </c>
      <c r="U3" s="7">
        <f t="shared" si="0"/>
        <v>1873</v>
      </c>
      <c r="V3" s="4">
        <v>2</v>
      </c>
      <c r="W3" s="9">
        <f t="shared" ref="W3:W23" si="2">U3+V3-T3</f>
        <v>0</v>
      </c>
    </row>
    <row r="4" spans="1:23" s="1" customFormat="1" ht="13.5" customHeight="1">
      <c r="A4" s="4">
        <v>3</v>
      </c>
      <c r="B4" s="77" t="s">
        <v>12</v>
      </c>
      <c r="C4" s="4">
        <v>45</v>
      </c>
      <c r="D4" s="4">
        <v>4</v>
      </c>
      <c r="E4" s="4">
        <v>27</v>
      </c>
      <c r="F4" s="4">
        <v>4</v>
      </c>
      <c r="G4" s="4"/>
      <c r="H4" s="4">
        <v>25</v>
      </c>
      <c r="I4" s="83">
        <v>5</v>
      </c>
      <c r="J4" s="83">
        <v>3</v>
      </c>
      <c r="K4" s="83">
        <v>2</v>
      </c>
      <c r="L4" s="83">
        <v>3</v>
      </c>
      <c r="M4" s="83"/>
      <c r="N4" s="83">
        <v>4</v>
      </c>
      <c r="O4" s="83">
        <v>1</v>
      </c>
      <c r="P4" s="83"/>
      <c r="Q4" s="44">
        <v>329</v>
      </c>
      <c r="R4" s="4"/>
      <c r="S4" s="4">
        <v>75</v>
      </c>
      <c r="T4" s="82">
        <f t="shared" si="1"/>
        <v>207</v>
      </c>
      <c r="U4" s="7">
        <f t="shared" si="0"/>
        <v>207</v>
      </c>
      <c r="V4" s="4"/>
      <c r="W4" s="9">
        <f t="shared" si="2"/>
        <v>0</v>
      </c>
    </row>
    <row r="5" spans="1:23" ht="13.5" customHeight="1">
      <c r="A5" s="4">
        <v>4</v>
      </c>
      <c r="B5" s="77" t="s">
        <v>13</v>
      </c>
      <c r="C5" s="4">
        <v>90</v>
      </c>
      <c r="D5" s="4">
        <v>1</v>
      </c>
      <c r="E5" s="4">
        <v>31</v>
      </c>
      <c r="F5" s="4"/>
      <c r="G5" s="4"/>
      <c r="H5" s="4">
        <v>13</v>
      </c>
      <c r="I5" s="83">
        <v>5</v>
      </c>
      <c r="J5" s="83">
        <v>15</v>
      </c>
      <c r="K5" s="83">
        <v>16</v>
      </c>
      <c r="L5" s="83"/>
      <c r="M5" s="83">
        <v>3</v>
      </c>
      <c r="N5" s="83"/>
      <c r="O5" s="83">
        <v>9</v>
      </c>
      <c r="P5" s="83"/>
      <c r="Q5" s="44">
        <v>17</v>
      </c>
      <c r="R5" s="4">
        <v>180</v>
      </c>
      <c r="S5" s="4">
        <v>15</v>
      </c>
      <c r="T5" s="82">
        <f t="shared" si="1"/>
        <v>121</v>
      </c>
      <c r="U5" s="7">
        <f t="shared" si="0"/>
        <v>121</v>
      </c>
      <c r="V5" s="4"/>
      <c r="W5" s="9">
        <f t="shared" si="2"/>
        <v>0</v>
      </c>
    </row>
    <row r="6" spans="1:23" ht="13.5" customHeight="1">
      <c r="A6" s="4">
        <v>5</v>
      </c>
      <c r="B6" s="77" t="s">
        <v>14</v>
      </c>
      <c r="C6" s="4">
        <v>80</v>
      </c>
      <c r="D6" s="4">
        <v>1</v>
      </c>
      <c r="E6" s="4">
        <v>22</v>
      </c>
      <c r="F6" s="108"/>
      <c r="G6" s="108"/>
      <c r="H6" s="108">
        <v>2</v>
      </c>
      <c r="I6" s="110"/>
      <c r="J6" s="110"/>
      <c r="K6" s="110"/>
      <c r="L6" s="110"/>
      <c r="M6" s="110"/>
      <c r="N6" s="110"/>
      <c r="O6" s="110"/>
      <c r="P6" s="110"/>
      <c r="Q6" s="44">
        <v>109</v>
      </c>
      <c r="R6" s="4"/>
      <c r="S6" s="4">
        <v>5</v>
      </c>
      <c r="T6" s="82">
        <f t="shared" si="1"/>
        <v>102</v>
      </c>
      <c r="U6" s="7">
        <f t="shared" si="0"/>
        <v>102</v>
      </c>
      <c r="V6" s="4"/>
      <c r="W6" s="9">
        <f t="shared" si="2"/>
        <v>0</v>
      </c>
    </row>
    <row r="7" spans="1:23" ht="13.5" customHeight="1">
      <c r="A7" s="4">
        <v>6</v>
      </c>
      <c r="B7" s="77" t="s">
        <v>15</v>
      </c>
      <c r="C7" s="4">
        <v>2</v>
      </c>
      <c r="D7" s="4">
        <v>1</v>
      </c>
      <c r="E7" s="4"/>
      <c r="F7" s="108"/>
      <c r="G7" s="108"/>
      <c r="H7" s="108"/>
      <c r="I7" s="110"/>
      <c r="J7" s="110"/>
      <c r="K7" s="110"/>
      <c r="L7" s="110"/>
      <c r="M7" s="110"/>
      <c r="N7" s="110"/>
      <c r="O7" s="110"/>
      <c r="P7" s="110"/>
      <c r="Q7" s="44">
        <v>27</v>
      </c>
      <c r="R7" s="4"/>
      <c r="S7" s="4">
        <v>25</v>
      </c>
      <c r="T7" s="82">
        <f t="shared" si="1"/>
        <v>2</v>
      </c>
      <c r="U7" s="7">
        <f t="shared" si="0"/>
        <v>2</v>
      </c>
      <c r="V7" s="4"/>
      <c r="W7" s="9">
        <f t="shared" si="2"/>
        <v>0</v>
      </c>
    </row>
    <row r="8" spans="1:23" ht="13.5" customHeight="1">
      <c r="A8" s="4">
        <v>7</v>
      </c>
      <c r="B8" s="77" t="s">
        <v>16</v>
      </c>
      <c r="C8" s="4">
        <v>120</v>
      </c>
      <c r="D8" s="4">
        <v>3</v>
      </c>
      <c r="E8" s="4">
        <v>120</v>
      </c>
      <c r="F8" s="108"/>
      <c r="G8" s="108"/>
      <c r="H8" s="108">
        <v>15</v>
      </c>
      <c r="I8" s="110">
        <v>4</v>
      </c>
      <c r="J8" s="110">
        <v>14</v>
      </c>
      <c r="K8" s="110">
        <v>27</v>
      </c>
      <c r="L8" s="110">
        <v>4</v>
      </c>
      <c r="M8" s="110">
        <v>6</v>
      </c>
      <c r="N8" s="110"/>
      <c r="O8" s="110">
        <v>15</v>
      </c>
      <c r="P8" s="110"/>
      <c r="Q8" s="44">
        <v>99</v>
      </c>
      <c r="R8" s="4">
        <v>480</v>
      </c>
      <c r="S8" s="4">
        <v>14</v>
      </c>
      <c r="T8" s="82">
        <f t="shared" si="1"/>
        <v>480</v>
      </c>
      <c r="U8" s="7">
        <f t="shared" si="0"/>
        <v>480</v>
      </c>
      <c r="V8" s="4"/>
      <c r="W8" s="9">
        <f t="shared" si="2"/>
        <v>0</v>
      </c>
    </row>
    <row r="9" spans="1:23" ht="13.5" customHeight="1">
      <c r="A9" s="4">
        <v>8</v>
      </c>
      <c r="B9" s="77" t="s">
        <v>17</v>
      </c>
      <c r="C9" s="4">
        <v>80</v>
      </c>
      <c r="D9" s="4">
        <v>1</v>
      </c>
      <c r="E9" s="4"/>
      <c r="F9" s="108"/>
      <c r="G9" s="108"/>
      <c r="H9" s="108"/>
      <c r="I9" s="110"/>
      <c r="J9" s="110">
        <v>10</v>
      </c>
      <c r="K9" s="110"/>
      <c r="L9" s="110">
        <v>4</v>
      </c>
      <c r="M9" s="110"/>
      <c r="N9" s="110"/>
      <c r="O9" s="110"/>
      <c r="P9" s="110"/>
      <c r="Q9" s="44">
        <v>95</v>
      </c>
      <c r="R9" s="4"/>
      <c r="S9" s="4"/>
      <c r="T9" s="82">
        <f t="shared" si="1"/>
        <v>81</v>
      </c>
      <c r="U9" s="7">
        <f t="shared" si="0"/>
        <v>80</v>
      </c>
      <c r="V9" s="4">
        <v>1</v>
      </c>
      <c r="W9" s="9">
        <f t="shared" si="2"/>
        <v>0</v>
      </c>
    </row>
    <row r="10" spans="1:23" s="10" customFormat="1" ht="13.5" customHeight="1">
      <c r="A10" s="7">
        <v>9</v>
      </c>
      <c r="B10" s="80" t="s">
        <v>18</v>
      </c>
      <c r="C10" s="7">
        <v>65</v>
      </c>
      <c r="D10" s="7">
        <v>2</v>
      </c>
      <c r="E10" s="7">
        <v>24</v>
      </c>
      <c r="F10" s="113"/>
      <c r="G10" s="113"/>
      <c r="H10" s="11">
        <v>2</v>
      </c>
      <c r="I10" s="88">
        <v>5</v>
      </c>
      <c r="J10" s="114"/>
      <c r="K10" s="88">
        <v>14</v>
      </c>
      <c r="L10" s="114"/>
      <c r="M10" s="88">
        <v>10</v>
      </c>
      <c r="N10" s="114"/>
      <c r="O10" s="88">
        <v>14</v>
      </c>
      <c r="P10" s="114"/>
      <c r="Q10" s="44">
        <v>70</v>
      </c>
      <c r="R10" s="7">
        <v>130</v>
      </c>
      <c r="S10" s="7">
        <v>5</v>
      </c>
      <c r="T10" s="82">
        <f t="shared" si="1"/>
        <v>150</v>
      </c>
      <c r="U10" s="7">
        <f t="shared" si="0"/>
        <v>154</v>
      </c>
      <c r="V10" s="7"/>
      <c r="W10" s="12">
        <f t="shared" si="2"/>
        <v>4</v>
      </c>
    </row>
    <row r="11" spans="1:23" ht="13.5" customHeight="1">
      <c r="A11" s="4">
        <v>10</v>
      </c>
      <c r="B11" s="77" t="s">
        <v>19</v>
      </c>
      <c r="C11" s="4">
        <v>100</v>
      </c>
      <c r="D11" s="4">
        <v>3</v>
      </c>
      <c r="E11" s="4">
        <v>56</v>
      </c>
      <c r="F11" s="108">
        <v>30</v>
      </c>
      <c r="G11" s="108"/>
      <c r="H11" s="108">
        <v>29</v>
      </c>
      <c r="I11" s="110">
        <v>10</v>
      </c>
      <c r="J11" s="110">
        <v>38</v>
      </c>
      <c r="K11" s="110">
        <v>20</v>
      </c>
      <c r="L11" s="110"/>
      <c r="M11" s="110">
        <v>11</v>
      </c>
      <c r="N11" s="110">
        <v>22</v>
      </c>
      <c r="O11" s="110">
        <v>33</v>
      </c>
      <c r="P11" s="110"/>
      <c r="Q11" s="44">
        <v>380</v>
      </c>
      <c r="R11" s="4">
        <v>200</v>
      </c>
      <c r="S11" s="4">
        <v>31</v>
      </c>
      <c r="T11" s="82">
        <f t="shared" si="1"/>
        <v>356</v>
      </c>
      <c r="U11" s="7">
        <f t="shared" si="0"/>
        <v>356</v>
      </c>
      <c r="V11" s="4"/>
      <c r="W11" s="9">
        <f t="shared" si="2"/>
        <v>0</v>
      </c>
    </row>
    <row r="12" spans="1:23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44">
        <v>0</v>
      </c>
      <c r="R12" s="4"/>
      <c r="S12" s="4"/>
      <c r="T12" s="82">
        <f t="shared" si="1"/>
        <v>0</v>
      </c>
      <c r="U12" s="7">
        <f t="shared" si="0"/>
        <v>0</v>
      </c>
      <c r="V12" s="4"/>
      <c r="W12" s="9">
        <f t="shared" si="2"/>
        <v>0</v>
      </c>
    </row>
    <row r="13" spans="1:23" ht="13.5" customHeight="1">
      <c r="A13" s="4">
        <v>12</v>
      </c>
      <c r="B13" s="77" t="s">
        <v>21</v>
      </c>
      <c r="C13" s="4">
        <v>36</v>
      </c>
      <c r="D13" s="4">
        <v>1</v>
      </c>
      <c r="E13" s="4"/>
      <c r="F13" s="4">
        <v>9</v>
      </c>
      <c r="G13" s="4"/>
      <c r="H13" s="4">
        <v>6</v>
      </c>
      <c r="I13" s="83"/>
      <c r="J13" s="83">
        <v>17</v>
      </c>
      <c r="K13" s="83">
        <v>3</v>
      </c>
      <c r="L13" s="83"/>
      <c r="M13" s="83">
        <v>3</v>
      </c>
      <c r="N13" s="83">
        <v>6</v>
      </c>
      <c r="O13" s="83">
        <v>6</v>
      </c>
      <c r="P13" s="83"/>
      <c r="Q13" s="44">
        <v>45</v>
      </c>
      <c r="R13" s="4">
        <v>48</v>
      </c>
      <c r="S13" s="4">
        <v>7</v>
      </c>
      <c r="T13" s="82">
        <f t="shared" si="1"/>
        <v>36</v>
      </c>
      <c r="U13" s="7">
        <f t="shared" si="0"/>
        <v>36</v>
      </c>
      <c r="V13" s="4"/>
      <c r="W13" s="9">
        <f t="shared" si="2"/>
        <v>0</v>
      </c>
    </row>
    <row r="14" spans="1:23" s="1" customFormat="1" ht="13.5" customHeight="1">
      <c r="A14" s="4">
        <v>13</v>
      </c>
      <c r="B14" s="77" t="s">
        <v>22</v>
      </c>
      <c r="C14" s="4">
        <v>45</v>
      </c>
      <c r="D14" s="4">
        <v>1</v>
      </c>
      <c r="E14" s="4"/>
      <c r="F14" s="4">
        <v>7</v>
      </c>
      <c r="G14" s="4"/>
      <c r="H14" s="4">
        <v>17</v>
      </c>
      <c r="I14" s="83">
        <v>5</v>
      </c>
      <c r="J14" s="83">
        <v>5</v>
      </c>
      <c r="K14" s="83">
        <v>8</v>
      </c>
      <c r="L14" s="83">
        <v>6</v>
      </c>
      <c r="M14" s="83">
        <v>3</v>
      </c>
      <c r="N14" s="83">
        <v>5</v>
      </c>
      <c r="O14" s="83">
        <v>19</v>
      </c>
      <c r="P14" s="83"/>
      <c r="Q14" s="44">
        <v>131</v>
      </c>
      <c r="R14" s="4"/>
      <c r="S14" s="4">
        <v>10</v>
      </c>
      <c r="T14" s="82">
        <f t="shared" si="1"/>
        <v>46</v>
      </c>
      <c r="U14" s="7">
        <f t="shared" si="0"/>
        <v>45</v>
      </c>
      <c r="V14" s="4">
        <v>1</v>
      </c>
      <c r="W14" s="9">
        <f t="shared" si="2"/>
        <v>0</v>
      </c>
    </row>
    <row r="15" spans="1:23" ht="13.5" customHeight="1">
      <c r="A15" s="4">
        <v>14</v>
      </c>
      <c r="B15" s="77" t="s">
        <v>23</v>
      </c>
      <c r="C15" s="4">
        <v>50</v>
      </c>
      <c r="D15" s="4">
        <v>2</v>
      </c>
      <c r="E15" s="4">
        <v>34</v>
      </c>
      <c r="F15" s="4">
        <v>15</v>
      </c>
      <c r="G15" s="4"/>
      <c r="H15" s="4">
        <v>30</v>
      </c>
      <c r="I15" s="83">
        <v>23</v>
      </c>
      <c r="J15" s="83">
        <v>12</v>
      </c>
      <c r="K15" s="83">
        <v>18</v>
      </c>
      <c r="L15" s="83"/>
      <c r="M15" s="83">
        <v>10</v>
      </c>
      <c r="N15" s="83">
        <v>6</v>
      </c>
      <c r="O15" s="83">
        <v>19</v>
      </c>
      <c r="P15" s="83"/>
      <c r="Q15" s="44">
        <v>24</v>
      </c>
      <c r="R15" s="4">
        <v>255</v>
      </c>
      <c r="S15" s="4">
        <v>12</v>
      </c>
      <c r="T15" s="82">
        <f t="shared" si="1"/>
        <v>134</v>
      </c>
      <c r="U15" s="7">
        <f t="shared" si="0"/>
        <v>134</v>
      </c>
      <c r="V15" s="4"/>
      <c r="W15" s="9">
        <f t="shared" si="2"/>
        <v>0</v>
      </c>
    </row>
    <row r="16" spans="1:23" ht="13.5" customHeight="1">
      <c r="A16" s="4">
        <v>15</v>
      </c>
      <c r="B16" s="77" t="s">
        <v>24</v>
      </c>
      <c r="C16" s="4">
        <v>50</v>
      </c>
      <c r="D16" s="4">
        <v>2</v>
      </c>
      <c r="E16" s="4">
        <v>20</v>
      </c>
      <c r="F16" s="4"/>
      <c r="G16" s="4"/>
      <c r="H16" s="4"/>
      <c r="I16" s="83">
        <v>10</v>
      </c>
      <c r="J16" s="83">
        <v>4</v>
      </c>
      <c r="K16" s="83">
        <v>3</v>
      </c>
      <c r="L16" s="83">
        <v>6</v>
      </c>
      <c r="M16" s="83">
        <v>2</v>
      </c>
      <c r="N16" s="83">
        <v>2</v>
      </c>
      <c r="O16" s="83">
        <v>3</v>
      </c>
      <c r="P16" s="83"/>
      <c r="Q16" s="44">
        <v>77</v>
      </c>
      <c r="R16" s="4">
        <v>85</v>
      </c>
      <c r="S16" s="4">
        <v>12</v>
      </c>
      <c r="T16" s="82">
        <f t="shared" si="1"/>
        <v>120</v>
      </c>
      <c r="U16" s="7">
        <f t="shared" si="0"/>
        <v>120</v>
      </c>
      <c r="V16" s="4"/>
      <c r="W16" s="9">
        <f t="shared" si="2"/>
        <v>0</v>
      </c>
    </row>
    <row r="17" spans="1:23" ht="13.5" customHeight="1">
      <c r="A17" s="4">
        <v>16</v>
      </c>
      <c r="B17" s="77" t="s">
        <v>25</v>
      </c>
      <c r="C17" s="4">
        <v>50</v>
      </c>
      <c r="D17" s="4">
        <v>3</v>
      </c>
      <c r="E17" s="4">
        <v>83</v>
      </c>
      <c r="F17" s="4"/>
      <c r="G17" s="4"/>
      <c r="H17" s="4"/>
      <c r="I17" s="83"/>
      <c r="J17" s="83">
        <v>3</v>
      </c>
      <c r="K17" s="83"/>
      <c r="L17" s="83">
        <v>6</v>
      </c>
      <c r="M17" s="83"/>
      <c r="N17" s="83">
        <v>3</v>
      </c>
      <c r="O17" s="83"/>
      <c r="P17" s="83"/>
      <c r="Q17" s="44">
        <v>245</v>
      </c>
      <c r="R17" s="4"/>
      <c r="S17" s="4"/>
      <c r="T17" s="82">
        <f t="shared" si="1"/>
        <v>233</v>
      </c>
      <c r="U17" s="7">
        <f t="shared" si="0"/>
        <v>233</v>
      </c>
      <c r="V17" s="4"/>
      <c r="W17" s="9">
        <f t="shared" si="2"/>
        <v>0</v>
      </c>
    </row>
    <row r="18" spans="1:23" ht="13.5" customHeight="1">
      <c r="A18" s="4">
        <v>17</v>
      </c>
      <c r="B18" s="77" t="s">
        <v>26</v>
      </c>
      <c r="C18" s="4">
        <v>50</v>
      </c>
      <c r="D18" s="4">
        <v>1</v>
      </c>
      <c r="E18" s="4">
        <v>39</v>
      </c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/>
      <c r="Q18" s="44">
        <v>94</v>
      </c>
      <c r="R18" s="4"/>
      <c r="S18" s="4">
        <v>5</v>
      </c>
      <c r="T18" s="82">
        <f t="shared" si="1"/>
        <v>89</v>
      </c>
      <c r="U18" s="7">
        <f t="shared" si="0"/>
        <v>89</v>
      </c>
      <c r="V18" s="4"/>
      <c r="W18" s="9">
        <f t="shared" si="2"/>
        <v>0</v>
      </c>
    </row>
    <row r="19" spans="1:23" ht="13.5" customHeight="1">
      <c r="A19" s="4">
        <v>18</v>
      </c>
      <c r="B19" s="77" t="s">
        <v>73</v>
      </c>
      <c r="C19" s="4">
        <v>25</v>
      </c>
      <c r="D19" s="4">
        <v>4</v>
      </c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44">
        <v>100</v>
      </c>
      <c r="R19" s="4"/>
      <c r="S19" s="4"/>
      <c r="T19" s="82">
        <f t="shared" si="1"/>
        <v>100</v>
      </c>
      <c r="U19" s="7">
        <f t="shared" si="0"/>
        <v>100</v>
      </c>
      <c r="V19" s="4"/>
      <c r="W19" s="9">
        <f t="shared" si="2"/>
        <v>0</v>
      </c>
    </row>
    <row r="20" spans="1:23" ht="13.5" customHeight="1">
      <c r="A20" s="4">
        <v>19</v>
      </c>
      <c r="B20" s="77" t="s">
        <v>27</v>
      </c>
      <c r="C20" s="4">
        <v>33</v>
      </c>
      <c r="D20" s="4">
        <v>2</v>
      </c>
      <c r="E20" s="4">
        <v>11</v>
      </c>
      <c r="F20" s="4"/>
      <c r="G20" s="4"/>
      <c r="H20" s="4"/>
      <c r="I20" s="83">
        <v>11</v>
      </c>
      <c r="J20" s="83"/>
      <c r="K20" s="83"/>
      <c r="L20" s="83"/>
      <c r="M20" s="83">
        <v>1</v>
      </c>
      <c r="N20" s="83"/>
      <c r="O20" s="83"/>
      <c r="P20" s="83"/>
      <c r="Q20" s="44">
        <v>94</v>
      </c>
      <c r="R20" s="4"/>
      <c r="S20" s="4">
        <v>5</v>
      </c>
      <c r="T20" s="82">
        <f t="shared" si="1"/>
        <v>77</v>
      </c>
      <c r="U20" s="7">
        <f t="shared" si="0"/>
        <v>77</v>
      </c>
      <c r="V20" s="4"/>
      <c r="W20" s="9">
        <f t="shared" si="2"/>
        <v>0</v>
      </c>
    </row>
    <row r="21" spans="1:23" s="1" customFormat="1" ht="13.5" customHeight="1">
      <c r="A21" s="4">
        <v>20</v>
      </c>
      <c r="B21" s="77" t="s">
        <v>28</v>
      </c>
      <c r="C21" s="4">
        <v>40</v>
      </c>
      <c r="D21" s="4">
        <v>2</v>
      </c>
      <c r="E21" s="4">
        <v>2</v>
      </c>
      <c r="F21" s="4"/>
      <c r="G21" s="4"/>
      <c r="H21" s="4"/>
      <c r="I21" s="9"/>
      <c r="J21" s="83">
        <v>3</v>
      </c>
      <c r="K21" s="9"/>
      <c r="L21" s="9"/>
      <c r="M21" s="9">
        <v>1</v>
      </c>
      <c r="N21" s="9">
        <v>3</v>
      </c>
      <c r="O21" s="9"/>
      <c r="P21" s="9"/>
      <c r="Q21" s="44">
        <v>100</v>
      </c>
      <c r="R21" s="4"/>
      <c r="S21" s="4">
        <v>8</v>
      </c>
      <c r="T21" s="82">
        <f>Q21+R21-F21-G21-H21-I21-J21-K21-L21-M21-N21-O21-P21-S21</f>
        <v>85</v>
      </c>
      <c r="U21" s="7">
        <f t="shared" si="0"/>
        <v>82</v>
      </c>
      <c r="V21" s="4">
        <v>3</v>
      </c>
      <c r="W21" s="9">
        <f t="shared" si="2"/>
        <v>0</v>
      </c>
    </row>
    <row r="22" spans="1:23" ht="13.5" customHeight="1">
      <c r="A22" s="4">
        <v>21</v>
      </c>
      <c r="B22" s="77" t="s">
        <v>29</v>
      </c>
      <c r="C22" s="4">
        <v>41</v>
      </c>
      <c r="D22" s="4">
        <v>1</v>
      </c>
      <c r="E22" s="4"/>
      <c r="F22" s="4"/>
      <c r="G22" s="4"/>
      <c r="H22" s="4"/>
      <c r="I22" s="9"/>
      <c r="J22" s="83"/>
      <c r="K22" s="9"/>
      <c r="L22" s="9"/>
      <c r="M22" s="9">
        <v>3</v>
      </c>
      <c r="N22" s="9"/>
      <c r="O22" s="9"/>
      <c r="P22" s="9"/>
      <c r="Q22" s="44">
        <v>59</v>
      </c>
      <c r="R22" s="4"/>
      <c r="S22" s="4">
        <v>15</v>
      </c>
      <c r="T22" s="82">
        <f t="shared" si="1"/>
        <v>41</v>
      </c>
      <c r="U22" s="7">
        <f t="shared" si="0"/>
        <v>41</v>
      </c>
      <c r="V22" s="4"/>
      <c r="W22" s="9">
        <f t="shared" si="2"/>
        <v>0</v>
      </c>
    </row>
    <row r="23" spans="1:23" ht="13.5" customHeight="1">
      <c r="A23" s="4">
        <v>22</v>
      </c>
      <c r="B23" s="77" t="s">
        <v>79</v>
      </c>
      <c r="C23" s="4">
        <v>50</v>
      </c>
      <c r="D23" s="4">
        <v>27</v>
      </c>
      <c r="E23" s="4">
        <v>30</v>
      </c>
      <c r="F23" s="108"/>
      <c r="G23" s="108"/>
      <c r="H23" s="108"/>
      <c r="I23" s="111"/>
      <c r="J23" s="110"/>
      <c r="K23" s="111"/>
      <c r="L23" s="111"/>
      <c r="M23" s="111"/>
      <c r="N23" s="111"/>
      <c r="O23" s="111"/>
      <c r="P23" s="111"/>
      <c r="Q23" s="44">
        <v>1435</v>
      </c>
      <c r="R23" s="4"/>
      <c r="S23" s="4"/>
      <c r="T23" s="82">
        <f t="shared" si="1"/>
        <v>1435</v>
      </c>
      <c r="U23" s="7">
        <f t="shared" si="0"/>
        <v>1380</v>
      </c>
      <c r="V23" s="4">
        <v>55</v>
      </c>
      <c r="W23" s="9">
        <f t="shared" si="2"/>
        <v>0</v>
      </c>
    </row>
    <row r="24" spans="1:23" ht="18.75">
      <c r="E24" s="98"/>
      <c r="F24" s="98">
        <f>SUM(F2:F23)</f>
        <v>110</v>
      </c>
      <c r="G24" s="98">
        <f t="shared" ref="G24:O24" si="3">SUM(G2:G23)</f>
        <v>0</v>
      </c>
      <c r="H24" s="98">
        <f t="shared" si="3"/>
        <v>225</v>
      </c>
      <c r="I24" s="98">
        <f t="shared" si="3"/>
        <v>126</v>
      </c>
      <c r="J24" s="98">
        <f t="shared" si="3"/>
        <v>215</v>
      </c>
      <c r="K24" s="98">
        <f t="shared" si="3"/>
        <v>203</v>
      </c>
      <c r="L24" s="98">
        <f t="shared" si="3"/>
        <v>51</v>
      </c>
      <c r="M24" s="98">
        <f t="shared" si="3"/>
        <v>94</v>
      </c>
      <c r="N24" s="98">
        <f t="shared" si="3"/>
        <v>135</v>
      </c>
      <c r="O24" s="98">
        <f t="shared" si="3"/>
        <v>224</v>
      </c>
      <c r="P24" s="98"/>
      <c r="Q24" s="98">
        <f t="shared" ref="Q24:V24" si="4">SUM(Q2:Q23)</f>
        <v>7295</v>
      </c>
      <c r="R24" s="102">
        <f t="shared" si="4"/>
        <v>2318</v>
      </c>
      <c r="S24" s="102">
        <f t="shared" si="4"/>
        <v>435</v>
      </c>
      <c r="T24" s="82">
        <f>SUM(T2:T23)</f>
        <v>7795</v>
      </c>
      <c r="U24" s="101">
        <f t="shared" si="4"/>
        <v>7730</v>
      </c>
      <c r="V24" s="106">
        <f t="shared" si="4"/>
        <v>69</v>
      </c>
      <c r="W24" s="93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4"/>
  <sheetViews>
    <sheetView workbookViewId="0">
      <selection activeCell="J4" sqref="J4"/>
    </sheetView>
  </sheetViews>
  <sheetFormatPr defaultRowHeight="15"/>
  <cols>
    <col min="1" max="1" width="3.42578125" customWidth="1"/>
    <col min="2" max="2" width="9" customWidth="1"/>
    <col min="3" max="8" width="5.5703125" customWidth="1"/>
    <col min="9" max="9" width="5.5703125" style="1" customWidth="1"/>
    <col min="10" max="11" width="5.5703125" customWidth="1"/>
    <col min="12" max="13" width="5.5703125" style="1" customWidth="1"/>
    <col min="14" max="20" width="5.5703125" customWidth="1"/>
    <col min="22" max="23" width="8.140625" customWidth="1"/>
    <col min="25" max="25" width="8.140625" customWidth="1"/>
    <col min="26" max="26" width="7" customWidth="1"/>
    <col min="27" max="27" width="10.5703125" customWidth="1"/>
  </cols>
  <sheetData>
    <row r="1" spans="1:27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40</v>
      </c>
      <c r="N1" s="8" t="s">
        <v>53</v>
      </c>
      <c r="O1" s="8" t="s">
        <v>53</v>
      </c>
      <c r="P1" s="8" t="s">
        <v>53</v>
      </c>
      <c r="Q1" s="8" t="s">
        <v>52</v>
      </c>
      <c r="R1" s="8" t="s">
        <v>52</v>
      </c>
      <c r="S1" s="8" t="s">
        <v>71</v>
      </c>
      <c r="T1" s="8" t="s">
        <v>74</v>
      </c>
      <c r="U1" s="78" t="s">
        <v>30</v>
      </c>
      <c r="V1" s="8" t="s">
        <v>34</v>
      </c>
      <c r="W1" s="8" t="s">
        <v>35</v>
      </c>
      <c r="X1" s="8" t="s">
        <v>68</v>
      </c>
      <c r="Y1" s="3" t="s">
        <v>64</v>
      </c>
      <c r="Z1" s="3" t="s">
        <v>46</v>
      </c>
      <c r="AA1" s="3" t="s">
        <v>47</v>
      </c>
    </row>
    <row r="2" spans="1:27" s="1" customFormat="1" ht="13.5" customHeight="1">
      <c r="A2" s="4">
        <v>1</v>
      </c>
      <c r="B2" s="77" t="s">
        <v>10</v>
      </c>
      <c r="C2" s="4">
        <v>33</v>
      </c>
      <c r="D2" s="4">
        <v>50</v>
      </c>
      <c r="E2" s="4">
        <v>81</v>
      </c>
      <c r="F2" s="4">
        <v>6</v>
      </c>
      <c r="G2" s="4">
        <v>30</v>
      </c>
      <c r="H2" s="4">
        <v>8</v>
      </c>
      <c r="I2" s="83">
        <v>15</v>
      </c>
      <c r="J2" s="83">
        <v>44</v>
      </c>
      <c r="K2" s="83">
        <v>13</v>
      </c>
      <c r="L2" s="83">
        <v>42</v>
      </c>
      <c r="M2" s="83"/>
      <c r="N2" s="83"/>
      <c r="O2" s="83"/>
      <c r="P2" s="83"/>
      <c r="Q2" s="83">
        <v>1</v>
      </c>
      <c r="R2" s="83">
        <v>2</v>
      </c>
      <c r="S2" s="83">
        <v>11</v>
      </c>
      <c r="T2" s="83">
        <v>7</v>
      </c>
      <c r="U2" s="44">
        <v>2018</v>
      </c>
      <c r="V2" s="4">
        <v>288</v>
      </c>
      <c r="W2" s="4">
        <v>390</v>
      </c>
      <c r="X2" s="82">
        <f>U2+V2-F2-G2-H2-I2-J2-K2-L2-M2-N2-O2-P2-Q2-R2-S2-T2-W2</f>
        <v>1737</v>
      </c>
      <c r="Y2" s="7">
        <f t="shared" ref="Y2:Y23" si="0">C2*D2+E2</f>
        <v>1731</v>
      </c>
      <c r="Z2" s="4">
        <v>6</v>
      </c>
      <c r="AA2" s="9">
        <f>Y2+Z2-X2</f>
        <v>0</v>
      </c>
    </row>
    <row r="3" spans="1:27" s="14" customFormat="1" ht="13.5" customHeight="1">
      <c r="A3" s="4">
        <v>2</v>
      </c>
      <c r="B3" s="77" t="s">
        <v>11</v>
      </c>
      <c r="C3" s="4">
        <v>70</v>
      </c>
      <c r="D3" s="4">
        <v>22</v>
      </c>
      <c r="E3" s="4">
        <v>71</v>
      </c>
      <c r="F3" s="4">
        <v>10</v>
      </c>
      <c r="G3" s="4">
        <v>55</v>
      </c>
      <c r="H3" s="4">
        <v>13</v>
      </c>
      <c r="I3" s="83"/>
      <c r="J3" s="83">
        <v>32</v>
      </c>
      <c r="K3" s="83"/>
      <c r="L3" s="83">
        <v>25</v>
      </c>
      <c r="M3" s="83"/>
      <c r="N3" s="83">
        <v>14</v>
      </c>
      <c r="O3" s="83"/>
      <c r="P3" s="83">
        <v>10</v>
      </c>
      <c r="Q3" s="83">
        <v>40</v>
      </c>
      <c r="R3" s="83">
        <v>3</v>
      </c>
      <c r="S3" s="83">
        <v>15</v>
      </c>
      <c r="T3" s="83">
        <v>8</v>
      </c>
      <c r="U3" s="44">
        <v>1873</v>
      </c>
      <c r="V3" s="4">
        <v>288</v>
      </c>
      <c r="W3" s="4">
        <v>326</v>
      </c>
      <c r="X3" s="82">
        <f t="shared" ref="X3:X23" si="1">U3+V3-F3-G3-H3-I3-J3-K3-L3-M3-N3-O3-P3-Q3-R3-S3-T3-W3</f>
        <v>1610</v>
      </c>
      <c r="Y3" s="7">
        <f t="shared" si="0"/>
        <v>1611</v>
      </c>
      <c r="Z3" s="4">
        <v>1</v>
      </c>
      <c r="AA3" s="9">
        <f t="shared" ref="AA3:AA23" si="2">Y3+Z3-X3</f>
        <v>2</v>
      </c>
    </row>
    <row r="4" spans="1:27" s="14" customFormat="1" ht="13.5" customHeight="1">
      <c r="A4" s="4">
        <v>3</v>
      </c>
      <c r="B4" s="77" t="s">
        <v>12</v>
      </c>
      <c r="C4" s="4">
        <v>45</v>
      </c>
      <c r="D4" s="4">
        <v>3</v>
      </c>
      <c r="E4" s="4">
        <v>9</v>
      </c>
      <c r="F4" s="4"/>
      <c r="G4" s="4">
        <v>15</v>
      </c>
      <c r="H4" s="4"/>
      <c r="I4" s="83"/>
      <c r="J4" s="83"/>
      <c r="K4" s="83">
        <v>11</v>
      </c>
      <c r="L4" s="83"/>
      <c r="M4" s="83"/>
      <c r="N4" s="83"/>
      <c r="O4" s="83"/>
      <c r="P4" s="83"/>
      <c r="Q4" s="83">
        <v>26</v>
      </c>
      <c r="R4" s="83"/>
      <c r="S4" s="83">
        <v>1</v>
      </c>
      <c r="T4" s="83"/>
      <c r="U4" s="44">
        <v>207</v>
      </c>
      <c r="V4" s="4"/>
      <c r="W4" s="4">
        <v>10</v>
      </c>
      <c r="X4" s="82">
        <f t="shared" si="1"/>
        <v>144</v>
      </c>
      <c r="Y4" s="7">
        <f t="shared" si="0"/>
        <v>144</v>
      </c>
      <c r="Z4" s="4"/>
      <c r="AA4" s="9">
        <f t="shared" si="2"/>
        <v>0</v>
      </c>
    </row>
    <row r="5" spans="1:27" s="14" customFormat="1" ht="13.5" customHeight="1">
      <c r="A5" s="4">
        <v>4</v>
      </c>
      <c r="B5" s="77" t="s">
        <v>13</v>
      </c>
      <c r="C5" s="4">
        <v>90</v>
      </c>
      <c r="D5" s="4">
        <v>1</v>
      </c>
      <c r="E5" s="4">
        <v>84</v>
      </c>
      <c r="F5" s="4"/>
      <c r="G5" s="4">
        <v>4</v>
      </c>
      <c r="H5" s="4">
        <v>16</v>
      </c>
      <c r="I5" s="83">
        <v>3</v>
      </c>
      <c r="J5" s="83">
        <v>20</v>
      </c>
      <c r="K5" s="83">
        <v>4</v>
      </c>
      <c r="L5" s="83"/>
      <c r="M5" s="83"/>
      <c r="N5" s="83"/>
      <c r="O5" s="83"/>
      <c r="P5" s="83">
        <v>5</v>
      </c>
      <c r="Q5" s="83"/>
      <c r="R5" s="83">
        <v>3</v>
      </c>
      <c r="S5" s="83"/>
      <c r="T5" s="83"/>
      <c r="U5" s="44">
        <v>121</v>
      </c>
      <c r="V5" s="4">
        <v>180</v>
      </c>
      <c r="W5" s="4">
        <v>72</v>
      </c>
      <c r="X5" s="82">
        <f t="shared" si="1"/>
        <v>174</v>
      </c>
      <c r="Y5" s="7">
        <f t="shared" si="0"/>
        <v>174</v>
      </c>
      <c r="Z5" s="4"/>
      <c r="AA5" s="9">
        <f t="shared" si="2"/>
        <v>0</v>
      </c>
    </row>
    <row r="6" spans="1:27" s="14" customFormat="1" ht="13.5" customHeight="1">
      <c r="A6" s="4">
        <v>5</v>
      </c>
      <c r="B6" s="77" t="s">
        <v>14</v>
      </c>
      <c r="C6" s="4">
        <v>80</v>
      </c>
      <c r="D6" s="4">
        <v>1</v>
      </c>
      <c r="E6" s="4">
        <v>17</v>
      </c>
      <c r="F6" s="4"/>
      <c r="G6" s="4"/>
      <c r="H6" s="4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44">
        <v>102</v>
      </c>
      <c r="V6" s="4"/>
      <c r="W6" s="4">
        <v>5</v>
      </c>
      <c r="X6" s="82">
        <f t="shared" si="1"/>
        <v>97</v>
      </c>
      <c r="Y6" s="7">
        <f t="shared" si="0"/>
        <v>97</v>
      </c>
      <c r="Z6" s="4"/>
      <c r="AA6" s="9">
        <f t="shared" si="2"/>
        <v>0</v>
      </c>
    </row>
    <row r="7" spans="1:27" s="14" customFormat="1" ht="13.5" customHeight="1">
      <c r="A7" s="4">
        <v>6</v>
      </c>
      <c r="B7" s="77" t="s">
        <v>15</v>
      </c>
      <c r="C7" s="4">
        <v>20</v>
      </c>
      <c r="D7" s="4">
        <v>1</v>
      </c>
      <c r="E7" s="4">
        <v>2</v>
      </c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44">
        <v>2</v>
      </c>
      <c r="V7" s="4">
        <v>20</v>
      </c>
      <c r="W7" s="4"/>
      <c r="X7" s="82">
        <f t="shared" si="1"/>
        <v>22</v>
      </c>
      <c r="Y7" s="7">
        <f t="shared" si="0"/>
        <v>22</v>
      </c>
      <c r="Z7" s="4"/>
      <c r="AA7" s="9">
        <f t="shared" si="2"/>
        <v>0</v>
      </c>
    </row>
    <row r="8" spans="1:27" s="14" customFormat="1" ht="13.5" customHeight="1">
      <c r="A8" s="4">
        <v>7</v>
      </c>
      <c r="B8" s="77" t="s">
        <v>16</v>
      </c>
      <c r="C8" s="4">
        <v>120</v>
      </c>
      <c r="D8" s="4">
        <v>6</v>
      </c>
      <c r="E8" s="4">
        <v>37</v>
      </c>
      <c r="F8" s="4"/>
      <c r="G8" s="4">
        <v>4</v>
      </c>
      <c r="H8" s="4">
        <v>14</v>
      </c>
      <c r="I8" s="83">
        <v>5</v>
      </c>
      <c r="J8" s="83">
        <v>34</v>
      </c>
      <c r="K8" s="83">
        <v>4</v>
      </c>
      <c r="L8" s="83">
        <v>8</v>
      </c>
      <c r="M8" s="83"/>
      <c r="N8" s="83"/>
      <c r="O8" s="83"/>
      <c r="P8" s="83"/>
      <c r="Q8" s="83"/>
      <c r="R8" s="83">
        <v>3</v>
      </c>
      <c r="S8" s="83"/>
      <c r="T8" s="83"/>
      <c r="U8" s="44">
        <v>480</v>
      </c>
      <c r="V8" s="4">
        <v>480</v>
      </c>
      <c r="W8" s="4">
        <v>131</v>
      </c>
      <c r="X8" s="82">
        <f t="shared" si="1"/>
        <v>757</v>
      </c>
      <c r="Y8" s="7">
        <f t="shared" si="0"/>
        <v>757</v>
      </c>
      <c r="Z8" s="4"/>
      <c r="AA8" s="9">
        <f t="shared" si="2"/>
        <v>0</v>
      </c>
    </row>
    <row r="9" spans="1:27" ht="13.5" customHeight="1">
      <c r="A9" s="4">
        <v>8</v>
      </c>
      <c r="B9" s="77" t="s">
        <v>17</v>
      </c>
      <c r="C9" s="4">
        <v>40</v>
      </c>
      <c r="D9" s="4">
        <v>1</v>
      </c>
      <c r="E9" s="4">
        <v>65</v>
      </c>
      <c r="F9" s="108"/>
      <c r="G9" s="108"/>
      <c r="H9" s="4"/>
      <c r="I9" s="83"/>
      <c r="J9" s="83"/>
      <c r="K9" s="83"/>
      <c r="L9" s="110"/>
      <c r="M9" s="110"/>
      <c r="N9" s="110"/>
      <c r="O9" s="110"/>
      <c r="P9" s="110"/>
      <c r="Q9" s="110"/>
      <c r="R9" s="110"/>
      <c r="S9" s="110"/>
      <c r="T9" s="110"/>
      <c r="U9" s="44">
        <v>80</v>
      </c>
      <c r="V9" s="4">
        <v>40</v>
      </c>
      <c r="W9" s="4">
        <v>15</v>
      </c>
      <c r="X9" s="82">
        <f t="shared" si="1"/>
        <v>105</v>
      </c>
      <c r="Y9" s="7">
        <f t="shared" si="0"/>
        <v>105</v>
      </c>
      <c r="Z9" s="4"/>
      <c r="AA9" s="9">
        <f t="shared" si="2"/>
        <v>0</v>
      </c>
    </row>
    <row r="10" spans="1:27" s="1" customFormat="1" ht="13.5" customHeight="1">
      <c r="A10" s="4">
        <v>9</v>
      </c>
      <c r="B10" s="77" t="s">
        <v>18</v>
      </c>
      <c r="C10" s="4">
        <v>65</v>
      </c>
      <c r="D10" s="4">
        <v>2</v>
      </c>
      <c r="E10" s="4">
        <v>61</v>
      </c>
      <c r="F10" s="108"/>
      <c r="G10" s="108"/>
      <c r="H10" s="4"/>
      <c r="I10" s="83">
        <v>2</v>
      </c>
      <c r="J10" s="83">
        <v>20</v>
      </c>
      <c r="K10" s="83"/>
      <c r="L10" s="110">
        <v>11</v>
      </c>
      <c r="M10" s="110"/>
      <c r="N10" s="89"/>
      <c r="O10" s="110"/>
      <c r="P10" s="110"/>
      <c r="Q10" s="89"/>
      <c r="R10" s="110"/>
      <c r="S10" s="110"/>
      <c r="T10" s="110"/>
      <c r="U10" s="44">
        <v>154</v>
      </c>
      <c r="V10" s="4">
        <v>130</v>
      </c>
      <c r="W10" s="4">
        <v>60</v>
      </c>
      <c r="X10" s="82">
        <f t="shared" si="1"/>
        <v>191</v>
      </c>
      <c r="Y10" s="7">
        <f t="shared" si="0"/>
        <v>191</v>
      </c>
      <c r="Z10" s="4"/>
      <c r="AA10" s="9">
        <f t="shared" si="2"/>
        <v>0</v>
      </c>
    </row>
    <row r="11" spans="1:27" ht="13.5" customHeight="1">
      <c r="A11" s="4">
        <v>10</v>
      </c>
      <c r="B11" s="77" t="s">
        <v>19</v>
      </c>
      <c r="C11" s="4">
        <v>100</v>
      </c>
      <c r="D11" s="4">
        <v>5</v>
      </c>
      <c r="E11" s="4">
        <v>28</v>
      </c>
      <c r="F11" s="108">
        <v>13</v>
      </c>
      <c r="G11" s="108"/>
      <c r="H11" s="4">
        <v>16</v>
      </c>
      <c r="I11" s="83"/>
      <c r="J11" s="83">
        <v>32</v>
      </c>
      <c r="K11" s="83">
        <v>6</v>
      </c>
      <c r="L11" s="110">
        <v>9</v>
      </c>
      <c r="M11" s="110"/>
      <c r="N11" s="110"/>
      <c r="O11" s="110"/>
      <c r="P11" s="110">
        <v>5</v>
      </c>
      <c r="Q11" s="110">
        <v>16</v>
      </c>
      <c r="R11" s="110"/>
      <c r="S11" s="110">
        <v>13</v>
      </c>
      <c r="T11" s="110"/>
      <c r="U11" s="44">
        <v>356</v>
      </c>
      <c r="V11" s="4">
        <v>400</v>
      </c>
      <c r="W11" s="4">
        <v>118</v>
      </c>
      <c r="X11" s="82">
        <f t="shared" si="1"/>
        <v>528</v>
      </c>
      <c r="Y11" s="7">
        <f t="shared" si="0"/>
        <v>528</v>
      </c>
      <c r="Z11" s="4"/>
      <c r="AA11" s="9">
        <f t="shared" si="2"/>
        <v>0</v>
      </c>
    </row>
    <row r="12" spans="1:27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44">
        <v>0</v>
      </c>
      <c r="V12" s="4"/>
      <c r="W12" s="4"/>
      <c r="X12" s="82">
        <f t="shared" si="1"/>
        <v>0</v>
      </c>
      <c r="Y12" s="7">
        <f t="shared" si="0"/>
        <v>0</v>
      </c>
      <c r="Z12" s="4"/>
      <c r="AA12" s="9">
        <f t="shared" si="2"/>
        <v>0</v>
      </c>
    </row>
    <row r="13" spans="1:27" ht="13.5" customHeight="1">
      <c r="A13" s="4">
        <v>12</v>
      </c>
      <c r="B13" s="77" t="s">
        <v>21</v>
      </c>
      <c r="C13" s="4">
        <v>48</v>
      </c>
      <c r="D13" s="4">
        <v>1</v>
      </c>
      <c r="E13" s="4">
        <v>58</v>
      </c>
      <c r="F13" s="4"/>
      <c r="G13" s="4"/>
      <c r="H13" s="4"/>
      <c r="I13" s="83"/>
      <c r="J13" s="83">
        <v>4</v>
      </c>
      <c r="K13" s="83"/>
      <c r="L13" s="83"/>
      <c r="M13" s="83"/>
      <c r="N13" s="83"/>
      <c r="O13" s="83"/>
      <c r="P13" s="83"/>
      <c r="Q13" s="83">
        <v>5</v>
      </c>
      <c r="R13" s="83"/>
      <c r="S13" s="83"/>
      <c r="T13" s="83"/>
      <c r="U13" s="44">
        <v>36</v>
      </c>
      <c r="V13" s="4">
        <v>92</v>
      </c>
      <c r="W13" s="4">
        <v>13</v>
      </c>
      <c r="X13" s="82">
        <f t="shared" si="1"/>
        <v>106</v>
      </c>
      <c r="Y13" s="7">
        <f t="shared" si="0"/>
        <v>106</v>
      </c>
      <c r="Z13" s="4"/>
      <c r="AA13" s="9">
        <f t="shared" si="2"/>
        <v>0</v>
      </c>
    </row>
    <row r="14" spans="1:27" s="1" customFormat="1" ht="13.5" customHeight="1">
      <c r="A14" s="4">
        <v>13</v>
      </c>
      <c r="B14" s="77" t="s">
        <v>22</v>
      </c>
      <c r="C14" s="4">
        <v>85</v>
      </c>
      <c r="D14" s="4">
        <v>1</v>
      </c>
      <c r="E14" s="4">
        <v>77</v>
      </c>
      <c r="F14" s="4"/>
      <c r="G14" s="4"/>
      <c r="H14" s="4"/>
      <c r="I14" s="83">
        <v>5</v>
      </c>
      <c r="J14" s="83">
        <v>20</v>
      </c>
      <c r="K14" s="83"/>
      <c r="L14" s="83">
        <v>6</v>
      </c>
      <c r="M14" s="83"/>
      <c r="N14" s="83"/>
      <c r="O14" s="83"/>
      <c r="P14" s="83"/>
      <c r="Q14" s="83"/>
      <c r="R14" s="83">
        <v>7</v>
      </c>
      <c r="S14" s="83"/>
      <c r="T14" s="83"/>
      <c r="U14" s="44">
        <v>45</v>
      </c>
      <c r="V14" s="4">
        <v>170</v>
      </c>
      <c r="W14" s="4">
        <v>15</v>
      </c>
      <c r="X14" s="82">
        <f t="shared" si="1"/>
        <v>162</v>
      </c>
      <c r="Y14" s="7">
        <f t="shared" si="0"/>
        <v>162</v>
      </c>
      <c r="Z14" s="4"/>
      <c r="AA14" s="9">
        <f t="shared" si="2"/>
        <v>0</v>
      </c>
    </row>
    <row r="15" spans="1:27" ht="13.5" customHeight="1">
      <c r="A15" s="4">
        <v>14</v>
      </c>
      <c r="B15" s="77" t="s">
        <v>23</v>
      </c>
      <c r="C15" s="4">
        <v>50</v>
      </c>
      <c r="D15" s="4">
        <v>4</v>
      </c>
      <c r="E15" s="4">
        <v>2</v>
      </c>
      <c r="F15" s="4"/>
      <c r="G15" s="4"/>
      <c r="H15" s="4">
        <v>8</v>
      </c>
      <c r="I15" s="83">
        <v>5</v>
      </c>
      <c r="J15" s="83">
        <v>24</v>
      </c>
      <c r="K15" s="83"/>
      <c r="L15" s="83">
        <v>3</v>
      </c>
      <c r="M15" s="83"/>
      <c r="N15" s="83"/>
      <c r="O15" s="83"/>
      <c r="P15" s="83"/>
      <c r="Q15" s="83"/>
      <c r="R15" s="83">
        <v>1</v>
      </c>
      <c r="S15" s="83">
        <v>10</v>
      </c>
      <c r="T15" s="83"/>
      <c r="U15" s="44">
        <v>134</v>
      </c>
      <c r="V15" s="4">
        <v>170</v>
      </c>
      <c r="W15" s="4">
        <v>50</v>
      </c>
      <c r="X15" s="82">
        <f t="shared" si="1"/>
        <v>203</v>
      </c>
      <c r="Y15" s="7">
        <f t="shared" si="0"/>
        <v>202</v>
      </c>
      <c r="Z15" s="4">
        <v>1</v>
      </c>
      <c r="AA15" s="9">
        <f t="shared" si="2"/>
        <v>0</v>
      </c>
    </row>
    <row r="16" spans="1:27" ht="13.5" customHeight="1">
      <c r="A16" s="4">
        <v>15</v>
      </c>
      <c r="B16" s="77" t="s">
        <v>24</v>
      </c>
      <c r="C16" s="4">
        <v>50</v>
      </c>
      <c r="D16" s="4">
        <v>4</v>
      </c>
      <c r="E16" s="4">
        <v>27</v>
      </c>
      <c r="F16" s="4"/>
      <c r="G16" s="4"/>
      <c r="H16" s="4">
        <v>5</v>
      </c>
      <c r="I16" s="83"/>
      <c r="J16" s="83">
        <v>24</v>
      </c>
      <c r="K16" s="83"/>
      <c r="L16" s="83">
        <v>8</v>
      </c>
      <c r="M16" s="83"/>
      <c r="N16" s="83"/>
      <c r="O16" s="83"/>
      <c r="P16" s="83"/>
      <c r="Q16" s="83"/>
      <c r="R16" s="83">
        <v>5</v>
      </c>
      <c r="S16" s="83"/>
      <c r="T16" s="83"/>
      <c r="U16" s="44">
        <v>120</v>
      </c>
      <c r="V16" s="4">
        <v>170</v>
      </c>
      <c r="W16" s="4">
        <v>21</v>
      </c>
      <c r="X16" s="82">
        <f t="shared" si="1"/>
        <v>227</v>
      </c>
      <c r="Y16" s="7">
        <f t="shared" si="0"/>
        <v>227</v>
      </c>
      <c r="Z16" s="4"/>
      <c r="AA16" s="9">
        <f t="shared" si="2"/>
        <v>0</v>
      </c>
    </row>
    <row r="17" spans="1:27" ht="13.5" customHeight="1">
      <c r="A17" s="4">
        <v>16</v>
      </c>
      <c r="B17" s="77" t="s">
        <v>25</v>
      </c>
      <c r="C17" s="4">
        <v>50</v>
      </c>
      <c r="D17" s="4">
        <v>3</v>
      </c>
      <c r="E17" s="4">
        <v>73</v>
      </c>
      <c r="F17" s="4"/>
      <c r="G17" s="4"/>
      <c r="H17" s="4"/>
      <c r="I17" s="83"/>
      <c r="J17" s="83"/>
      <c r="K17" s="83"/>
      <c r="L17" s="83"/>
      <c r="M17" s="83"/>
      <c r="N17" s="83"/>
      <c r="O17" s="83"/>
      <c r="P17" s="83">
        <v>1</v>
      </c>
      <c r="Q17" s="83"/>
      <c r="R17" s="83">
        <v>4</v>
      </c>
      <c r="S17" s="83"/>
      <c r="T17" s="83"/>
      <c r="U17" s="44">
        <v>233</v>
      </c>
      <c r="V17" s="4"/>
      <c r="W17" s="4">
        <v>5</v>
      </c>
      <c r="X17" s="82">
        <f t="shared" si="1"/>
        <v>223</v>
      </c>
      <c r="Y17" s="7">
        <f t="shared" si="0"/>
        <v>223</v>
      </c>
      <c r="Z17" s="4"/>
      <c r="AA17" s="9">
        <f t="shared" si="2"/>
        <v>0</v>
      </c>
    </row>
    <row r="18" spans="1:27" ht="13.5" customHeight="1">
      <c r="A18" s="4">
        <v>17</v>
      </c>
      <c r="B18" s="77" t="s">
        <v>26</v>
      </c>
      <c r="C18" s="4">
        <v>50</v>
      </c>
      <c r="D18" s="4">
        <v>1</v>
      </c>
      <c r="E18" s="4">
        <v>24</v>
      </c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44">
        <v>89</v>
      </c>
      <c r="V18" s="4"/>
      <c r="W18" s="4">
        <v>15</v>
      </c>
      <c r="X18" s="82">
        <f t="shared" si="1"/>
        <v>74</v>
      </c>
      <c r="Y18" s="7">
        <f t="shared" si="0"/>
        <v>74</v>
      </c>
      <c r="Z18" s="4"/>
      <c r="AA18" s="9">
        <f t="shared" si="2"/>
        <v>0</v>
      </c>
    </row>
    <row r="19" spans="1:27" ht="13.5" customHeight="1">
      <c r="A19" s="4">
        <v>18</v>
      </c>
      <c r="B19" s="77" t="s">
        <v>73</v>
      </c>
      <c r="C19" s="4">
        <v>25</v>
      </c>
      <c r="D19" s="4">
        <v>3</v>
      </c>
      <c r="E19" s="4">
        <v>24</v>
      </c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3">
        <v>1</v>
      </c>
      <c r="R19" s="83"/>
      <c r="S19" s="83"/>
      <c r="T19" s="83"/>
      <c r="U19" s="44">
        <v>100</v>
      </c>
      <c r="V19" s="4"/>
      <c r="W19" s="4"/>
      <c r="X19" s="82">
        <f t="shared" si="1"/>
        <v>99</v>
      </c>
      <c r="Y19" s="7">
        <f t="shared" si="0"/>
        <v>99</v>
      </c>
      <c r="Z19" s="4"/>
      <c r="AA19" s="9">
        <f t="shared" si="2"/>
        <v>0</v>
      </c>
    </row>
    <row r="20" spans="1:27" ht="13.5" customHeight="1">
      <c r="A20" s="4">
        <v>19</v>
      </c>
      <c r="B20" s="77" t="s">
        <v>27</v>
      </c>
      <c r="C20" s="4">
        <v>33</v>
      </c>
      <c r="D20" s="4">
        <v>2</v>
      </c>
      <c r="E20" s="4"/>
      <c r="F20" s="4"/>
      <c r="G20" s="4"/>
      <c r="H20" s="4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>
        <v>1</v>
      </c>
      <c r="T20" s="83"/>
      <c r="U20" s="44">
        <v>77</v>
      </c>
      <c r="V20" s="4"/>
      <c r="W20" s="4">
        <v>10</v>
      </c>
      <c r="X20" s="82">
        <f t="shared" si="1"/>
        <v>66</v>
      </c>
      <c r="Y20" s="7">
        <f t="shared" si="0"/>
        <v>66</v>
      </c>
      <c r="Z20" s="4"/>
      <c r="AA20" s="9">
        <f t="shared" si="2"/>
        <v>0</v>
      </c>
    </row>
    <row r="21" spans="1:27" s="1" customFormat="1" ht="13.5" customHeight="1">
      <c r="A21" s="4">
        <v>20</v>
      </c>
      <c r="B21" s="77" t="s">
        <v>28</v>
      </c>
      <c r="C21" s="4">
        <v>40</v>
      </c>
      <c r="D21" s="4">
        <v>1</v>
      </c>
      <c r="E21" s="4">
        <v>29</v>
      </c>
      <c r="F21" s="4">
        <v>5</v>
      </c>
      <c r="G21" s="4"/>
      <c r="H21" s="4"/>
      <c r="I21" s="9"/>
      <c r="J21" s="83"/>
      <c r="K21" s="9"/>
      <c r="L21" s="9"/>
      <c r="M21" s="9"/>
      <c r="N21" s="9"/>
      <c r="O21" s="9"/>
      <c r="P21" s="9">
        <v>3</v>
      </c>
      <c r="Q21" s="9"/>
      <c r="R21" s="9"/>
      <c r="S21" s="9"/>
      <c r="T21" s="9"/>
      <c r="U21" s="44">
        <v>82</v>
      </c>
      <c r="V21" s="4"/>
      <c r="W21" s="4">
        <v>5</v>
      </c>
      <c r="X21" s="82">
        <f t="shared" si="1"/>
        <v>69</v>
      </c>
      <c r="Y21" s="7">
        <f t="shared" si="0"/>
        <v>69</v>
      </c>
      <c r="Z21" s="4"/>
      <c r="AA21" s="9">
        <f t="shared" si="2"/>
        <v>0</v>
      </c>
    </row>
    <row r="22" spans="1:27" ht="13.5" customHeight="1">
      <c r="A22" s="4">
        <v>21</v>
      </c>
      <c r="B22" s="77" t="s">
        <v>29</v>
      </c>
      <c r="C22" s="4">
        <v>26</v>
      </c>
      <c r="D22" s="4">
        <v>1</v>
      </c>
      <c r="E22" s="4"/>
      <c r="F22" s="4">
        <v>5</v>
      </c>
      <c r="G22" s="4"/>
      <c r="H22" s="4"/>
      <c r="I22" s="9">
        <v>3</v>
      </c>
      <c r="J22" s="83">
        <v>2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44">
        <v>41</v>
      </c>
      <c r="V22" s="4"/>
      <c r="W22" s="4">
        <v>5</v>
      </c>
      <c r="X22" s="82">
        <f t="shared" si="1"/>
        <v>26</v>
      </c>
      <c r="Y22" s="7">
        <f t="shared" si="0"/>
        <v>26</v>
      </c>
      <c r="Z22" s="4"/>
      <c r="AA22" s="9">
        <f t="shared" si="2"/>
        <v>0</v>
      </c>
    </row>
    <row r="23" spans="1:27" ht="13.5" customHeight="1">
      <c r="A23" s="4">
        <v>22</v>
      </c>
      <c r="B23" s="77" t="s">
        <v>79</v>
      </c>
      <c r="C23" s="4">
        <v>50</v>
      </c>
      <c r="D23" s="4">
        <v>3</v>
      </c>
      <c r="E23" s="4">
        <v>40</v>
      </c>
      <c r="F23" s="108">
        <v>96</v>
      </c>
      <c r="G23" s="108">
        <v>60</v>
      </c>
      <c r="H23" s="108">
        <v>48</v>
      </c>
      <c r="I23" s="111">
        <v>120</v>
      </c>
      <c r="J23" s="110">
        <v>6</v>
      </c>
      <c r="K23" s="111">
        <v>108</v>
      </c>
      <c r="L23" s="111">
        <v>24</v>
      </c>
      <c r="M23" s="111">
        <v>48</v>
      </c>
      <c r="N23" s="111">
        <v>184</v>
      </c>
      <c r="O23" s="111">
        <v>228</v>
      </c>
      <c r="P23" s="111">
        <v>90</v>
      </c>
      <c r="Q23" s="111">
        <v>42</v>
      </c>
      <c r="R23" s="111">
        <v>87</v>
      </c>
      <c r="S23" s="111">
        <v>24</v>
      </c>
      <c r="T23" s="111"/>
      <c r="U23" s="44">
        <v>1380</v>
      </c>
      <c r="V23" s="4"/>
      <c r="W23" s="4"/>
      <c r="X23" s="82">
        <f t="shared" si="1"/>
        <v>215</v>
      </c>
      <c r="Y23" s="7">
        <f t="shared" si="0"/>
        <v>190</v>
      </c>
      <c r="Z23" s="4">
        <v>25</v>
      </c>
      <c r="AA23" s="9">
        <f t="shared" si="2"/>
        <v>0</v>
      </c>
    </row>
    <row r="24" spans="1:27" ht="18.75">
      <c r="E24" s="98"/>
      <c r="F24" s="98">
        <f t="shared" ref="F24:R24" si="3">SUM(F2:F23)</f>
        <v>135</v>
      </c>
      <c r="G24" s="98">
        <f t="shared" si="3"/>
        <v>168</v>
      </c>
      <c r="H24" s="98">
        <f t="shared" si="3"/>
        <v>128</v>
      </c>
      <c r="I24" s="115">
        <f t="shared" si="3"/>
        <v>158</v>
      </c>
      <c r="J24" s="98">
        <f t="shared" si="3"/>
        <v>262</v>
      </c>
      <c r="K24" s="98">
        <f t="shared" si="3"/>
        <v>146</v>
      </c>
      <c r="L24" s="115">
        <f t="shared" si="3"/>
        <v>136</v>
      </c>
      <c r="M24" s="115"/>
      <c r="N24" s="98">
        <f t="shared" si="3"/>
        <v>198</v>
      </c>
      <c r="O24" s="116">
        <f>SUM(O2:O23)</f>
        <v>228</v>
      </c>
      <c r="P24" s="116"/>
      <c r="Q24" s="98">
        <f t="shared" si="3"/>
        <v>131</v>
      </c>
      <c r="R24" s="98">
        <f t="shared" si="3"/>
        <v>115</v>
      </c>
      <c r="S24" s="98"/>
      <c r="T24" s="98"/>
      <c r="U24" s="98">
        <f t="shared" ref="U24:Z24" si="4">SUM(U2:U23)</f>
        <v>7730</v>
      </c>
      <c r="V24" s="102">
        <f t="shared" si="4"/>
        <v>2428</v>
      </c>
      <c r="W24" s="102">
        <f t="shared" si="4"/>
        <v>1266</v>
      </c>
      <c r="X24" s="82">
        <f>SUM(X2:X23)</f>
        <v>6835</v>
      </c>
      <c r="Y24" s="101">
        <f t="shared" si="4"/>
        <v>6804</v>
      </c>
      <c r="Z24" s="106">
        <f t="shared" si="4"/>
        <v>33</v>
      </c>
      <c r="AA24" s="93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G25" sqref="G25"/>
    </sheetView>
  </sheetViews>
  <sheetFormatPr defaultColWidth="9" defaultRowHeight="15"/>
  <cols>
    <col min="1" max="1" width="6.7109375" customWidth="1"/>
    <col min="2" max="2" width="12.5703125" customWidth="1"/>
    <col min="3" max="3" width="14.42578125" customWidth="1"/>
    <col min="8" max="8" width="9.28515625" customWidth="1"/>
    <col min="9" max="9" width="9.5703125" customWidth="1"/>
    <col min="18" max="18" width="14.85546875" customWidth="1"/>
    <col min="19" max="19" width="14.5703125" customWidth="1"/>
    <col min="20" max="20" width="11" customWidth="1"/>
    <col min="21" max="21" width="15.7109375" customWidth="1"/>
  </cols>
  <sheetData>
    <row r="1" spans="1:21" ht="18.75">
      <c r="A1" s="30" t="s">
        <v>0</v>
      </c>
      <c r="B1" s="30" t="s">
        <v>1</v>
      </c>
      <c r="C1" s="36" t="s">
        <v>30</v>
      </c>
      <c r="D1" s="30" t="s">
        <v>31</v>
      </c>
      <c r="E1" s="30" t="s">
        <v>32</v>
      </c>
      <c r="F1" s="30" t="s">
        <v>4</v>
      </c>
      <c r="G1" s="30" t="s">
        <v>5</v>
      </c>
      <c r="H1" s="31" t="s">
        <v>34</v>
      </c>
      <c r="I1" s="31" t="s">
        <v>35</v>
      </c>
      <c r="J1" s="32" t="s">
        <v>36</v>
      </c>
      <c r="K1" s="32" t="s">
        <v>37</v>
      </c>
      <c r="L1" s="32" t="s">
        <v>38</v>
      </c>
      <c r="M1" s="32" t="s">
        <v>39</v>
      </c>
      <c r="N1" s="32" t="s">
        <v>40</v>
      </c>
      <c r="O1" s="32" t="s">
        <v>41</v>
      </c>
      <c r="P1" s="32" t="s">
        <v>42</v>
      </c>
      <c r="Q1" s="32" t="s">
        <v>43</v>
      </c>
      <c r="R1" s="37" t="s">
        <v>44</v>
      </c>
      <c r="S1" s="38" t="s">
        <v>45</v>
      </c>
      <c r="T1" s="32" t="s">
        <v>46</v>
      </c>
      <c r="U1" s="32" t="s">
        <v>47</v>
      </c>
    </row>
    <row r="2" spans="1:21" ht="18.75">
      <c r="A2" s="45">
        <v>1</v>
      </c>
      <c r="B2" s="45" t="s">
        <v>10</v>
      </c>
      <c r="C2" s="41">
        <v>883</v>
      </c>
      <c r="D2" s="45">
        <v>33</v>
      </c>
      <c r="E2" s="45">
        <v>37</v>
      </c>
      <c r="F2" s="45">
        <v>20</v>
      </c>
      <c r="G2" s="45"/>
      <c r="H2" s="45">
        <v>728</v>
      </c>
      <c r="I2" s="45">
        <v>97</v>
      </c>
      <c r="J2" s="45">
        <v>74</v>
      </c>
      <c r="K2" s="45">
        <v>52</v>
      </c>
      <c r="L2" s="45">
        <v>47</v>
      </c>
      <c r="M2" s="45">
        <v>71</v>
      </c>
      <c r="N2" s="45"/>
      <c r="O2" s="45">
        <v>23</v>
      </c>
      <c r="P2" s="45"/>
      <c r="Q2" s="45"/>
      <c r="R2" s="45">
        <f t="shared" ref="R2:R21" si="0">C2+H2-I2-J2-K2-L2-M2-N2-O2-P2-Q2</f>
        <v>1247</v>
      </c>
      <c r="S2" s="39">
        <f>D2*E2+F2</f>
        <v>1241</v>
      </c>
      <c r="T2" s="41">
        <v>6</v>
      </c>
      <c r="U2" s="47">
        <f>S2+T2-R2</f>
        <v>0</v>
      </c>
    </row>
    <row r="3" spans="1:21" ht="18.75">
      <c r="A3" s="45">
        <v>2</v>
      </c>
      <c r="B3" s="45" t="s">
        <v>11</v>
      </c>
      <c r="C3" s="41">
        <v>1307</v>
      </c>
      <c r="D3" s="45">
        <v>70</v>
      </c>
      <c r="E3" s="45">
        <v>16</v>
      </c>
      <c r="F3" s="45">
        <v>25</v>
      </c>
      <c r="G3" s="45"/>
      <c r="H3" s="45">
        <v>420</v>
      </c>
      <c r="I3" s="45">
        <v>302</v>
      </c>
      <c r="J3" s="45">
        <v>63</v>
      </c>
      <c r="K3" s="45">
        <v>62</v>
      </c>
      <c r="L3" s="45">
        <v>72</v>
      </c>
      <c r="M3" s="45">
        <v>67</v>
      </c>
      <c r="N3" s="45"/>
      <c r="O3" s="45">
        <v>13</v>
      </c>
      <c r="P3" s="45"/>
      <c r="Q3" s="45"/>
      <c r="R3" s="45">
        <f t="shared" si="0"/>
        <v>1148</v>
      </c>
      <c r="S3" s="39">
        <f t="shared" ref="S3:S21" si="1">D3*E3+F3</f>
        <v>1145</v>
      </c>
      <c r="T3" s="41">
        <v>3</v>
      </c>
      <c r="U3" s="47">
        <f t="shared" ref="U3:U21" si="2">S3+T3-R3</f>
        <v>0</v>
      </c>
    </row>
    <row r="4" spans="1:21" ht="18.75">
      <c r="A4" s="45">
        <v>3</v>
      </c>
      <c r="B4" s="45" t="s">
        <v>12</v>
      </c>
      <c r="C4" s="41">
        <v>276</v>
      </c>
      <c r="D4" s="45">
        <v>45</v>
      </c>
      <c r="E4" s="45">
        <v>5</v>
      </c>
      <c r="F4" s="45">
        <v>34</v>
      </c>
      <c r="G4" s="45"/>
      <c r="H4" s="45">
        <v>90</v>
      </c>
      <c r="I4" s="45">
        <v>60</v>
      </c>
      <c r="J4" s="45">
        <v>20</v>
      </c>
      <c r="K4" s="45"/>
      <c r="L4" s="45"/>
      <c r="M4" s="45">
        <v>25</v>
      </c>
      <c r="N4" s="45"/>
      <c r="O4" s="45"/>
      <c r="P4" s="45"/>
      <c r="Q4" s="45"/>
      <c r="R4" s="45">
        <f t="shared" si="0"/>
        <v>261</v>
      </c>
      <c r="S4" s="39">
        <f t="shared" si="1"/>
        <v>259</v>
      </c>
      <c r="T4" s="41">
        <v>2</v>
      </c>
      <c r="U4" s="47">
        <f t="shared" si="2"/>
        <v>0</v>
      </c>
    </row>
    <row r="5" spans="1:21" ht="18.75">
      <c r="A5" s="45">
        <v>4</v>
      </c>
      <c r="B5" s="45" t="s">
        <v>13</v>
      </c>
      <c r="C5" s="41">
        <v>254</v>
      </c>
      <c r="D5" s="45">
        <v>54</v>
      </c>
      <c r="E5" s="45">
        <v>1</v>
      </c>
      <c r="F5" s="45"/>
      <c r="G5" s="45"/>
      <c r="H5" s="45"/>
      <c r="I5" s="45">
        <v>163</v>
      </c>
      <c r="J5" s="45">
        <v>20</v>
      </c>
      <c r="K5" s="45">
        <v>3</v>
      </c>
      <c r="L5" s="45">
        <v>8</v>
      </c>
      <c r="M5" s="45">
        <v>6</v>
      </c>
      <c r="N5" s="45"/>
      <c r="O5" s="45"/>
      <c r="P5" s="45"/>
      <c r="Q5" s="45"/>
      <c r="R5" s="45">
        <f t="shared" si="0"/>
        <v>54</v>
      </c>
      <c r="S5" s="48">
        <f t="shared" si="1"/>
        <v>54</v>
      </c>
      <c r="T5" s="41"/>
      <c r="U5" s="47">
        <f t="shared" si="2"/>
        <v>0</v>
      </c>
    </row>
    <row r="6" spans="1:21" ht="18.75">
      <c r="A6" s="45">
        <v>5</v>
      </c>
      <c r="B6" s="45" t="s">
        <v>14</v>
      </c>
      <c r="C6" s="41">
        <v>141</v>
      </c>
      <c r="D6" s="45">
        <v>75</v>
      </c>
      <c r="E6" s="45">
        <v>1</v>
      </c>
      <c r="F6" s="45">
        <v>63</v>
      </c>
      <c r="G6" s="45"/>
      <c r="H6" s="45"/>
      <c r="I6" s="45"/>
      <c r="J6" s="45"/>
      <c r="K6" s="45"/>
      <c r="L6" s="45"/>
      <c r="M6" s="45">
        <v>3</v>
      </c>
      <c r="N6" s="45"/>
      <c r="O6" s="45"/>
      <c r="P6" s="45"/>
      <c r="Q6" s="45"/>
      <c r="R6" s="45">
        <f t="shared" si="0"/>
        <v>138</v>
      </c>
      <c r="S6" s="39">
        <f t="shared" si="1"/>
        <v>138</v>
      </c>
      <c r="T6" s="41"/>
      <c r="U6" s="47">
        <f t="shared" si="2"/>
        <v>0</v>
      </c>
    </row>
    <row r="7" spans="1:21" ht="18.75">
      <c r="A7" s="45">
        <v>6</v>
      </c>
      <c r="B7" s="45" t="s">
        <v>15</v>
      </c>
      <c r="C7" s="41">
        <v>24</v>
      </c>
      <c r="D7" s="45">
        <v>21</v>
      </c>
      <c r="E7" s="45">
        <v>1</v>
      </c>
      <c r="F7" s="45"/>
      <c r="G7" s="45"/>
      <c r="H7" s="45"/>
      <c r="I7" s="45"/>
      <c r="J7" s="45"/>
      <c r="K7" s="45"/>
      <c r="L7" s="45"/>
      <c r="M7" s="45">
        <v>3</v>
      </c>
      <c r="N7" s="45"/>
      <c r="O7" s="45"/>
      <c r="P7" s="45"/>
      <c r="Q7" s="45"/>
      <c r="R7" s="45">
        <f t="shared" si="0"/>
        <v>21</v>
      </c>
      <c r="S7" s="39">
        <f t="shared" si="1"/>
        <v>21</v>
      </c>
      <c r="T7" s="41"/>
      <c r="U7" s="47">
        <f t="shared" si="2"/>
        <v>0</v>
      </c>
    </row>
    <row r="8" spans="1:21" ht="18.75">
      <c r="A8" s="45">
        <v>7</v>
      </c>
      <c r="B8" s="45" t="s">
        <v>16</v>
      </c>
      <c r="C8" s="41">
        <v>592</v>
      </c>
      <c r="D8" s="45">
        <v>100</v>
      </c>
      <c r="E8" s="45">
        <v>3</v>
      </c>
      <c r="F8" s="45">
        <v>58</v>
      </c>
      <c r="G8" s="45"/>
      <c r="H8" s="45"/>
      <c r="I8" s="45">
        <v>198</v>
      </c>
      <c r="J8" s="45">
        <v>9</v>
      </c>
      <c r="K8" s="45">
        <v>6</v>
      </c>
      <c r="L8" s="45">
        <v>13</v>
      </c>
      <c r="M8" s="45">
        <v>8</v>
      </c>
      <c r="N8" s="45"/>
      <c r="O8" s="45"/>
      <c r="P8" s="45"/>
      <c r="Q8" s="45"/>
      <c r="R8" s="45">
        <f t="shared" si="0"/>
        <v>358</v>
      </c>
      <c r="S8" s="39">
        <f t="shared" si="1"/>
        <v>358</v>
      </c>
      <c r="T8" s="41"/>
      <c r="U8" s="47">
        <f t="shared" si="2"/>
        <v>0</v>
      </c>
    </row>
    <row r="9" spans="1:21" ht="18.75">
      <c r="A9" s="45">
        <v>8</v>
      </c>
      <c r="B9" s="45" t="s">
        <v>17</v>
      </c>
      <c r="C9" s="41">
        <v>53</v>
      </c>
      <c r="D9" s="45">
        <v>52</v>
      </c>
      <c r="E9" s="45">
        <v>1</v>
      </c>
      <c r="F9" s="45">
        <v>40</v>
      </c>
      <c r="G9" s="45"/>
      <c r="H9" s="45">
        <v>40</v>
      </c>
      <c r="I9" s="45"/>
      <c r="J9" s="45"/>
      <c r="K9" s="45"/>
      <c r="L9" s="45"/>
      <c r="M9" s="45"/>
      <c r="N9" s="45"/>
      <c r="O9" s="45"/>
      <c r="P9" s="45"/>
      <c r="Q9" s="45"/>
      <c r="R9" s="45">
        <f t="shared" si="0"/>
        <v>93</v>
      </c>
      <c r="S9" s="39">
        <f t="shared" si="1"/>
        <v>92</v>
      </c>
      <c r="T9" s="41">
        <v>1</v>
      </c>
      <c r="U9" s="47">
        <f t="shared" si="2"/>
        <v>0</v>
      </c>
    </row>
    <row r="10" spans="1:21" ht="18.75">
      <c r="A10" s="45">
        <v>9</v>
      </c>
      <c r="B10" s="45" t="s">
        <v>18</v>
      </c>
      <c r="C10" s="41">
        <v>228</v>
      </c>
      <c r="D10" s="45">
        <v>65</v>
      </c>
      <c r="E10" s="45">
        <v>3</v>
      </c>
      <c r="F10" s="45">
        <v>12</v>
      </c>
      <c r="G10" s="45"/>
      <c r="H10" s="45"/>
      <c r="I10" s="45">
        <v>5</v>
      </c>
      <c r="J10" s="45">
        <v>2</v>
      </c>
      <c r="K10" s="45">
        <v>9</v>
      </c>
      <c r="L10" s="45">
        <v>3</v>
      </c>
      <c r="M10" s="45">
        <v>2</v>
      </c>
      <c r="N10" s="45"/>
      <c r="O10" s="45"/>
      <c r="P10" s="45"/>
      <c r="Q10" s="45"/>
      <c r="R10" s="45">
        <f t="shared" si="0"/>
        <v>207</v>
      </c>
      <c r="S10" s="39">
        <f t="shared" si="1"/>
        <v>207</v>
      </c>
      <c r="T10" s="41"/>
      <c r="U10" s="47">
        <f t="shared" si="2"/>
        <v>0</v>
      </c>
    </row>
    <row r="11" spans="1:21" ht="18.75">
      <c r="A11" s="45">
        <v>10</v>
      </c>
      <c r="B11" s="45" t="s">
        <v>19</v>
      </c>
      <c r="C11" s="41">
        <v>666</v>
      </c>
      <c r="D11" s="45">
        <v>100</v>
      </c>
      <c r="E11" s="45">
        <v>4</v>
      </c>
      <c r="F11" s="45">
        <v>112</v>
      </c>
      <c r="G11" s="45"/>
      <c r="H11" s="45"/>
      <c r="I11" s="45">
        <v>50</v>
      </c>
      <c r="J11" s="45">
        <v>11</v>
      </c>
      <c r="K11" s="45">
        <v>10</v>
      </c>
      <c r="L11" s="45">
        <v>28</v>
      </c>
      <c r="M11" s="45">
        <v>42</v>
      </c>
      <c r="N11" s="45"/>
      <c r="O11" s="45">
        <v>15</v>
      </c>
      <c r="P11" s="45"/>
      <c r="Q11" s="45"/>
      <c r="R11" s="45">
        <f t="shared" si="0"/>
        <v>510</v>
      </c>
      <c r="S11" s="39">
        <f t="shared" si="1"/>
        <v>512</v>
      </c>
      <c r="T11" s="41"/>
      <c r="U11" s="47">
        <f t="shared" si="2"/>
        <v>2</v>
      </c>
    </row>
    <row r="12" spans="1:21" ht="18.75">
      <c r="A12" s="45">
        <v>11</v>
      </c>
      <c r="B12" s="45" t="s">
        <v>20</v>
      </c>
      <c r="C12" s="41">
        <v>27</v>
      </c>
      <c r="D12" s="45">
        <v>27</v>
      </c>
      <c r="E12" s="45">
        <v>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>
        <f t="shared" si="0"/>
        <v>27</v>
      </c>
      <c r="S12" s="39">
        <f t="shared" si="1"/>
        <v>27</v>
      </c>
      <c r="T12" s="41"/>
      <c r="U12" s="47">
        <f t="shared" si="2"/>
        <v>0</v>
      </c>
    </row>
    <row r="13" spans="1:21" ht="18.75">
      <c r="A13" s="45">
        <v>12</v>
      </c>
      <c r="B13" s="45" t="s">
        <v>21</v>
      </c>
      <c r="C13" s="41">
        <v>85</v>
      </c>
      <c r="D13" s="45">
        <v>48</v>
      </c>
      <c r="E13" s="45">
        <v>2</v>
      </c>
      <c r="F13" s="45">
        <v>27</v>
      </c>
      <c r="G13" s="45"/>
      <c r="H13" s="45">
        <v>48</v>
      </c>
      <c r="I13" s="45"/>
      <c r="J13" s="45">
        <v>10</v>
      </c>
      <c r="K13" s="45"/>
      <c r="L13" s="45"/>
      <c r="M13" s="45"/>
      <c r="N13" s="45"/>
      <c r="O13" s="45"/>
      <c r="P13" s="45"/>
      <c r="Q13" s="45"/>
      <c r="R13" s="45">
        <f t="shared" si="0"/>
        <v>123</v>
      </c>
      <c r="S13" s="39">
        <f t="shared" si="1"/>
        <v>123</v>
      </c>
      <c r="T13" s="41"/>
      <c r="U13" s="47">
        <f t="shared" si="2"/>
        <v>0</v>
      </c>
    </row>
    <row r="14" spans="1:21" ht="18.75">
      <c r="A14" s="45">
        <v>13</v>
      </c>
      <c r="B14" s="45" t="s">
        <v>22</v>
      </c>
      <c r="C14" s="41">
        <v>33</v>
      </c>
      <c r="D14" s="45">
        <v>63</v>
      </c>
      <c r="E14" s="45">
        <v>1</v>
      </c>
      <c r="F14" s="45"/>
      <c r="G14" s="45"/>
      <c r="H14" s="45">
        <v>85</v>
      </c>
      <c r="I14" s="45">
        <v>20</v>
      </c>
      <c r="J14" s="45">
        <v>22</v>
      </c>
      <c r="K14" s="45">
        <v>6</v>
      </c>
      <c r="L14" s="45">
        <v>3</v>
      </c>
      <c r="M14" s="45">
        <v>3</v>
      </c>
      <c r="N14" s="45"/>
      <c r="O14" s="45"/>
      <c r="P14" s="45"/>
      <c r="Q14" s="45"/>
      <c r="R14" s="45">
        <f t="shared" si="0"/>
        <v>64</v>
      </c>
      <c r="S14" s="48">
        <f t="shared" si="1"/>
        <v>63</v>
      </c>
      <c r="T14" s="41">
        <v>1</v>
      </c>
      <c r="U14" s="47">
        <f t="shared" si="2"/>
        <v>0</v>
      </c>
    </row>
    <row r="15" spans="1:21" ht="18.75">
      <c r="A15" s="45">
        <v>14</v>
      </c>
      <c r="B15" s="45" t="s">
        <v>23</v>
      </c>
      <c r="C15" s="41">
        <v>116</v>
      </c>
      <c r="D15" s="45">
        <v>51</v>
      </c>
      <c r="E15" s="45">
        <v>1</v>
      </c>
      <c r="F15" s="45"/>
      <c r="G15" s="45"/>
      <c r="H15" s="45"/>
      <c r="I15" s="45">
        <v>10</v>
      </c>
      <c r="J15" s="45">
        <v>15</v>
      </c>
      <c r="K15" s="45">
        <v>6</v>
      </c>
      <c r="L15" s="45">
        <v>11</v>
      </c>
      <c r="M15" s="45">
        <v>19</v>
      </c>
      <c r="N15" s="45"/>
      <c r="O15" s="45">
        <v>3</v>
      </c>
      <c r="P15" s="45"/>
      <c r="Q15" s="45"/>
      <c r="R15" s="45">
        <f t="shared" si="0"/>
        <v>52</v>
      </c>
      <c r="S15" s="48">
        <f t="shared" si="1"/>
        <v>51</v>
      </c>
      <c r="T15" s="41"/>
      <c r="U15" s="47">
        <f t="shared" si="2"/>
        <v>-1</v>
      </c>
    </row>
    <row r="16" spans="1:21" ht="18.75">
      <c r="A16" s="45">
        <v>15</v>
      </c>
      <c r="B16" s="45" t="s">
        <v>24</v>
      </c>
      <c r="C16" s="41">
        <v>332</v>
      </c>
      <c r="D16" s="45">
        <v>50</v>
      </c>
      <c r="E16" s="45">
        <v>5</v>
      </c>
      <c r="F16" s="45">
        <v>66</v>
      </c>
      <c r="G16" s="45"/>
      <c r="H16" s="45"/>
      <c r="I16" s="45"/>
      <c r="J16" s="45">
        <v>5</v>
      </c>
      <c r="K16" s="45"/>
      <c r="L16" s="45">
        <v>6</v>
      </c>
      <c r="M16" s="45">
        <v>5</v>
      </c>
      <c r="N16" s="45"/>
      <c r="O16" s="45"/>
      <c r="P16" s="45"/>
      <c r="Q16" s="45"/>
      <c r="R16" s="45">
        <f t="shared" si="0"/>
        <v>316</v>
      </c>
      <c r="S16" s="39">
        <f t="shared" si="1"/>
        <v>316</v>
      </c>
      <c r="T16" s="41"/>
      <c r="U16" s="47">
        <f t="shared" si="2"/>
        <v>0</v>
      </c>
    </row>
    <row r="17" spans="1:21" ht="18.75">
      <c r="A17" s="45">
        <v>16</v>
      </c>
      <c r="B17" s="45" t="s">
        <v>25</v>
      </c>
      <c r="C17" s="41">
        <v>124</v>
      </c>
      <c r="D17" s="45">
        <v>50</v>
      </c>
      <c r="E17" s="45">
        <v>1</v>
      </c>
      <c r="F17" s="45">
        <v>46</v>
      </c>
      <c r="G17" s="45"/>
      <c r="H17" s="45"/>
      <c r="I17" s="45">
        <v>20</v>
      </c>
      <c r="J17" s="45"/>
      <c r="K17" s="45"/>
      <c r="L17" s="45"/>
      <c r="M17" s="45"/>
      <c r="N17" s="45"/>
      <c r="O17" s="45">
        <v>8</v>
      </c>
      <c r="P17" s="45"/>
      <c r="Q17" s="45"/>
      <c r="R17" s="45">
        <f t="shared" si="0"/>
        <v>96</v>
      </c>
      <c r="S17" s="39">
        <f t="shared" si="1"/>
        <v>96</v>
      </c>
      <c r="T17" s="41"/>
      <c r="U17" s="47">
        <f t="shared" si="2"/>
        <v>0</v>
      </c>
    </row>
    <row r="18" spans="1:21" ht="18.75">
      <c r="A18" s="45">
        <v>17</v>
      </c>
      <c r="B18" s="45" t="s">
        <v>26</v>
      </c>
      <c r="C18" s="41">
        <v>94</v>
      </c>
      <c r="D18" s="45">
        <v>50</v>
      </c>
      <c r="E18" s="45">
        <v>1</v>
      </c>
      <c r="F18" s="45">
        <v>3</v>
      </c>
      <c r="G18" s="45"/>
      <c r="H18" s="45"/>
      <c r="I18" s="45">
        <v>25</v>
      </c>
      <c r="J18" s="45">
        <v>6</v>
      </c>
      <c r="K18" s="45">
        <v>10</v>
      </c>
      <c r="L18" s="45"/>
      <c r="M18" s="45"/>
      <c r="N18" s="45"/>
      <c r="O18" s="45"/>
      <c r="P18" s="45"/>
      <c r="Q18" s="45"/>
      <c r="R18" s="45">
        <f t="shared" si="0"/>
        <v>53</v>
      </c>
      <c r="S18" s="39">
        <f t="shared" si="1"/>
        <v>53</v>
      </c>
      <c r="T18" s="41"/>
      <c r="U18" s="47">
        <f t="shared" si="2"/>
        <v>0</v>
      </c>
    </row>
    <row r="19" spans="1:21" ht="18.75">
      <c r="A19" s="45">
        <v>18</v>
      </c>
      <c r="B19" s="45" t="s">
        <v>27</v>
      </c>
      <c r="C19" s="41">
        <v>124</v>
      </c>
      <c r="D19" s="45">
        <v>33</v>
      </c>
      <c r="E19" s="45">
        <v>2</v>
      </c>
      <c r="F19" s="45">
        <v>28</v>
      </c>
      <c r="G19" s="45"/>
      <c r="H19" s="45"/>
      <c r="I19" s="45">
        <v>7</v>
      </c>
      <c r="J19" s="45">
        <v>18</v>
      </c>
      <c r="K19" s="45"/>
      <c r="L19" s="45"/>
      <c r="M19" s="45"/>
      <c r="N19" s="45"/>
      <c r="O19" s="45">
        <v>6</v>
      </c>
      <c r="P19" s="45"/>
      <c r="Q19" s="45"/>
      <c r="R19" s="45">
        <f t="shared" si="0"/>
        <v>93</v>
      </c>
      <c r="S19" s="39">
        <f t="shared" si="1"/>
        <v>94</v>
      </c>
      <c r="T19" s="41"/>
      <c r="U19" s="47">
        <f t="shared" si="2"/>
        <v>1</v>
      </c>
    </row>
    <row r="20" spans="1:21" ht="18.75">
      <c r="A20" s="45">
        <v>19</v>
      </c>
      <c r="B20" s="45" t="s">
        <v>28</v>
      </c>
      <c r="C20" s="41">
        <v>105</v>
      </c>
      <c r="D20" s="45">
        <v>40</v>
      </c>
      <c r="E20" s="45">
        <v>2</v>
      </c>
      <c r="F20" s="45">
        <v>11</v>
      </c>
      <c r="G20" s="45"/>
      <c r="H20" s="45"/>
      <c r="I20" s="45"/>
      <c r="J20" s="45">
        <v>6</v>
      </c>
      <c r="K20" s="45"/>
      <c r="L20" s="45"/>
      <c r="M20" s="45">
        <v>8</v>
      </c>
      <c r="N20" s="45"/>
      <c r="O20" s="45"/>
      <c r="P20" s="45"/>
      <c r="Q20" s="45"/>
      <c r="R20" s="45">
        <f t="shared" si="0"/>
        <v>91</v>
      </c>
      <c r="S20" s="39">
        <f t="shared" si="1"/>
        <v>91</v>
      </c>
      <c r="T20" s="41"/>
      <c r="U20" s="47">
        <f t="shared" si="2"/>
        <v>0</v>
      </c>
    </row>
    <row r="21" spans="1:21" ht="18.75">
      <c r="A21" s="45">
        <v>20</v>
      </c>
      <c r="B21" s="45" t="s">
        <v>29</v>
      </c>
      <c r="C21" s="41">
        <v>79</v>
      </c>
      <c r="D21" s="45">
        <v>40</v>
      </c>
      <c r="E21" s="45">
        <v>1</v>
      </c>
      <c r="F21" s="45">
        <v>29</v>
      </c>
      <c r="G21" s="45"/>
      <c r="H21" s="45"/>
      <c r="I21" s="45"/>
      <c r="J21" s="45">
        <v>10</v>
      </c>
      <c r="K21" s="45"/>
      <c r="L21" s="45"/>
      <c r="M21" s="45"/>
      <c r="N21" s="45"/>
      <c r="O21" s="45"/>
      <c r="P21" s="45"/>
      <c r="Q21" s="45"/>
      <c r="R21" s="45">
        <f t="shared" si="0"/>
        <v>69</v>
      </c>
      <c r="S21" s="39">
        <f t="shared" si="1"/>
        <v>69</v>
      </c>
      <c r="T21" s="41"/>
      <c r="U21" s="47">
        <f t="shared" si="2"/>
        <v>0</v>
      </c>
    </row>
  </sheetData>
  <pageMargins left="0.7" right="0.7" top="0.75" bottom="0.75" header="0.3" footer="0.3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"/>
  <sheetViews>
    <sheetView workbookViewId="0">
      <selection activeCell="U2" sqref="U2:U23"/>
    </sheetView>
  </sheetViews>
  <sheetFormatPr defaultRowHeight="15"/>
  <cols>
    <col min="1" max="1" width="4.140625" customWidth="1"/>
    <col min="2" max="2" width="8.7109375" customWidth="1"/>
    <col min="3" max="5" width="6.28515625" customWidth="1"/>
    <col min="6" max="9" width="5.5703125" customWidth="1"/>
    <col min="10" max="10" width="5.5703125" style="1" customWidth="1"/>
    <col min="11" max="11" width="5.5703125" customWidth="1"/>
    <col min="12" max="12" width="6.42578125" customWidth="1"/>
    <col min="13" max="16" width="5.5703125" customWidth="1"/>
    <col min="23" max="23" width="10.5703125" customWidth="1"/>
  </cols>
  <sheetData>
    <row r="1" spans="1:23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37</v>
      </c>
      <c r="J1" s="8" t="s">
        <v>40</v>
      </c>
      <c r="K1" s="8" t="s">
        <v>53</v>
      </c>
      <c r="L1" s="8" t="s">
        <v>53</v>
      </c>
      <c r="M1" s="8" t="s">
        <v>52</v>
      </c>
      <c r="N1" s="8" t="s">
        <v>52</v>
      </c>
      <c r="O1" s="8" t="s">
        <v>71</v>
      </c>
      <c r="P1" s="8"/>
      <c r="Q1" s="78" t="s">
        <v>30</v>
      </c>
      <c r="R1" s="8" t="s">
        <v>34</v>
      </c>
      <c r="S1" s="8" t="s">
        <v>35</v>
      </c>
      <c r="T1" s="8" t="s">
        <v>68</v>
      </c>
      <c r="U1" s="3" t="s">
        <v>64</v>
      </c>
      <c r="V1" s="3" t="s">
        <v>46</v>
      </c>
      <c r="W1" s="3" t="s">
        <v>47</v>
      </c>
    </row>
    <row r="2" spans="1:23" s="1" customFormat="1" ht="13.5" customHeight="1">
      <c r="A2" s="4">
        <v>1</v>
      </c>
      <c r="B2" s="77" t="s">
        <v>10</v>
      </c>
      <c r="C2" s="4">
        <v>33</v>
      </c>
      <c r="D2" s="4">
        <v>36</v>
      </c>
      <c r="E2" s="4">
        <v>70</v>
      </c>
      <c r="F2" s="4">
        <v>55</v>
      </c>
      <c r="G2" s="4">
        <v>59</v>
      </c>
      <c r="H2" s="4">
        <v>18</v>
      </c>
      <c r="I2" s="83">
        <v>10</v>
      </c>
      <c r="J2" s="83">
        <v>22</v>
      </c>
      <c r="K2" s="83">
        <v>26</v>
      </c>
      <c r="L2" s="83">
        <v>37</v>
      </c>
      <c r="M2" s="83">
        <v>30</v>
      </c>
      <c r="N2" s="83">
        <v>35</v>
      </c>
      <c r="O2" s="83">
        <v>52</v>
      </c>
      <c r="P2" s="83"/>
      <c r="Q2" s="44">
        <v>1731</v>
      </c>
      <c r="R2" s="4"/>
      <c r="S2" s="4">
        <v>124</v>
      </c>
      <c r="T2" s="82">
        <f>Q2+R2-F2-G2-H2-I2-J2-K2-L2-M2-N2-O2-P2-S2</f>
        <v>1263</v>
      </c>
      <c r="U2" s="7">
        <f t="shared" ref="U2:U23" si="0">C2*D2+E2</f>
        <v>1258</v>
      </c>
      <c r="V2" s="4">
        <v>5</v>
      </c>
      <c r="W2" s="9">
        <f>U2+V2-T2</f>
        <v>0</v>
      </c>
    </row>
    <row r="3" spans="1:23" s="1" customFormat="1" ht="13.5" customHeight="1">
      <c r="A3" s="4">
        <v>2</v>
      </c>
      <c r="B3" s="77" t="s">
        <v>11</v>
      </c>
      <c r="C3" s="4">
        <v>70</v>
      </c>
      <c r="D3" s="4">
        <v>17</v>
      </c>
      <c r="E3" s="4">
        <v>25</v>
      </c>
      <c r="F3" s="4">
        <v>3</v>
      </c>
      <c r="G3" s="4">
        <v>20</v>
      </c>
      <c r="H3" s="4">
        <v>34</v>
      </c>
      <c r="I3" s="83">
        <v>10</v>
      </c>
      <c r="J3" s="83">
        <v>29</v>
      </c>
      <c r="K3" s="83">
        <v>97</v>
      </c>
      <c r="L3" s="83">
        <v>42</v>
      </c>
      <c r="M3" s="83">
        <v>20</v>
      </c>
      <c r="N3" s="83">
        <v>36</v>
      </c>
      <c r="O3" s="83">
        <v>17</v>
      </c>
      <c r="P3" s="83"/>
      <c r="Q3" s="44">
        <v>1611</v>
      </c>
      <c r="R3" s="4"/>
      <c r="S3" s="4">
        <v>88</v>
      </c>
      <c r="T3" s="82">
        <f t="shared" ref="T3:T23" si="1">Q3+R3-F3-G3-H3-I3-J3-K3-L3-M3-N3-O3-P3-S3</f>
        <v>1215</v>
      </c>
      <c r="U3" s="7">
        <f t="shared" si="0"/>
        <v>1215</v>
      </c>
      <c r="V3" s="4"/>
      <c r="W3" s="9">
        <f t="shared" ref="W3:W23" si="2">U3+V3-T3</f>
        <v>0</v>
      </c>
    </row>
    <row r="4" spans="1:23" s="1" customFormat="1" ht="13.5" customHeight="1">
      <c r="A4" s="4">
        <v>3</v>
      </c>
      <c r="B4" s="77" t="s">
        <v>12</v>
      </c>
      <c r="C4" s="4">
        <v>45</v>
      </c>
      <c r="D4" s="4">
        <v>1</v>
      </c>
      <c r="E4" s="4">
        <v>37</v>
      </c>
      <c r="F4" s="4">
        <v>5</v>
      </c>
      <c r="G4" s="4"/>
      <c r="H4" s="4">
        <v>13</v>
      </c>
      <c r="I4" s="83"/>
      <c r="J4" s="83">
        <v>5</v>
      </c>
      <c r="K4" s="83"/>
      <c r="L4" s="83"/>
      <c r="M4" s="83">
        <v>10</v>
      </c>
      <c r="N4" s="83">
        <v>5</v>
      </c>
      <c r="O4" s="83">
        <v>14</v>
      </c>
      <c r="P4" s="83"/>
      <c r="Q4" s="44">
        <v>144</v>
      </c>
      <c r="R4" s="4"/>
      <c r="S4" s="4">
        <v>10</v>
      </c>
      <c r="T4" s="82">
        <f t="shared" si="1"/>
        <v>82</v>
      </c>
      <c r="U4" s="7">
        <f t="shared" si="0"/>
        <v>82</v>
      </c>
      <c r="V4" s="4"/>
      <c r="W4" s="9">
        <f t="shared" si="2"/>
        <v>0</v>
      </c>
    </row>
    <row r="5" spans="1:23" ht="13.5" customHeight="1">
      <c r="A5" s="4">
        <v>4</v>
      </c>
      <c r="B5" s="77" t="s">
        <v>13</v>
      </c>
      <c r="C5" s="4">
        <v>90</v>
      </c>
      <c r="D5" s="4">
        <v>1</v>
      </c>
      <c r="E5" s="4">
        <v>23</v>
      </c>
      <c r="F5" s="4"/>
      <c r="G5" s="4"/>
      <c r="H5" s="4">
        <v>4</v>
      </c>
      <c r="I5" s="83">
        <v>5</v>
      </c>
      <c r="J5" s="83">
        <v>9</v>
      </c>
      <c r="K5" s="83">
        <v>8</v>
      </c>
      <c r="L5" s="83">
        <v>9</v>
      </c>
      <c r="M5" s="83">
        <v>5</v>
      </c>
      <c r="N5" s="83">
        <v>5</v>
      </c>
      <c r="O5" s="83"/>
      <c r="P5" s="83"/>
      <c r="Q5" s="44">
        <v>174</v>
      </c>
      <c r="R5" s="4"/>
      <c r="S5" s="4">
        <v>16</v>
      </c>
      <c r="T5" s="82">
        <f t="shared" si="1"/>
        <v>113</v>
      </c>
      <c r="U5" s="7">
        <f t="shared" si="0"/>
        <v>113</v>
      </c>
      <c r="V5" s="4"/>
      <c r="W5" s="9">
        <f t="shared" si="2"/>
        <v>0</v>
      </c>
    </row>
    <row r="6" spans="1:23" ht="13.5" customHeight="1">
      <c r="A6" s="4">
        <v>5</v>
      </c>
      <c r="B6" s="77" t="s">
        <v>14</v>
      </c>
      <c r="C6" s="4">
        <v>80</v>
      </c>
      <c r="D6" s="4">
        <v>1</v>
      </c>
      <c r="E6" s="4">
        <v>1</v>
      </c>
      <c r="F6" s="4"/>
      <c r="G6" s="4"/>
      <c r="H6" s="4">
        <v>3</v>
      </c>
      <c r="I6" s="83"/>
      <c r="J6" s="83"/>
      <c r="K6" s="83"/>
      <c r="L6" s="83">
        <v>3</v>
      </c>
      <c r="M6" s="83">
        <v>10</v>
      </c>
      <c r="N6" s="83"/>
      <c r="O6" s="83"/>
      <c r="P6" s="83"/>
      <c r="Q6" s="44">
        <v>97</v>
      </c>
      <c r="R6" s="4"/>
      <c r="S6" s="4"/>
      <c r="T6" s="82">
        <f t="shared" si="1"/>
        <v>81</v>
      </c>
      <c r="U6" s="7">
        <f t="shared" si="0"/>
        <v>81</v>
      </c>
      <c r="V6" s="4"/>
      <c r="W6" s="9">
        <f t="shared" si="2"/>
        <v>0</v>
      </c>
    </row>
    <row r="7" spans="1:23" ht="15.75">
      <c r="A7" s="4">
        <v>6</v>
      </c>
      <c r="B7" s="77" t="s">
        <v>15</v>
      </c>
      <c r="C7" s="4">
        <v>20</v>
      </c>
      <c r="D7" s="4">
        <v>1</v>
      </c>
      <c r="E7" s="4">
        <v>2</v>
      </c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44">
        <v>22</v>
      </c>
      <c r="R7" s="4"/>
      <c r="S7" s="4"/>
      <c r="T7" s="82">
        <f t="shared" si="1"/>
        <v>22</v>
      </c>
      <c r="U7" s="7">
        <f t="shared" si="0"/>
        <v>22</v>
      </c>
      <c r="V7" s="4"/>
      <c r="W7" s="9">
        <f t="shared" si="2"/>
        <v>0</v>
      </c>
    </row>
    <row r="8" spans="1:23" s="1" customFormat="1" ht="13.5" customHeight="1">
      <c r="A8" s="4">
        <v>7</v>
      </c>
      <c r="B8" s="77" t="s">
        <v>16</v>
      </c>
      <c r="C8" s="4">
        <v>120</v>
      </c>
      <c r="D8" s="4">
        <v>5</v>
      </c>
      <c r="E8" s="4">
        <v>27</v>
      </c>
      <c r="F8" s="4">
        <v>3</v>
      </c>
      <c r="G8" s="4"/>
      <c r="H8" s="4">
        <v>11</v>
      </c>
      <c r="I8" s="83">
        <v>5</v>
      </c>
      <c r="J8" s="83">
        <v>4</v>
      </c>
      <c r="K8" s="83">
        <v>68</v>
      </c>
      <c r="L8" s="83">
        <v>10</v>
      </c>
      <c r="M8" s="83">
        <v>10</v>
      </c>
      <c r="N8" s="83">
        <v>5</v>
      </c>
      <c r="O8" s="83"/>
      <c r="P8" s="83"/>
      <c r="Q8" s="44">
        <v>757</v>
      </c>
      <c r="R8" s="4"/>
      <c r="S8" s="4">
        <v>14</v>
      </c>
      <c r="T8" s="82">
        <f t="shared" si="1"/>
        <v>627</v>
      </c>
      <c r="U8" s="7">
        <f t="shared" si="0"/>
        <v>627</v>
      </c>
      <c r="V8" s="4"/>
      <c r="W8" s="9">
        <f t="shared" si="2"/>
        <v>0</v>
      </c>
    </row>
    <row r="9" spans="1:23" ht="13.5" customHeight="1">
      <c r="A9" s="4">
        <v>8</v>
      </c>
      <c r="B9" s="77" t="s">
        <v>17</v>
      </c>
      <c r="C9" s="4">
        <v>40</v>
      </c>
      <c r="D9" s="4">
        <v>1</v>
      </c>
      <c r="E9" s="4">
        <v>53</v>
      </c>
      <c r="F9" s="4">
        <v>3</v>
      </c>
      <c r="G9" s="4"/>
      <c r="H9" s="4">
        <v>6</v>
      </c>
      <c r="I9" s="83"/>
      <c r="J9" s="83"/>
      <c r="K9" s="83"/>
      <c r="L9" s="83">
        <v>3</v>
      </c>
      <c r="M9" s="83"/>
      <c r="N9" s="83"/>
      <c r="O9" s="83"/>
      <c r="P9" s="83"/>
      <c r="Q9" s="44">
        <v>105</v>
      </c>
      <c r="R9" s="4"/>
      <c r="S9" s="4"/>
      <c r="T9" s="82">
        <f t="shared" si="1"/>
        <v>93</v>
      </c>
      <c r="U9" s="7">
        <f t="shared" si="0"/>
        <v>93</v>
      </c>
      <c r="V9" s="4"/>
      <c r="W9" s="9">
        <f t="shared" si="2"/>
        <v>0</v>
      </c>
    </row>
    <row r="10" spans="1:23" s="1" customFormat="1" ht="13.5" customHeight="1">
      <c r="A10" s="4">
        <v>9</v>
      </c>
      <c r="B10" s="77" t="s">
        <v>18</v>
      </c>
      <c r="C10" s="4">
        <v>65</v>
      </c>
      <c r="D10" s="4">
        <v>2</v>
      </c>
      <c r="E10" s="4">
        <v>24</v>
      </c>
      <c r="F10" s="4"/>
      <c r="G10" s="4"/>
      <c r="H10" s="4">
        <v>2</v>
      </c>
      <c r="I10" s="83"/>
      <c r="J10" s="83"/>
      <c r="K10" s="83"/>
      <c r="L10" s="83">
        <v>10</v>
      </c>
      <c r="M10" s="83">
        <v>10</v>
      </c>
      <c r="N10" s="83"/>
      <c r="O10" s="83">
        <v>10</v>
      </c>
      <c r="P10" s="83"/>
      <c r="Q10" s="44">
        <v>191</v>
      </c>
      <c r="R10" s="4"/>
      <c r="S10" s="4">
        <v>5</v>
      </c>
      <c r="T10" s="82">
        <f t="shared" si="1"/>
        <v>154</v>
      </c>
      <c r="U10" s="7">
        <f t="shared" si="0"/>
        <v>154</v>
      </c>
      <c r="V10" s="4"/>
      <c r="W10" s="9">
        <f t="shared" si="2"/>
        <v>0</v>
      </c>
    </row>
    <row r="11" spans="1:23" ht="13.5" customHeight="1">
      <c r="A11" s="4">
        <v>10</v>
      </c>
      <c r="B11" s="77" t="s">
        <v>19</v>
      </c>
      <c r="C11" s="4">
        <v>100</v>
      </c>
      <c r="D11" s="4">
        <v>3</v>
      </c>
      <c r="E11" s="4">
        <v>53</v>
      </c>
      <c r="F11" s="4">
        <v>6</v>
      </c>
      <c r="G11" s="4"/>
      <c r="H11" s="4">
        <v>18</v>
      </c>
      <c r="I11" s="83">
        <v>10</v>
      </c>
      <c r="J11" s="83">
        <v>12</v>
      </c>
      <c r="K11" s="83">
        <v>5</v>
      </c>
      <c r="L11" s="83">
        <v>27</v>
      </c>
      <c r="M11" s="83">
        <v>20</v>
      </c>
      <c r="N11" s="83">
        <v>16</v>
      </c>
      <c r="O11" s="83">
        <v>15</v>
      </c>
      <c r="P11" s="83"/>
      <c r="Q11" s="44">
        <v>528</v>
      </c>
      <c r="R11" s="4"/>
      <c r="S11" s="4">
        <v>46</v>
      </c>
      <c r="T11" s="82">
        <f t="shared" si="1"/>
        <v>353</v>
      </c>
      <c r="U11" s="7">
        <f t="shared" si="0"/>
        <v>353</v>
      </c>
      <c r="V11" s="4"/>
      <c r="W11" s="9">
        <f t="shared" si="2"/>
        <v>0</v>
      </c>
    </row>
    <row r="12" spans="1:23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44">
        <v>0</v>
      </c>
      <c r="R12" s="4"/>
      <c r="S12" s="4"/>
      <c r="T12" s="82">
        <f t="shared" si="1"/>
        <v>0</v>
      </c>
      <c r="U12" s="7">
        <f t="shared" si="0"/>
        <v>0</v>
      </c>
      <c r="V12" s="4"/>
      <c r="W12" s="9">
        <f t="shared" si="2"/>
        <v>0</v>
      </c>
    </row>
    <row r="13" spans="1:23" ht="13.5" customHeight="1">
      <c r="A13" s="4">
        <v>12</v>
      </c>
      <c r="B13" s="77" t="s">
        <v>21</v>
      </c>
      <c r="C13" s="4">
        <v>48</v>
      </c>
      <c r="D13" s="4">
        <v>1</v>
      </c>
      <c r="E13" s="4">
        <v>26</v>
      </c>
      <c r="F13" s="4">
        <v>13</v>
      </c>
      <c r="G13" s="4">
        <v>1</v>
      </c>
      <c r="H13" s="4">
        <v>3</v>
      </c>
      <c r="I13" s="83"/>
      <c r="J13" s="83"/>
      <c r="K13" s="83"/>
      <c r="L13" s="83"/>
      <c r="M13" s="83"/>
      <c r="N13" s="83"/>
      <c r="O13" s="83"/>
      <c r="P13" s="83"/>
      <c r="Q13" s="44">
        <v>106</v>
      </c>
      <c r="R13" s="4"/>
      <c r="S13" s="4">
        <v>15</v>
      </c>
      <c r="T13" s="82">
        <f t="shared" si="1"/>
        <v>74</v>
      </c>
      <c r="U13" s="7">
        <f t="shared" si="0"/>
        <v>74</v>
      </c>
      <c r="V13" s="4"/>
      <c r="W13" s="9">
        <f t="shared" si="2"/>
        <v>0</v>
      </c>
    </row>
    <row r="14" spans="1:23" s="1" customFormat="1" ht="13.5" customHeight="1">
      <c r="A14" s="4">
        <v>13</v>
      </c>
      <c r="B14" s="77" t="s">
        <v>22</v>
      </c>
      <c r="C14" s="4">
        <v>85</v>
      </c>
      <c r="D14" s="4">
        <v>1</v>
      </c>
      <c r="E14" s="4">
        <v>58</v>
      </c>
      <c r="F14" s="4"/>
      <c r="G14" s="4"/>
      <c r="H14" s="4"/>
      <c r="I14" s="83"/>
      <c r="J14" s="83">
        <v>10</v>
      </c>
      <c r="K14" s="83"/>
      <c r="L14" s="83"/>
      <c r="M14" s="83"/>
      <c r="N14" s="83">
        <v>3</v>
      </c>
      <c r="O14" s="83"/>
      <c r="P14" s="83"/>
      <c r="Q14" s="44">
        <v>162</v>
      </c>
      <c r="R14" s="4"/>
      <c r="S14" s="4">
        <v>5</v>
      </c>
      <c r="T14" s="82">
        <f t="shared" si="1"/>
        <v>144</v>
      </c>
      <c r="U14" s="7">
        <f t="shared" si="0"/>
        <v>143</v>
      </c>
      <c r="V14" s="4">
        <v>1</v>
      </c>
      <c r="W14" s="9">
        <f t="shared" si="2"/>
        <v>0</v>
      </c>
    </row>
    <row r="15" spans="1:23" ht="13.5" customHeight="1">
      <c r="A15" s="4">
        <v>14</v>
      </c>
      <c r="B15" s="77" t="s">
        <v>23</v>
      </c>
      <c r="C15" s="4">
        <v>50</v>
      </c>
      <c r="D15" s="4">
        <v>3</v>
      </c>
      <c r="E15" s="4">
        <v>11</v>
      </c>
      <c r="F15" s="4"/>
      <c r="G15" s="4"/>
      <c r="H15" s="4"/>
      <c r="I15" s="83"/>
      <c r="J15" s="83">
        <v>12</v>
      </c>
      <c r="K15" s="83">
        <v>3</v>
      </c>
      <c r="L15" s="83">
        <v>3</v>
      </c>
      <c r="M15" s="83"/>
      <c r="N15" s="83">
        <v>8</v>
      </c>
      <c r="O15" s="83">
        <v>10</v>
      </c>
      <c r="P15" s="83"/>
      <c r="Q15" s="44">
        <v>202</v>
      </c>
      <c r="R15" s="4"/>
      <c r="S15" s="4">
        <v>5</v>
      </c>
      <c r="T15" s="82">
        <f t="shared" si="1"/>
        <v>161</v>
      </c>
      <c r="U15" s="7">
        <f t="shared" si="0"/>
        <v>161</v>
      </c>
      <c r="V15" s="4"/>
      <c r="W15" s="9">
        <f t="shared" si="2"/>
        <v>0</v>
      </c>
    </row>
    <row r="16" spans="1:23" ht="13.5" customHeight="1">
      <c r="A16" s="4">
        <v>15</v>
      </c>
      <c r="B16" s="77" t="s">
        <v>24</v>
      </c>
      <c r="C16" s="4">
        <v>50</v>
      </c>
      <c r="D16" s="4">
        <v>4</v>
      </c>
      <c r="E16" s="4">
        <v>24</v>
      </c>
      <c r="F16" s="4"/>
      <c r="G16" s="4"/>
      <c r="H16" s="4"/>
      <c r="I16" s="83"/>
      <c r="J16" s="83"/>
      <c r="K16" s="83"/>
      <c r="L16" s="83">
        <v>3</v>
      </c>
      <c r="M16" s="83"/>
      <c r="N16" s="83"/>
      <c r="O16" s="83"/>
      <c r="P16" s="83"/>
      <c r="Q16" s="44">
        <v>227</v>
      </c>
      <c r="R16" s="4"/>
      <c r="S16" s="4"/>
      <c r="T16" s="82">
        <f t="shared" si="1"/>
        <v>224</v>
      </c>
      <c r="U16" s="7">
        <f t="shared" si="0"/>
        <v>224</v>
      </c>
      <c r="V16" s="4"/>
      <c r="W16" s="9">
        <f t="shared" si="2"/>
        <v>0</v>
      </c>
    </row>
    <row r="17" spans="1:23" ht="13.5" customHeight="1">
      <c r="A17" s="4">
        <v>16</v>
      </c>
      <c r="B17" s="77" t="s">
        <v>25</v>
      </c>
      <c r="C17" s="4">
        <v>50</v>
      </c>
      <c r="D17" s="4">
        <v>3</v>
      </c>
      <c r="E17" s="4">
        <v>68</v>
      </c>
      <c r="F17" s="4"/>
      <c r="G17" s="4"/>
      <c r="H17" s="4">
        <v>1</v>
      </c>
      <c r="I17" s="83"/>
      <c r="J17" s="83">
        <v>2</v>
      </c>
      <c r="K17" s="83"/>
      <c r="L17" s="83"/>
      <c r="M17" s="83"/>
      <c r="N17" s="83">
        <v>2</v>
      </c>
      <c r="O17" s="83"/>
      <c r="P17" s="83"/>
      <c r="Q17" s="44">
        <v>223</v>
      </c>
      <c r="R17" s="4"/>
      <c r="S17" s="4"/>
      <c r="T17" s="82">
        <f t="shared" si="1"/>
        <v>218</v>
      </c>
      <c r="U17" s="7">
        <f t="shared" si="0"/>
        <v>218</v>
      </c>
      <c r="V17" s="4"/>
      <c r="W17" s="9">
        <f t="shared" si="2"/>
        <v>0</v>
      </c>
    </row>
    <row r="18" spans="1:23" ht="13.5" customHeight="1">
      <c r="A18" s="4">
        <v>17</v>
      </c>
      <c r="B18" s="77" t="s">
        <v>26</v>
      </c>
      <c r="C18" s="4">
        <v>28</v>
      </c>
      <c r="D18" s="4">
        <v>1</v>
      </c>
      <c r="E18" s="4"/>
      <c r="F18" s="4"/>
      <c r="G18" s="4"/>
      <c r="H18" s="4"/>
      <c r="I18" s="83"/>
      <c r="J18" s="83"/>
      <c r="K18" s="83"/>
      <c r="L18" s="83">
        <v>10</v>
      </c>
      <c r="M18" s="83">
        <v>10</v>
      </c>
      <c r="N18" s="83"/>
      <c r="O18" s="83">
        <v>3</v>
      </c>
      <c r="P18" s="83"/>
      <c r="Q18" s="44">
        <v>74</v>
      </c>
      <c r="R18" s="4"/>
      <c r="S18" s="4">
        <v>22</v>
      </c>
      <c r="T18" s="82">
        <f t="shared" si="1"/>
        <v>29</v>
      </c>
      <c r="U18" s="7">
        <f t="shared" si="0"/>
        <v>28</v>
      </c>
      <c r="V18" s="4">
        <v>1</v>
      </c>
      <c r="W18" s="9">
        <f t="shared" si="2"/>
        <v>0</v>
      </c>
    </row>
    <row r="19" spans="1:23" ht="13.5" customHeight="1">
      <c r="A19" s="4">
        <v>18</v>
      </c>
      <c r="B19" s="77" t="s">
        <v>73</v>
      </c>
      <c r="C19" s="4">
        <v>25</v>
      </c>
      <c r="D19" s="4">
        <v>3</v>
      </c>
      <c r="E19" s="4">
        <v>24</v>
      </c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44">
        <v>99</v>
      </c>
      <c r="R19" s="4"/>
      <c r="S19" s="4"/>
      <c r="T19" s="82">
        <f t="shared" si="1"/>
        <v>99</v>
      </c>
      <c r="U19" s="7">
        <f t="shared" si="0"/>
        <v>99</v>
      </c>
      <c r="V19" s="4"/>
      <c r="W19" s="9">
        <f t="shared" si="2"/>
        <v>0</v>
      </c>
    </row>
    <row r="20" spans="1:23" ht="13.5" customHeight="1">
      <c r="A20" s="4">
        <v>19</v>
      </c>
      <c r="B20" s="77" t="s">
        <v>27</v>
      </c>
      <c r="C20" s="4">
        <v>33</v>
      </c>
      <c r="D20" s="4">
        <v>1</v>
      </c>
      <c r="E20" s="4">
        <v>17</v>
      </c>
      <c r="F20" s="4"/>
      <c r="G20" s="4"/>
      <c r="H20" s="4"/>
      <c r="I20" s="83"/>
      <c r="J20" s="83"/>
      <c r="K20" s="83">
        <v>3</v>
      </c>
      <c r="L20" s="83">
        <v>5</v>
      </c>
      <c r="M20" s="83"/>
      <c r="N20" s="83"/>
      <c r="O20" s="83">
        <v>3</v>
      </c>
      <c r="P20" s="83"/>
      <c r="Q20" s="44">
        <v>66</v>
      </c>
      <c r="R20" s="4"/>
      <c r="S20" s="4">
        <v>5</v>
      </c>
      <c r="T20" s="82">
        <f t="shared" si="1"/>
        <v>50</v>
      </c>
      <c r="U20" s="7">
        <f t="shared" si="0"/>
        <v>50</v>
      </c>
      <c r="V20" s="4"/>
      <c r="W20" s="9">
        <f t="shared" si="2"/>
        <v>0</v>
      </c>
    </row>
    <row r="21" spans="1:23" s="1" customFormat="1" ht="13.5" customHeight="1">
      <c r="A21" s="4">
        <v>20</v>
      </c>
      <c r="B21" s="77" t="s">
        <v>28</v>
      </c>
      <c r="C21" s="4">
        <v>40</v>
      </c>
      <c r="D21" s="4">
        <v>1</v>
      </c>
      <c r="E21" s="4">
        <v>16</v>
      </c>
      <c r="F21" s="4">
        <v>11</v>
      </c>
      <c r="G21" s="4"/>
      <c r="H21" s="4">
        <v>2</v>
      </c>
      <c r="I21" s="83"/>
      <c r="J21" s="9"/>
      <c r="K21" s="9"/>
      <c r="L21" s="9"/>
      <c r="M21" s="9"/>
      <c r="N21" s="9"/>
      <c r="O21" s="9"/>
      <c r="P21" s="9"/>
      <c r="Q21" s="44">
        <v>69</v>
      </c>
      <c r="R21" s="4"/>
      <c r="S21" s="4"/>
      <c r="T21" s="82">
        <f t="shared" si="1"/>
        <v>56</v>
      </c>
      <c r="U21" s="7">
        <f t="shared" si="0"/>
        <v>56</v>
      </c>
      <c r="V21" s="4"/>
      <c r="W21" s="9">
        <f t="shared" si="2"/>
        <v>0</v>
      </c>
    </row>
    <row r="22" spans="1:23" ht="13.5" customHeight="1">
      <c r="A22" s="4">
        <v>21</v>
      </c>
      <c r="B22" s="77" t="s">
        <v>29</v>
      </c>
      <c r="C22" s="4">
        <v>24</v>
      </c>
      <c r="D22" s="4">
        <v>1</v>
      </c>
      <c r="E22" s="4"/>
      <c r="F22" s="4"/>
      <c r="G22" s="4"/>
      <c r="H22" s="4">
        <v>2</v>
      </c>
      <c r="I22" s="83"/>
      <c r="J22" s="9"/>
      <c r="K22" s="9"/>
      <c r="L22" s="9"/>
      <c r="M22" s="9"/>
      <c r="N22" s="9"/>
      <c r="O22" s="9"/>
      <c r="P22" s="9"/>
      <c r="Q22" s="44">
        <v>26</v>
      </c>
      <c r="R22" s="4"/>
      <c r="S22" s="4"/>
      <c r="T22" s="82">
        <f t="shared" si="1"/>
        <v>24</v>
      </c>
      <c r="U22" s="7">
        <f t="shared" si="0"/>
        <v>24</v>
      </c>
      <c r="V22" s="4"/>
      <c r="W22" s="9">
        <f t="shared" si="2"/>
        <v>0</v>
      </c>
    </row>
    <row r="23" spans="1:23" ht="13.5" customHeight="1">
      <c r="A23" s="4">
        <v>22</v>
      </c>
      <c r="B23" s="77" t="s">
        <v>79</v>
      </c>
      <c r="C23" s="4">
        <v>5</v>
      </c>
      <c r="D23" s="4">
        <v>1</v>
      </c>
      <c r="E23" s="4"/>
      <c r="F23" s="4"/>
      <c r="G23" s="4">
        <v>42</v>
      </c>
      <c r="H23" s="4">
        <v>24</v>
      </c>
      <c r="I23" s="83">
        <v>60</v>
      </c>
      <c r="J23" s="9"/>
      <c r="K23" s="9">
        <v>42</v>
      </c>
      <c r="L23" s="9"/>
      <c r="M23" s="9">
        <v>6</v>
      </c>
      <c r="N23" s="9">
        <v>6</v>
      </c>
      <c r="O23" s="9"/>
      <c r="P23" s="9"/>
      <c r="Q23" s="44">
        <v>190</v>
      </c>
      <c r="R23" s="4"/>
      <c r="S23" s="4"/>
      <c r="T23" s="82">
        <f t="shared" si="1"/>
        <v>10</v>
      </c>
      <c r="U23" s="7">
        <f t="shared" si="0"/>
        <v>5</v>
      </c>
      <c r="V23" s="4">
        <v>5</v>
      </c>
      <c r="W23" s="9">
        <f t="shared" si="2"/>
        <v>0</v>
      </c>
    </row>
    <row r="24" spans="1:23" ht="18.75">
      <c r="E24" s="98"/>
      <c r="F24" s="117">
        <f t="shared" ref="F24:N24" si="3">SUM(F2:F23)</f>
        <v>99</v>
      </c>
      <c r="G24" s="117">
        <f t="shared" si="3"/>
        <v>122</v>
      </c>
      <c r="H24" s="117">
        <f t="shared" si="3"/>
        <v>141</v>
      </c>
      <c r="I24" s="117">
        <f t="shared" si="3"/>
        <v>100</v>
      </c>
      <c r="J24" s="118">
        <f t="shared" si="3"/>
        <v>105</v>
      </c>
      <c r="K24" s="117">
        <f t="shared" si="3"/>
        <v>252</v>
      </c>
      <c r="L24" s="119">
        <f>SUM(L2:L23)</f>
        <v>162</v>
      </c>
      <c r="M24" s="117">
        <f t="shared" si="3"/>
        <v>131</v>
      </c>
      <c r="N24" s="117">
        <f t="shared" si="3"/>
        <v>121</v>
      </c>
      <c r="O24" s="98"/>
      <c r="P24" s="98"/>
      <c r="Q24" s="98">
        <f t="shared" ref="Q24:V24" si="4">SUM(Q2:Q23)</f>
        <v>6804</v>
      </c>
      <c r="R24" s="102">
        <f t="shared" si="4"/>
        <v>0</v>
      </c>
      <c r="S24" s="102">
        <f t="shared" si="4"/>
        <v>355</v>
      </c>
      <c r="T24" s="82">
        <f>SUM(T2:T23)</f>
        <v>5092</v>
      </c>
      <c r="U24" s="101">
        <f t="shared" si="4"/>
        <v>5080</v>
      </c>
      <c r="V24" s="106">
        <f t="shared" si="4"/>
        <v>12</v>
      </c>
      <c r="W24" s="93"/>
    </row>
  </sheetData>
  <pageMargins left="0.7" right="0.7" top="0.75" bottom="0.75" header="0.3" footer="0.3"/>
  <legacy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workbookViewId="0">
      <selection activeCell="W11" sqref="W11"/>
    </sheetView>
  </sheetViews>
  <sheetFormatPr defaultRowHeight="15"/>
  <cols>
    <col min="1" max="1" width="4.140625" customWidth="1"/>
    <col min="2" max="2" width="8.7109375" customWidth="1"/>
    <col min="3" max="5" width="6.28515625" customWidth="1"/>
    <col min="6" max="8" width="5.5703125" customWidth="1"/>
    <col min="9" max="9" width="5.5703125" style="1" customWidth="1"/>
    <col min="10" max="11" width="5.5703125" customWidth="1"/>
    <col min="12" max="12" width="5.5703125" style="1" customWidth="1"/>
    <col min="13" max="18" width="5.5703125" customWidth="1"/>
    <col min="25" max="25" width="10.5703125" customWidth="1"/>
  </cols>
  <sheetData>
    <row r="1" spans="1:25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40</v>
      </c>
      <c r="N1" s="8" t="s">
        <v>53</v>
      </c>
      <c r="O1" s="8" t="s">
        <v>52</v>
      </c>
      <c r="P1" s="8" t="s">
        <v>52</v>
      </c>
      <c r="Q1" s="8" t="s">
        <v>71</v>
      </c>
      <c r="R1" s="8" t="s">
        <v>58</v>
      </c>
      <c r="S1" s="78" t="s">
        <v>30</v>
      </c>
      <c r="T1" s="8" t="s">
        <v>34</v>
      </c>
      <c r="U1" s="8" t="s">
        <v>35</v>
      </c>
      <c r="V1" s="8" t="s">
        <v>68</v>
      </c>
      <c r="W1" s="3" t="s">
        <v>64</v>
      </c>
      <c r="X1" s="3" t="s">
        <v>46</v>
      </c>
      <c r="Y1" s="3" t="s">
        <v>47</v>
      </c>
    </row>
    <row r="2" spans="1:25" s="1" customFormat="1" ht="13.5" customHeight="1">
      <c r="A2" s="4">
        <v>1</v>
      </c>
      <c r="B2" s="77" t="s">
        <v>10</v>
      </c>
      <c r="C2" s="4">
        <v>33</v>
      </c>
      <c r="D2" s="4">
        <v>69</v>
      </c>
      <c r="E2" s="4">
        <v>130</v>
      </c>
      <c r="F2" s="4">
        <v>8</v>
      </c>
      <c r="G2" s="4"/>
      <c r="H2" s="4">
        <v>31</v>
      </c>
      <c r="I2" s="83"/>
      <c r="J2" s="83">
        <v>26</v>
      </c>
      <c r="K2" s="83"/>
      <c r="L2" s="83">
        <v>70</v>
      </c>
      <c r="M2" s="83">
        <v>32</v>
      </c>
      <c r="N2" s="83">
        <v>1</v>
      </c>
      <c r="O2" s="83"/>
      <c r="P2" s="83"/>
      <c r="Q2" s="83">
        <v>75</v>
      </c>
      <c r="R2" s="89">
        <v>3</v>
      </c>
      <c r="S2" s="44">
        <v>1258</v>
      </c>
      <c r="T2" s="4">
        <v>1612</v>
      </c>
      <c r="U2" s="4">
        <v>213</v>
      </c>
      <c r="V2" s="82">
        <f>S2+T2-F2-G2-H2-I2-J2-K2-L2-M2-N2-O2-P2-Q2-R2-U2</f>
        <v>2411</v>
      </c>
      <c r="W2" s="7">
        <f t="shared" ref="W2:W23" si="0">C2*D2+E2</f>
        <v>2407</v>
      </c>
      <c r="X2" s="4">
        <v>4</v>
      </c>
      <c r="Y2" s="9">
        <f>W2+X2-V2</f>
        <v>0</v>
      </c>
    </row>
    <row r="3" spans="1:25" s="1" customFormat="1" ht="13.5" customHeight="1">
      <c r="A3" s="4">
        <v>2</v>
      </c>
      <c r="B3" s="77" t="s">
        <v>11</v>
      </c>
      <c r="C3" s="4">
        <v>70</v>
      </c>
      <c r="D3" s="4">
        <v>26</v>
      </c>
      <c r="E3" s="4">
        <v>192</v>
      </c>
      <c r="F3" s="4">
        <v>16</v>
      </c>
      <c r="G3" s="4"/>
      <c r="H3" s="4">
        <v>55</v>
      </c>
      <c r="I3" s="83"/>
      <c r="J3" s="83">
        <v>29</v>
      </c>
      <c r="K3" s="83"/>
      <c r="L3" s="83">
        <v>37</v>
      </c>
      <c r="M3" s="83">
        <v>33</v>
      </c>
      <c r="N3" s="83">
        <v>5</v>
      </c>
      <c r="O3" s="83"/>
      <c r="P3" s="83"/>
      <c r="Q3" s="83">
        <v>11</v>
      </c>
      <c r="R3" s="89">
        <v>3</v>
      </c>
      <c r="S3" s="44">
        <v>1215</v>
      </c>
      <c r="T3" s="4">
        <v>1120</v>
      </c>
      <c r="U3" s="4">
        <v>134</v>
      </c>
      <c r="V3" s="82">
        <f t="shared" ref="V3:V23" si="1">S3+T3-F3-G3-H3-I3-J3-K3-L3-M3-N3-O3-P3-Q3-R3-U3</f>
        <v>2012</v>
      </c>
      <c r="W3" s="7">
        <f t="shared" si="0"/>
        <v>2012</v>
      </c>
      <c r="X3" s="4"/>
      <c r="Y3" s="9">
        <f t="shared" ref="Y3:Y23" si="2">W3+X3-V3</f>
        <v>0</v>
      </c>
    </row>
    <row r="4" spans="1:25" s="1" customFormat="1" ht="13.5" customHeight="1">
      <c r="A4" s="4">
        <v>3</v>
      </c>
      <c r="B4" s="77" t="s">
        <v>12</v>
      </c>
      <c r="C4" s="4">
        <v>45</v>
      </c>
      <c r="D4" s="4">
        <v>5</v>
      </c>
      <c r="E4" s="4">
        <v>187</v>
      </c>
      <c r="F4" s="4">
        <v>3</v>
      </c>
      <c r="G4" s="4"/>
      <c r="H4" s="4">
        <v>18</v>
      </c>
      <c r="I4" s="83"/>
      <c r="J4" s="83">
        <v>6</v>
      </c>
      <c r="K4" s="83"/>
      <c r="L4" s="83"/>
      <c r="M4" s="83">
        <v>5</v>
      </c>
      <c r="N4" s="83">
        <v>3</v>
      </c>
      <c r="O4" s="83"/>
      <c r="P4" s="83"/>
      <c r="Q4" s="83"/>
      <c r="R4" s="89"/>
      <c r="S4" s="44">
        <v>82</v>
      </c>
      <c r="T4" s="4">
        <v>450</v>
      </c>
      <c r="U4" s="4">
        <v>85</v>
      </c>
      <c r="V4" s="82">
        <f t="shared" si="1"/>
        <v>412</v>
      </c>
      <c r="W4" s="7">
        <f t="shared" si="0"/>
        <v>412</v>
      </c>
      <c r="X4" s="4"/>
      <c r="Y4" s="9">
        <f t="shared" si="2"/>
        <v>0</v>
      </c>
    </row>
    <row r="5" spans="1:25" ht="13.5" customHeight="1">
      <c r="A5" s="4">
        <v>4</v>
      </c>
      <c r="B5" s="77" t="s">
        <v>13</v>
      </c>
      <c r="C5" s="4">
        <v>90</v>
      </c>
      <c r="D5" s="4">
        <v>2</v>
      </c>
      <c r="E5" s="4">
        <v>67</v>
      </c>
      <c r="F5" s="4"/>
      <c r="G5" s="4"/>
      <c r="H5" s="4"/>
      <c r="I5" s="83"/>
      <c r="J5" s="83"/>
      <c r="K5" s="83"/>
      <c r="L5" s="83">
        <v>7</v>
      </c>
      <c r="M5" s="83">
        <v>6</v>
      </c>
      <c r="N5" s="83"/>
      <c r="O5" s="83">
        <v>4</v>
      </c>
      <c r="P5" s="83"/>
      <c r="Q5" s="83">
        <v>3</v>
      </c>
      <c r="R5" s="89"/>
      <c r="S5" s="44">
        <v>113</v>
      </c>
      <c r="T5" s="4">
        <v>180</v>
      </c>
      <c r="U5" s="4">
        <v>27</v>
      </c>
      <c r="V5" s="82">
        <f t="shared" si="1"/>
        <v>246</v>
      </c>
      <c r="W5" s="7">
        <f t="shared" si="0"/>
        <v>247</v>
      </c>
      <c r="X5" s="4">
        <v>1</v>
      </c>
      <c r="Y5" s="9">
        <f t="shared" si="2"/>
        <v>2</v>
      </c>
    </row>
    <row r="6" spans="1:25" ht="13.5" customHeight="1">
      <c r="A6" s="4">
        <v>5</v>
      </c>
      <c r="B6" s="77" t="s">
        <v>14</v>
      </c>
      <c r="C6" s="4">
        <v>66</v>
      </c>
      <c r="D6" s="4">
        <v>1</v>
      </c>
      <c r="E6" s="4"/>
      <c r="F6" s="4"/>
      <c r="G6" s="4"/>
      <c r="H6" s="4"/>
      <c r="I6" s="83"/>
      <c r="J6" s="83"/>
      <c r="K6" s="83"/>
      <c r="L6" s="83"/>
      <c r="M6" s="83"/>
      <c r="N6" s="83"/>
      <c r="O6" s="83"/>
      <c r="P6" s="83"/>
      <c r="Q6" s="83">
        <v>10</v>
      </c>
      <c r="R6" s="89">
        <v>3</v>
      </c>
      <c r="S6" s="44">
        <v>81</v>
      </c>
      <c r="T6" s="4"/>
      <c r="U6" s="4"/>
      <c r="V6" s="82">
        <f t="shared" si="1"/>
        <v>68</v>
      </c>
      <c r="W6" s="7">
        <f t="shared" si="0"/>
        <v>66</v>
      </c>
      <c r="X6" s="4"/>
      <c r="Y6" s="9">
        <f t="shared" si="2"/>
        <v>-2</v>
      </c>
    </row>
    <row r="7" spans="1:25" ht="15.75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3">
        <v>10</v>
      </c>
      <c r="R7" s="89"/>
      <c r="S7" s="44">
        <v>22</v>
      </c>
      <c r="T7" s="4"/>
      <c r="U7" s="4"/>
      <c r="V7" s="82">
        <f t="shared" si="1"/>
        <v>12</v>
      </c>
      <c r="W7" s="7">
        <f t="shared" si="0"/>
        <v>12</v>
      </c>
      <c r="X7" s="4"/>
      <c r="Y7" s="9">
        <f t="shared" si="2"/>
        <v>0</v>
      </c>
    </row>
    <row r="8" spans="1:25" s="1" customFormat="1" ht="13.5" customHeight="1">
      <c r="A8" s="4">
        <v>7</v>
      </c>
      <c r="B8" s="77" t="s">
        <v>16</v>
      </c>
      <c r="C8" s="4">
        <v>120</v>
      </c>
      <c r="D8" s="4">
        <v>8</v>
      </c>
      <c r="E8" s="4">
        <v>68</v>
      </c>
      <c r="F8" s="4">
        <v>6</v>
      </c>
      <c r="G8" s="4"/>
      <c r="H8" s="4">
        <v>7</v>
      </c>
      <c r="I8" s="83"/>
      <c r="J8" s="83"/>
      <c r="K8" s="83"/>
      <c r="L8" s="83">
        <v>14</v>
      </c>
      <c r="M8" s="83"/>
      <c r="N8" s="83"/>
      <c r="O8" s="83">
        <v>8</v>
      </c>
      <c r="P8" s="83"/>
      <c r="Q8" s="83">
        <v>11</v>
      </c>
      <c r="R8" s="89"/>
      <c r="S8" s="44">
        <v>627</v>
      </c>
      <c r="T8" s="4">
        <v>480</v>
      </c>
      <c r="U8" s="4">
        <v>32</v>
      </c>
      <c r="V8" s="82">
        <f t="shared" si="1"/>
        <v>1029</v>
      </c>
      <c r="W8" s="7">
        <f t="shared" si="0"/>
        <v>1028</v>
      </c>
      <c r="X8" s="4">
        <v>1</v>
      </c>
      <c r="Y8" s="9">
        <f t="shared" si="2"/>
        <v>0</v>
      </c>
    </row>
    <row r="9" spans="1:25" ht="13.5" customHeight="1">
      <c r="A9" s="4">
        <v>8</v>
      </c>
      <c r="B9" s="77" t="s">
        <v>17</v>
      </c>
      <c r="C9" s="4">
        <v>40</v>
      </c>
      <c r="D9" s="4">
        <v>1</v>
      </c>
      <c r="E9" s="4">
        <v>47</v>
      </c>
      <c r="F9" s="4"/>
      <c r="G9" s="4"/>
      <c r="H9" s="4"/>
      <c r="I9" s="83"/>
      <c r="J9" s="83">
        <v>3</v>
      </c>
      <c r="K9" s="83"/>
      <c r="L9" s="83"/>
      <c r="M9" s="83"/>
      <c r="N9" s="83"/>
      <c r="O9" s="83"/>
      <c r="P9" s="83"/>
      <c r="Q9" s="83"/>
      <c r="R9" s="89">
        <v>3</v>
      </c>
      <c r="S9" s="44">
        <v>93</v>
      </c>
      <c r="T9" s="4"/>
      <c r="U9" s="4"/>
      <c r="V9" s="82">
        <f t="shared" si="1"/>
        <v>87</v>
      </c>
      <c r="W9" s="7">
        <f t="shared" si="0"/>
        <v>87</v>
      </c>
      <c r="X9" s="4"/>
      <c r="Y9" s="9">
        <f t="shared" si="2"/>
        <v>0</v>
      </c>
    </row>
    <row r="10" spans="1:25" s="1" customFormat="1" ht="13.5" customHeight="1">
      <c r="A10" s="4">
        <v>9</v>
      </c>
      <c r="B10" s="77" t="s">
        <v>18</v>
      </c>
      <c r="C10" s="4">
        <v>65</v>
      </c>
      <c r="D10" s="4">
        <v>3</v>
      </c>
      <c r="E10" s="4">
        <v>169</v>
      </c>
      <c r="F10" s="4">
        <v>6</v>
      </c>
      <c r="G10" s="4"/>
      <c r="H10" s="4">
        <v>1</v>
      </c>
      <c r="I10" s="83"/>
      <c r="J10" s="83">
        <v>4</v>
      </c>
      <c r="K10" s="83"/>
      <c r="L10" s="83">
        <v>21</v>
      </c>
      <c r="M10" s="83">
        <v>7</v>
      </c>
      <c r="N10" s="83"/>
      <c r="O10" s="83"/>
      <c r="P10" s="83"/>
      <c r="Q10" s="83">
        <v>6</v>
      </c>
      <c r="R10" s="89"/>
      <c r="S10" s="44">
        <v>154</v>
      </c>
      <c r="T10" s="4">
        <v>260</v>
      </c>
      <c r="U10" s="4">
        <v>5</v>
      </c>
      <c r="V10" s="82">
        <f t="shared" si="1"/>
        <v>364</v>
      </c>
      <c r="W10" s="7">
        <f t="shared" si="0"/>
        <v>364</v>
      </c>
      <c r="X10" s="4"/>
      <c r="Y10" s="9">
        <f t="shared" si="2"/>
        <v>0</v>
      </c>
    </row>
    <row r="11" spans="1:25" ht="13.5" customHeight="1">
      <c r="A11" s="4">
        <v>10</v>
      </c>
      <c r="B11" s="77" t="s">
        <v>19</v>
      </c>
      <c r="C11" s="4">
        <v>100</v>
      </c>
      <c r="D11" s="4">
        <v>7</v>
      </c>
      <c r="E11" s="4">
        <v>270</v>
      </c>
      <c r="F11" s="4">
        <v>12</v>
      </c>
      <c r="G11" s="4"/>
      <c r="H11" s="4">
        <v>32</v>
      </c>
      <c r="I11" s="83"/>
      <c r="J11" s="83">
        <v>9</v>
      </c>
      <c r="K11" s="83"/>
      <c r="L11" s="83">
        <v>24</v>
      </c>
      <c r="M11" s="83">
        <v>15</v>
      </c>
      <c r="N11" s="83">
        <v>10</v>
      </c>
      <c r="O11" s="83"/>
      <c r="P11" s="83"/>
      <c r="Q11" s="83">
        <v>6</v>
      </c>
      <c r="R11" s="89">
        <v>3</v>
      </c>
      <c r="S11" s="44">
        <v>353</v>
      </c>
      <c r="T11" s="4">
        <v>800</v>
      </c>
      <c r="U11" s="4">
        <v>70</v>
      </c>
      <c r="V11" s="82">
        <f t="shared" si="1"/>
        <v>972</v>
      </c>
      <c r="W11" s="7">
        <f t="shared" si="0"/>
        <v>970</v>
      </c>
      <c r="X11" s="4">
        <v>2</v>
      </c>
      <c r="Y11" s="9">
        <f t="shared" si="2"/>
        <v>0</v>
      </c>
    </row>
    <row r="12" spans="1:25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89"/>
      <c r="S12" s="44">
        <v>0</v>
      </c>
      <c r="T12" s="4"/>
      <c r="U12" s="4"/>
      <c r="V12" s="82">
        <f t="shared" si="1"/>
        <v>0</v>
      </c>
      <c r="W12" s="7">
        <f t="shared" si="0"/>
        <v>0</v>
      </c>
      <c r="X12" s="4"/>
      <c r="Y12" s="9">
        <f t="shared" si="2"/>
        <v>0</v>
      </c>
    </row>
    <row r="13" spans="1:25" ht="13.5" customHeight="1">
      <c r="A13" s="4">
        <v>12</v>
      </c>
      <c r="B13" s="77" t="s">
        <v>21</v>
      </c>
      <c r="C13" s="4">
        <v>48</v>
      </c>
      <c r="D13" s="4">
        <v>2</v>
      </c>
      <c r="E13" s="4">
        <v>50</v>
      </c>
      <c r="F13" s="4"/>
      <c r="G13" s="4"/>
      <c r="H13" s="4">
        <v>17</v>
      </c>
      <c r="I13" s="83"/>
      <c r="J13" s="83"/>
      <c r="K13" s="83"/>
      <c r="L13" s="83"/>
      <c r="M13" s="83">
        <v>2</v>
      </c>
      <c r="N13" s="83"/>
      <c r="O13" s="83"/>
      <c r="P13" s="83"/>
      <c r="Q13" s="83"/>
      <c r="R13" s="89">
        <v>3</v>
      </c>
      <c r="S13" s="44">
        <v>74</v>
      </c>
      <c r="T13" s="4">
        <v>96</v>
      </c>
      <c r="U13" s="4">
        <v>2</v>
      </c>
      <c r="V13" s="82">
        <f t="shared" si="1"/>
        <v>146</v>
      </c>
      <c r="W13" s="7">
        <f t="shared" si="0"/>
        <v>146</v>
      </c>
      <c r="X13" s="4"/>
      <c r="Y13" s="9">
        <f t="shared" si="2"/>
        <v>0</v>
      </c>
    </row>
    <row r="14" spans="1:25" s="1" customFormat="1" ht="13.5" customHeight="1">
      <c r="A14" s="4">
        <v>13</v>
      </c>
      <c r="B14" s="77" t="s">
        <v>22</v>
      </c>
      <c r="C14" s="4">
        <v>85</v>
      </c>
      <c r="D14" s="4">
        <v>2</v>
      </c>
      <c r="E14" s="4">
        <v>166</v>
      </c>
      <c r="F14" s="4">
        <v>5</v>
      </c>
      <c r="G14" s="4"/>
      <c r="H14" s="4">
        <v>2</v>
      </c>
      <c r="I14" s="83"/>
      <c r="J14" s="83">
        <v>8</v>
      </c>
      <c r="K14" s="83"/>
      <c r="L14" s="83">
        <v>24</v>
      </c>
      <c r="M14" s="83">
        <v>8</v>
      </c>
      <c r="N14" s="83"/>
      <c r="O14" s="83"/>
      <c r="P14" s="83"/>
      <c r="Q14" s="83">
        <v>10</v>
      </c>
      <c r="R14" s="89"/>
      <c r="S14" s="44">
        <v>143</v>
      </c>
      <c r="T14" s="4">
        <v>255</v>
      </c>
      <c r="U14" s="4">
        <v>4</v>
      </c>
      <c r="V14" s="82">
        <f t="shared" si="1"/>
        <v>337</v>
      </c>
      <c r="W14" s="7">
        <f t="shared" si="0"/>
        <v>336</v>
      </c>
      <c r="X14" s="4">
        <v>1</v>
      </c>
      <c r="Y14" s="9">
        <f t="shared" si="2"/>
        <v>0</v>
      </c>
    </row>
    <row r="15" spans="1:25" ht="13.5" customHeight="1">
      <c r="A15" s="4">
        <v>14</v>
      </c>
      <c r="B15" s="77" t="s">
        <v>23</v>
      </c>
      <c r="C15" s="4">
        <v>50</v>
      </c>
      <c r="D15" s="4">
        <v>8</v>
      </c>
      <c r="E15" s="4">
        <v>31</v>
      </c>
      <c r="F15" s="5">
        <v>10</v>
      </c>
      <c r="G15" s="4"/>
      <c r="H15" s="5">
        <v>20</v>
      </c>
      <c r="I15" s="83"/>
      <c r="J15" s="89">
        <v>6</v>
      </c>
      <c r="K15" s="83"/>
      <c r="L15" s="89">
        <v>36</v>
      </c>
      <c r="M15" s="89">
        <v>18</v>
      </c>
      <c r="N15" s="89">
        <v>5</v>
      </c>
      <c r="O15" s="83"/>
      <c r="P15" s="83"/>
      <c r="Q15" s="89">
        <v>10</v>
      </c>
      <c r="R15" s="89"/>
      <c r="S15" s="44">
        <v>161</v>
      </c>
      <c r="T15" s="4">
        <v>425</v>
      </c>
      <c r="U15" s="5">
        <v>50</v>
      </c>
      <c r="V15" s="82">
        <f t="shared" si="1"/>
        <v>431</v>
      </c>
      <c r="W15" s="7">
        <f t="shared" si="0"/>
        <v>431</v>
      </c>
      <c r="X15" s="4"/>
      <c r="Y15" s="9">
        <f t="shared" si="2"/>
        <v>0</v>
      </c>
    </row>
    <row r="16" spans="1:25" ht="13.5" customHeight="1">
      <c r="A16" s="4">
        <v>15</v>
      </c>
      <c r="B16" s="77" t="s">
        <v>24</v>
      </c>
      <c r="C16" s="4">
        <v>50</v>
      </c>
      <c r="D16" s="4">
        <v>8</v>
      </c>
      <c r="E16" s="4">
        <v>26</v>
      </c>
      <c r="F16" s="4"/>
      <c r="G16" s="4"/>
      <c r="H16" s="4"/>
      <c r="I16" s="83"/>
      <c r="J16" s="83">
        <v>3</v>
      </c>
      <c r="K16" s="83"/>
      <c r="L16" s="83">
        <v>14</v>
      </c>
      <c r="M16" s="83">
        <v>13</v>
      </c>
      <c r="N16" s="83"/>
      <c r="O16" s="83"/>
      <c r="P16" s="83"/>
      <c r="Q16" s="83"/>
      <c r="R16" s="89"/>
      <c r="S16" s="44">
        <v>224</v>
      </c>
      <c r="T16" s="4">
        <v>255</v>
      </c>
      <c r="U16" s="4">
        <v>23</v>
      </c>
      <c r="V16" s="82">
        <f t="shared" si="1"/>
        <v>426</v>
      </c>
      <c r="W16" s="7">
        <f t="shared" si="0"/>
        <v>426</v>
      </c>
      <c r="X16" s="4"/>
      <c r="Y16" s="9">
        <f t="shared" si="2"/>
        <v>0</v>
      </c>
    </row>
    <row r="17" spans="1:25" ht="13.5" customHeight="1">
      <c r="A17" s="4">
        <v>16</v>
      </c>
      <c r="B17" s="77" t="s">
        <v>25</v>
      </c>
      <c r="C17" s="4">
        <v>50</v>
      </c>
      <c r="D17" s="4">
        <v>3</v>
      </c>
      <c r="E17" s="4">
        <v>59</v>
      </c>
      <c r="F17" s="4"/>
      <c r="G17" s="4"/>
      <c r="H17" s="4">
        <v>4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44">
        <v>218</v>
      </c>
      <c r="T17" s="4"/>
      <c r="U17" s="4">
        <v>5</v>
      </c>
      <c r="V17" s="82">
        <f t="shared" si="1"/>
        <v>209</v>
      </c>
      <c r="W17" s="7">
        <f t="shared" si="0"/>
        <v>209</v>
      </c>
      <c r="X17" s="4"/>
      <c r="Y17" s="9">
        <f t="shared" si="2"/>
        <v>0</v>
      </c>
    </row>
    <row r="18" spans="1:25" ht="13.5" customHeight="1">
      <c r="A18" s="4">
        <v>17</v>
      </c>
      <c r="B18" s="77" t="s">
        <v>26</v>
      </c>
      <c r="C18" s="4">
        <v>2</v>
      </c>
      <c r="D18" s="4">
        <v>1</v>
      </c>
      <c r="E18" s="4"/>
      <c r="F18" s="4"/>
      <c r="G18" s="4"/>
      <c r="H18" s="4"/>
      <c r="I18" s="83"/>
      <c r="J18" s="83"/>
      <c r="K18" s="83"/>
      <c r="L18" s="83"/>
      <c r="M18" s="83"/>
      <c r="N18" s="83">
        <v>1</v>
      </c>
      <c r="O18" s="83"/>
      <c r="P18" s="83"/>
      <c r="Q18" s="83"/>
      <c r="R18" s="83"/>
      <c r="S18" s="44">
        <v>28</v>
      </c>
      <c r="T18" s="4"/>
      <c r="U18" s="4">
        <v>25</v>
      </c>
      <c r="V18" s="82">
        <f t="shared" si="1"/>
        <v>2</v>
      </c>
      <c r="W18" s="7">
        <f t="shared" si="0"/>
        <v>2</v>
      </c>
      <c r="X18" s="4"/>
      <c r="Y18" s="9">
        <f t="shared" si="2"/>
        <v>0</v>
      </c>
    </row>
    <row r="19" spans="1:25" ht="13.5" customHeight="1">
      <c r="A19" s="4">
        <v>18</v>
      </c>
      <c r="B19" s="77" t="s">
        <v>73</v>
      </c>
      <c r="C19" s="4">
        <v>25</v>
      </c>
      <c r="D19" s="4">
        <v>3</v>
      </c>
      <c r="E19" s="4">
        <v>6</v>
      </c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3"/>
      <c r="R19" s="83">
        <v>3</v>
      </c>
      <c r="S19" s="44">
        <v>99</v>
      </c>
      <c r="T19" s="4"/>
      <c r="U19" s="4">
        <v>15</v>
      </c>
      <c r="V19" s="82">
        <f t="shared" si="1"/>
        <v>81</v>
      </c>
      <c r="W19" s="7">
        <f t="shared" si="0"/>
        <v>81</v>
      </c>
      <c r="X19" s="4"/>
      <c r="Y19" s="9">
        <f t="shared" si="2"/>
        <v>0</v>
      </c>
    </row>
    <row r="20" spans="1:25" ht="13.5" customHeight="1">
      <c r="A20" s="4">
        <v>19</v>
      </c>
      <c r="B20" s="77" t="s">
        <v>27</v>
      </c>
      <c r="C20" s="4">
        <v>33</v>
      </c>
      <c r="D20" s="4">
        <v>1</v>
      </c>
      <c r="E20" s="4">
        <v>7</v>
      </c>
      <c r="F20" s="4"/>
      <c r="G20" s="4"/>
      <c r="H20" s="4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44">
        <v>50</v>
      </c>
      <c r="T20" s="4"/>
      <c r="U20" s="4">
        <v>10</v>
      </c>
      <c r="V20" s="82">
        <f t="shared" si="1"/>
        <v>40</v>
      </c>
      <c r="W20" s="7">
        <f t="shared" si="0"/>
        <v>40</v>
      </c>
      <c r="X20" s="4"/>
      <c r="Y20" s="9">
        <f t="shared" si="2"/>
        <v>0</v>
      </c>
    </row>
    <row r="21" spans="1:25" s="1" customFormat="1" ht="13.5" customHeight="1">
      <c r="A21" s="4">
        <v>20</v>
      </c>
      <c r="B21" s="77" t="s">
        <v>28</v>
      </c>
      <c r="C21" s="4">
        <v>35</v>
      </c>
      <c r="D21" s="4">
        <v>1</v>
      </c>
      <c r="E21" s="4"/>
      <c r="F21" s="4"/>
      <c r="G21" s="4"/>
      <c r="H21" s="4">
        <v>2</v>
      </c>
      <c r="I21" s="9"/>
      <c r="J21" s="83"/>
      <c r="K21" s="9"/>
      <c r="L21" s="9"/>
      <c r="M21" s="9"/>
      <c r="N21" s="9">
        <v>1</v>
      </c>
      <c r="O21" s="9"/>
      <c r="P21" s="83"/>
      <c r="Q21" s="9"/>
      <c r="R21" s="9">
        <v>3</v>
      </c>
      <c r="S21" s="44">
        <v>56</v>
      </c>
      <c r="T21" s="4"/>
      <c r="U21" s="4">
        <v>15</v>
      </c>
      <c r="V21" s="82">
        <f t="shared" si="1"/>
        <v>35</v>
      </c>
      <c r="W21" s="7">
        <f t="shared" si="0"/>
        <v>35</v>
      </c>
      <c r="X21" s="4"/>
      <c r="Y21" s="9">
        <f t="shared" si="2"/>
        <v>0</v>
      </c>
    </row>
    <row r="22" spans="1:25" ht="13.5" customHeight="1">
      <c r="A22" s="4">
        <v>21</v>
      </c>
      <c r="B22" s="77" t="s">
        <v>29</v>
      </c>
      <c r="C22" s="4">
        <v>1</v>
      </c>
      <c r="D22" s="4">
        <v>1</v>
      </c>
      <c r="E22" s="4"/>
      <c r="F22" s="4">
        <v>3</v>
      </c>
      <c r="G22" s="4"/>
      <c r="H22" s="4">
        <v>2</v>
      </c>
      <c r="I22" s="9"/>
      <c r="J22" s="83"/>
      <c r="K22" s="9"/>
      <c r="L22" s="9"/>
      <c r="M22" s="9"/>
      <c r="N22" s="9"/>
      <c r="O22" s="9"/>
      <c r="P22" s="83"/>
      <c r="Q22" s="9"/>
      <c r="R22" s="9">
        <v>3</v>
      </c>
      <c r="S22" s="44">
        <v>24</v>
      </c>
      <c r="T22" s="4"/>
      <c r="U22" s="4">
        <v>15</v>
      </c>
      <c r="V22" s="82">
        <f t="shared" si="1"/>
        <v>1</v>
      </c>
      <c r="W22" s="7">
        <f t="shared" si="0"/>
        <v>1</v>
      </c>
      <c r="X22" s="4"/>
      <c r="Y22" s="9">
        <f t="shared" si="2"/>
        <v>0</v>
      </c>
    </row>
    <row r="23" spans="1:25" ht="13.5" customHeight="1">
      <c r="A23" s="4">
        <v>22</v>
      </c>
      <c r="B23" s="77" t="s">
        <v>79</v>
      </c>
      <c r="C23" s="4">
        <v>5</v>
      </c>
      <c r="D23" s="4">
        <v>1</v>
      </c>
      <c r="E23" s="4"/>
      <c r="F23" s="4"/>
      <c r="G23" s="4"/>
      <c r="H23" s="4"/>
      <c r="I23" s="9"/>
      <c r="J23" s="83"/>
      <c r="K23" s="9"/>
      <c r="L23" s="9"/>
      <c r="M23" s="9"/>
      <c r="N23" s="9"/>
      <c r="O23" s="9"/>
      <c r="P23" s="83"/>
      <c r="Q23" s="9"/>
      <c r="R23" s="9"/>
      <c r="S23" s="44">
        <v>5</v>
      </c>
      <c r="T23" s="4"/>
      <c r="U23" s="4"/>
      <c r="V23" s="82">
        <f t="shared" si="1"/>
        <v>5</v>
      </c>
      <c r="W23" s="7">
        <f t="shared" si="0"/>
        <v>5</v>
      </c>
      <c r="X23" s="4"/>
      <c r="Y23" s="9">
        <f t="shared" si="2"/>
        <v>0</v>
      </c>
    </row>
    <row r="24" spans="1:25" ht="18.75">
      <c r="E24" s="98"/>
      <c r="F24" s="98">
        <f t="shared" ref="F24:P24" si="3">SUM(F2:F23)</f>
        <v>69</v>
      </c>
      <c r="G24" s="98">
        <f t="shared" si="3"/>
        <v>0</v>
      </c>
      <c r="H24" s="98">
        <f t="shared" si="3"/>
        <v>191</v>
      </c>
      <c r="I24" s="115">
        <f t="shared" si="3"/>
        <v>0</v>
      </c>
      <c r="J24" s="98">
        <f t="shared" si="3"/>
        <v>94</v>
      </c>
      <c r="K24" s="98">
        <f t="shared" si="3"/>
        <v>0</v>
      </c>
      <c r="L24" s="115">
        <f t="shared" si="3"/>
        <v>247</v>
      </c>
      <c r="M24" s="98">
        <f t="shared" si="3"/>
        <v>139</v>
      </c>
      <c r="N24" s="116">
        <f>SUM(N2:N23)</f>
        <v>26</v>
      </c>
      <c r="O24" s="98">
        <f t="shared" si="3"/>
        <v>12</v>
      </c>
      <c r="P24" s="98">
        <f t="shared" si="3"/>
        <v>0</v>
      </c>
      <c r="Q24" s="98"/>
      <c r="R24" s="98"/>
      <c r="S24" s="98">
        <f t="shared" ref="S24:X24" si="4">SUM(S2:S23)</f>
        <v>5080</v>
      </c>
      <c r="T24" s="102">
        <f t="shared" si="4"/>
        <v>5933</v>
      </c>
      <c r="U24" s="102">
        <f t="shared" si="4"/>
        <v>730</v>
      </c>
      <c r="V24" s="82">
        <f>SUM(V2:V23)</f>
        <v>9326</v>
      </c>
      <c r="W24" s="101">
        <f t="shared" si="4"/>
        <v>9317</v>
      </c>
      <c r="X24" s="106">
        <f t="shared" si="4"/>
        <v>9</v>
      </c>
      <c r="Y24" s="93"/>
    </row>
  </sheetData>
  <pageMargins left="0.7" right="0.7" top="0.75" bottom="0.75" header="0.3" footer="0.3"/>
  <legacy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workbookViewId="0">
      <selection activeCell="O4" sqref="O4"/>
    </sheetView>
  </sheetViews>
  <sheetFormatPr defaultRowHeight="15"/>
  <cols>
    <col min="1" max="1" width="4.140625" customWidth="1"/>
    <col min="2" max="2" width="8.7109375" customWidth="1"/>
    <col min="3" max="5" width="6.28515625" customWidth="1"/>
    <col min="6" max="8" width="5.5703125" customWidth="1"/>
    <col min="9" max="9" width="5.5703125" style="1" customWidth="1"/>
    <col min="10" max="11" width="5.5703125" customWidth="1"/>
    <col min="12" max="12" width="5.5703125" style="1" customWidth="1"/>
    <col min="13" max="18" width="5.5703125" customWidth="1"/>
    <col min="25" max="25" width="10.5703125" customWidth="1"/>
  </cols>
  <sheetData>
    <row r="1" spans="1:25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37</v>
      </c>
      <c r="L1" s="8" t="s">
        <v>37</v>
      </c>
      <c r="M1" s="8" t="s">
        <v>40</v>
      </c>
      <c r="N1" s="8" t="s">
        <v>53</v>
      </c>
      <c r="O1" s="8" t="s">
        <v>53</v>
      </c>
      <c r="P1" s="8" t="s">
        <v>52</v>
      </c>
      <c r="Q1" s="8" t="s">
        <v>52</v>
      </c>
      <c r="R1" s="8" t="s">
        <v>71</v>
      </c>
      <c r="S1" s="78" t="s">
        <v>30</v>
      </c>
      <c r="T1" s="8" t="s">
        <v>34</v>
      </c>
      <c r="U1" s="8" t="s">
        <v>35</v>
      </c>
      <c r="V1" s="8" t="s">
        <v>68</v>
      </c>
      <c r="W1" s="3" t="s">
        <v>64</v>
      </c>
      <c r="X1" s="3" t="s">
        <v>46</v>
      </c>
      <c r="Y1" s="3" t="s">
        <v>47</v>
      </c>
    </row>
    <row r="2" spans="1:25" s="1" customFormat="1" ht="13.5" customHeight="1">
      <c r="A2" s="4">
        <v>1</v>
      </c>
      <c r="B2" s="77" t="s">
        <v>10</v>
      </c>
      <c r="C2" s="4">
        <v>33</v>
      </c>
      <c r="D2" s="4">
        <v>56</v>
      </c>
      <c r="E2" s="4">
        <v>41</v>
      </c>
      <c r="F2" s="4">
        <v>16</v>
      </c>
      <c r="G2" s="4">
        <v>10</v>
      </c>
      <c r="H2" s="4">
        <v>60</v>
      </c>
      <c r="I2" s="83">
        <v>68</v>
      </c>
      <c r="J2" s="83">
        <v>44</v>
      </c>
      <c r="K2" s="83">
        <v>44</v>
      </c>
      <c r="L2" s="83"/>
      <c r="M2" s="83">
        <v>42</v>
      </c>
      <c r="N2" s="83">
        <v>51</v>
      </c>
      <c r="O2" s="83">
        <v>10</v>
      </c>
      <c r="P2" s="83">
        <v>42</v>
      </c>
      <c r="Q2" s="83">
        <v>14</v>
      </c>
      <c r="R2" s="89">
        <v>30</v>
      </c>
      <c r="S2" s="44">
        <v>2407</v>
      </c>
      <c r="T2" s="4"/>
      <c r="U2" s="4">
        <v>79</v>
      </c>
      <c r="V2" s="82">
        <f>S2+T2-F2-G2-H2-I2-J2-K2-L2-M2-N2-O2-P2-Q2-R2-U2</f>
        <v>1897</v>
      </c>
      <c r="W2" s="7">
        <f t="shared" ref="W2:W23" si="0">C2*D2+E2</f>
        <v>1889</v>
      </c>
      <c r="X2" s="4">
        <v>8</v>
      </c>
      <c r="Y2" s="9">
        <f>W2+X2-V2</f>
        <v>0</v>
      </c>
    </row>
    <row r="3" spans="1:25" s="1" customFormat="1" ht="13.5" customHeight="1">
      <c r="A3" s="4">
        <v>2</v>
      </c>
      <c r="B3" s="77" t="s">
        <v>11</v>
      </c>
      <c r="C3" s="4">
        <v>70</v>
      </c>
      <c r="D3" s="4">
        <v>21</v>
      </c>
      <c r="E3" s="4">
        <v>23</v>
      </c>
      <c r="F3" s="4">
        <v>36</v>
      </c>
      <c r="G3" s="4">
        <v>13</v>
      </c>
      <c r="H3" s="4">
        <v>42</v>
      </c>
      <c r="I3" s="83">
        <v>62</v>
      </c>
      <c r="J3" s="83">
        <v>30</v>
      </c>
      <c r="K3" s="83">
        <v>38</v>
      </c>
      <c r="L3" s="83">
        <v>4</v>
      </c>
      <c r="M3" s="83">
        <v>34</v>
      </c>
      <c r="N3" s="83">
        <v>34</v>
      </c>
      <c r="O3" s="83">
        <v>20</v>
      </c>
      <c r="P3" s="83">
        <v>27</v>
      </c>
      <c r="Q3" s="83">
        <v>32</v>
      </c>
      <c r="R3" s="89">
        <v>32</v>
      </c>
      <c r="S3" s="44">
        <v>2012</v>
      </c>
      <c r="T3" s="4"/>
      <c r="U3" s="4">
        <v>115</v>
      </c>
      <c r="V3" s="82">
        <f t="shared" ref="V3:V23" si="1">S3+T3-F3-G3-H3-I3-J3-K3-L3-M3-N3-O3-P3-Q3-R3-U3</f>
        <v>1493</v>
      </c>
      <c r="W3" s="7">
        <f t="shared" si="0"/>
        <v>1493</v>
      </c>
      <c r="X3" s="4">
        <v>1</v>
      </c>
      <c r="Y3" s="9">
        <f t="shared" ref="Y3:Y23" si="2">W3+X3-V3</f>
        <v>1</v>
      </c>
    </row>
    <row r="4" spans="1:25" s="1" customFormat="1" ht="13.5" customHeight="1">
      <c r="A4" s="4">
        <v>3</v>
      </c>
      <c r="B4" s="77" t="s">
        <v>12</v>
      </c>
      <c r="C4" s="4">
        <v>45</v>
      </c>
      <c r="D4" s="4">
        <v>7</v>
      </c>
      <c r="E4" s="4">
        <v>32</v>
      </c>
      <c r="F4" s="4"/>
      <c r="G4" s="4"/>
      <c r="H4" s="4">
        <v>20</v>
      </c>
      <c r="I4" s="83"/>
      <c r="J4" s="83">
        <v>4</v>
      </c>
      <c r="K4" s="83"/>
      <c r="L4" s="83"/>
      <c r="M4" s="83"/>
      <c r="N4" s="83"/>
      <c r="O4" s="83">
        <v>6</v>
      </c>
      <c r="P4" s="83"/>
      <c r="Q4" s="83"/>
      <c r="R4" s="89">
        <v>10</v>
      </c>
      <c r="S4" s="44">
        <v>412</v>
      </c>
      <c r="T4" s="4"/>
      <c r="U4" s="4">
        <v>25</v>
      </c>
      <c r="V4" s="82">
        <f t="shared" si="1"/>
        <v>347</v>
      </c>
      <c r="W4" s="7">
        <f t="shared" si="0"/>
        <v>347</v>
      </c>
      <c r="X4" s="4"/>
      <c r="Y4" s="9">
        <f t="shared" si="2"/>
        <v>0</v>
      </c>
    </row>
    <row r="5" spans="1:25" ht="13.5" customHeight="1">
      <c r="A5" s="4">
        <v>4</v>
      </c>
      <c r="B5" s="77" t="s">
        <v>13</v>
      </c>
      <c r="C5" s="4">
        <v>60</v>
      </c>
      <c r="D5" s="4">
        <v>1</v>
      </c>
      <c r="E5" s="4"/>
      <c r="F5" s="4">
        <v>28</v>
      </c>
      <c r="G5" s="4">
        <v>4</v>
      </c>
      <c r="H5" s="4"/>
      <c r="I5" s="83">
        <v>16</v>
      </c>
      <c r="J5" s="83">
        <v>24</v>
      </c>
      <c r="K5" s="83">
        <v>12</v>
      </c>
      <c r="L5" s="83">
        <v>4</v>
      </c>
      <c r="M5" s="83">
        <v>13</v>
      </c>
      <c r="N5" s="83">
        <v>25</v>
      </c>
      <c r="O5" s="83">
        <v>8</v>
      </c>
      <c r="P5" s="83">
        <v>8</v>
      </c>
      <c r="Q5" s="83">
        <v>18</v>
      </c>
      <c r="R5" s="89">
        <v>22</v>
      </c>
      <c r="S5" s="44">
        <v>247</v>
      </c>
      <c r="T5" s="4"/>
      <c r="U5" s="4">
        <v>5</v>
      </c>
      <c r="V5" s="82">
        <f t="shared" si="1"/>
        <v>60</v>
      </c>
      <c r="W5" s="7">
        <f t="shared" si="0"/>
        <v>60</v>
      </c>
      <c r="X5" s="4"/>
      <c r="Y5" s="9">
        <f t="shared" si="2"/>
        <v>0</v>
      </c>
    </row>
    <row r="6" spans="1:25" ht="13.5" customHeight="1">
      <c r="A6" s="4">
        <v>5</v>
      </c>
      <c r="B6" s="77" t="s">
        <v>14</v>
      </c>
      <c r="C6" s="4">
        <v>51</v>
      </c>
      <c r="D6" s="4">
        <v>1</v>
      </c>
      <c r="E6" s="4"/>
      <c r="F6" s="4"/>
      <c r="G6" s="4"/>
      <c r="H6" s="4"/>
      <c r="I6" s="83"/>
      <c r="J6" s="83"/>
      <c r="K6" s="83"/>
      <c r="L6" s="83"/>
      <c r="M6" s="83"/>
      <c r="N6" s="83"/>
      <c r="O6" s="83">
        <v>1</v>
      </c>
      <c r="P6" s="83">
        <v>4</v>
      </c>
      <c r="Q6" s="83"/>
      <c r="R6" s="89">
        <v>10</v>
      </c>
      <c r="S6" s="44">
        <v>66</v>
      </c>
      <c r="T6" s="4"/>
      <c r="U6" s="4"/>
      <c r="V6" s="82">
        <f t="shared" si="1"/>
        <v>51</v>
      </c>
      <c r="W6" s="7">
        <f t="shared" si="0"/>
        <v>51</v>
      </c>
      <c r="X6" s="4"/>
      <c r="Y6" s="9">
        <f t="shared" si="2"/>
        <v>0</v>
      </c>
    </row>
    <row r="7" spans="1:25" ht="15.75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3"/>
      <c r="R7" s="89"/>
      <c r="S7" s="44">
        <v>12</v>
      </c>
      <c r="T7" s="4"/>
      <c r="U7" s="4"/>
      <c r="V7" s="82">
        <f t="shared" si="1"/>
        <v>12</v>
      </c>
      <c r="W7" s="7">
        <f t="shared" si="0"/>
        <v>12</v>
      </c>
      <c r="X7" s="4"/>
      <c r="Y7" s="9">
        <f t="shared" si="2"/>
        <v>0</v>
      </c>
    </row>
    <row r="8" spans="1:25" s="1" customFormat="1" ht="13.5" customHeight="1">
      <c r="A8" s="4">
        <v>7</v>
      </c>
      <c r="B8" s="77" t="s">
        <v>16</v>
      </c>
      <c r="C8" s="4">
        <v>120</v>
      </c>
      <c r="D8" s="4">
        <v>5</v>
      </c>
      <c r="E8" s="4">
        <v>104</v>
      </c>
      <c r="F8" s="4">
        <v>32</v>
      </c>
      <c r="G8" s="4">
        <v>4</v>
      </c>
      <c r="H8" s="4">
        <v>16</v>
      </c>
      <c r="I8" s="83">
        <v>55</v>
      </c>
      <c r="J8" s="83">
        <v>36</v>
      </c>
      <c r="K8" s="83">
        <v>20</v>
      </c>
      <c r="L8" s="83">
        <v>8</v>
      </c>
      <c r="M8" s="83">
        <v>9</v>
      </c>
      <c r="N8" s="83">
        <v>46</v>
      </c>
      <c r="O8" s="83">
        <v>9</v>
      </c>
      <c r="P8" s="83">
        <v>15</v>
      </c>
      <c r="Q8" s="83">
        <v>27</v>
      </c>
      <c r="R8" s="89">
        <v>16</v>
      </c>
      <c r="S8" s="44">
        <v>1028</v>
      </c>
      <c r="T8" s="4"/>
      <c r="U8" s="4">
        <v>30</v>
      </c>
      <c r="V8" s="82">
        <f t="shared" si="1"/>
        <v>705</v>
      </c>
      <c r="W8" s="7">
        <f t="shared" si="0"/>
        <v>704</v>
      </c>
      <c r="X8" s="4">
        <v>1</v>
      </c>
      <c r="Y8" s="9">
        <f t="shared" si="2"/>
        <v>0</v>
      </c>
    </row>
    <row r="9" spans="1:25" ht="13.5" customHeight="1">
      <c r="A9" s="4">
        <v>8</v>
      </c>
      <c r="B9" s="77" t="s">
        <v>17</v>
      </c>
      <c r="C9" s="4">
        <v>40</v>
      </c>
      <c r="D9" s="4">
        <v>1</v>
      </c>
      <c r="E9" s="4">
        <v>39</v>
      </c>
      <c r="F9" s="4"/>
      <c r="G9" s="4"/>
      <c r="H9" s="4">
        <v>2</v>
      </c>
      <c r="I9" s="83">
        <v>2</v>
      </c>
      <c r="J9" s="83"/>
      <c r="K9" s="83"/>
      <c r="L9" s="83"/>
      <c r="M9" s="83"/>
      <c r="N9" s="83"/>
      <c r="O9" s="83">
        <v>4</v>
      </c>
      <c r="P9" s="83"/>
      <c r="Q9" s="83"/>
      <c r="R9" s="89"/>
      <c r="S9" s="44">
        <v>87</v>
      </c>
      <c r="T9" s="4"/>
      <c r="U9" s="4"/>
      <c r="V9" s="82">
        <f t="shared" si="1"/>
        <v>79</v>
      </c>
      <c r="W9" s="7">
        <f t="shared" si="0"/>
        <v>79</v>
      </c>
      <c r="X9" s="4"/>
      <c r="Y9" s="9">
        <f t="shared" si="2"/>
        <v>0</v>
      </c>
    </row>
    <row r="10" spans="1:25" s="1" customFormat="1" ht="13.5" customHeight="1">
      <c r="A10" s="4">
        <v>9</v>
      </c>
      <c r="B10" s="77" t="s">
        <v>18</v>
      </c>
      <c r="C10" s="4">
        <v>65</v>
      </c>
      <c r="D10" s="4">
        <v>2</v>
      </c>
      <c r="E10" s="4">
        <v>49</v>
      </c>
      <c r="F10" s="4">
        <v>36</v>
      </c>
      <c r="G10" s="4">
        <v>4</v>
      </c>
      <c r="H10" s="4">
        <v>15</v>
      </c>
      <c r="I10" s="83">
        <v>22</v>
      </c>
      <c r="J10" s="83">
        <v>24</v>
      </c>
      <c r="K10" s="83">
        <v>14</v>
      </c>
      <c r="L10" s="83">
        <v>4</v>
      </c>
      <c r="M10" s="83"/>
      <c r="N10" s="83">
        <v>15</v>
      </c>
      <c r="O10" s="83">
        <v>4</v>
      </c>
      <c r="P10" s="83">
        <v>19</v>
      </c>
      <c r="Q10" s="83">
        <v>15</v>
      </c>
      <c r="R10" s="89">
        <v>8</v>
      </c>
      <c r="S10" s="44">
        <v>364</v>
      </c>
      <c r="T10" s="4"/>
      <c r="U10" s="4">
        <v>5</v>
      </c>
      <c r="V10" s="82">
        <f t="shared" si="1"/>
        <v>179</v>
      </c>
      <c r="W10" s="7">
        <f t="shared" si="0"/>
        <v>179</v>
      </c>
      <c r="X10" s="4"/>
      <c r="Y10" s="9">
        <f t="shared" si="2"/>
        <v>0</v>
      </c>
    </row>
    <row r="11" spans="1:25" ht="13.5" customHeight="1">
      <c r="A11" s="4">
        <v>10</v>
      </c>
      <c r="B11" s="77" t="s">
        <v>19</v>
      </c>
      <c r="C11" s="4">
        <v>100</v>
      </c>
      <c r="D11" s="4">
        <v>5</v>
      </c>
      <c r="E11" s="4">
        <v>88</v>
      </c>
      <c r="F11" s="4">
        <v>32</v>
      </c>
      <c r="G11" s="4">
        <v>5</v>
      </c>
      <c r="H11" s="4">
        <v>25</v>
      </c>
      <c r="I11" s="83">
        <v>54</v>
      </c>
      <c r="J11" s="83">
        <v>40</v>
      </c>
      <c r="K11" s="83">
        <v>20</v>
      </c>
      <c r="L11" s="83">
        <v>8</v>
      </c>
      <c r="M11" s="83">
        <v>25</v>
      </c>
      <c r="N11" s="83">
        <v>42</v>
      </c>
      <c r="O11" s="83">
        <v>18</v>
      </c>
      <c r="P11" s="83">
        <v>20</v>
      </c>
      <c r="Q11" s="83">
        <v>45</v>
      </c>
      <c r="R11" s="89">
        <v>18</v>
      </c>
      <c r="S11" s="44">
        <v>970</v>
      </c>
      <c r="T11" s="4"/>
      <c r="U11" s="4">
        <v>30</v>
      </c>
      <c r="V11" s="82">
        <f t="shared" si="1"/>
        <v>588</v>
      </c>
      <c r="W11" s="7">
        <f t="shared" si="0"/>
        <v>588</v>
      </c>
      <c r="X11" s="4"/>
      <c r="Y11" s="9">
        <f t="shared" si="2"/>
        <v>0</v>
      </c>
    </row>
    <row r="12" spans="1:25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89"/>
      <c r="S12" s="44">
        <v>0</v>
      </c>
      <c r="T12" s="4"/>
      <c r="U12" s="4"/>
      <c r="V12" s="82">
        <f t="shared" si="1"/>
        <v>0</v>
      </c>
      <c r="W12" s="7">
        <f t="shared" si="0"/>
        <v>0</v>
      </c>
      <c r="X12" s="4"/>
      <c r="Y12" s="9">
        <f t="shared" si="2"/>
        <v>0</v>
      </c>
    </row>
    <row r="13" spans="1:25" ht="13.5" customHeight="1">
      <c r="A13" s="4">
        <v>12</v>
      </c>
      <c r="B13" s="77" t="s">
        <v>21</v>
      </c>
      <c r="C13" s="4">
        <v>1</v>
      </c>
      <c r="D13" s="4">
        <v>1</v>
      </c>
      <c r="E13" s="4"/>
      <c r="F13" s="4">
        <v>40</v>
      </c>
      <c r="G13" s="4"/>
      <c r="H13" s="4">
        <v>7</v>
      </c>
      <c r="I13" s="83">
        <v>32</v>
      </c>
      <c r="J13" s="83">
        <v>7</v>
      </c>
      <c r="K13" s="83"/>
      <c r="L13" s="83">
        <v>8</v>
      </c>
      <c r="M13" s="83"/>
      <c r="N13" s="83">
        <v>25</v>
      </c>
      <c r="O13" s="83"/>
      <c r="P13" s="83"/>
      <c r="Q13" s="83">
        <v>7</v>
      </c>
      <c r="R13" s="89">
        <v>7</v>
      </c>
      <c r="S13" s="44">
        <v>146</v>
      </c>
      <c r="T13" s="4"/>
      <c r="U13" s="4">
        <v>12</v>
      </c>
      <c r="V13" s="82">
        <f t="shared" si="1"/>
        <v>1</v>
      </c>
      <c r="W13" s="7">
        <f t="shared" si="0"/>
        <v>1</v>
      </c>
      <c r="X13" s="4"/>
      <c r="Y13" s="9">
        <f t="shared" si="2"/>
        <v>0</v>
      </c>
    </row>
    <row r="14" spans="1:25" s="1" customFormat="1" ht="13.5" customHeight="1">
      <c r="A14" s="4">
        <v>13</v>
      </c>
      <c r="B14" s="77" t="s">
        <v>22</v>
      </c>
      <c r="C14" s="4">
        <v>85</v>
      </c>
      <c r="D14" s="4">
        <v>2</v>
      </c>
      <c r="E14" s="4">
        <v>24</v>
      </c>
      <c r="F14" s="4">
        <v>40</v>
      </c>
      <c r="G14" s="4"/>
      <c r="H14" s="4">
        <v>7</v>
      </c>
      <c r="I14" s="83">
        <v>19</v>
      </c>
      <c r="J14" s="83">
        <v>16</v>
      </c>
      <c r="K14" s="83"/>
      <c r="L14" s="83">
        <v>8</v>
      </c>
      <c r="M14" s="83">
        <v>22</v>
      </c>
      <c r="N14" s="83">
        <v>13</v>
      </c>
      <c r="O14" s="83"/>
      <c r="P14" s="83">
        <v>4</v>
      </c>
      <c r="Q14" s="83">
        <v>8</v>
      </c>
      <c r="R14" s="89"/>
      <c r="S14" s="44">
        <v>336</v>
      </c>
      <c r="T14" s="4"/>
      <c r="U14" s="4">
        <v>5</v>
      </c>
      <c r="V14" s="82">
        <f t="shared" si="1"/>
        <v>194</v>
      </c>
      <c r="W14" s="7">
        <f t="shared" si="0"/>
        <v>194</v>
      </c>
      <c r="X14" s="4"/>
      <c r="Y14" s="9">
        <f t="shared" si="2"/>
        <v>0</v>
      </c>
    </row>
    <row r="15" spans="1:25" s="10" customFormat="1" ht="13.5" customHeight="1">
      <c r="A15" s="7">
        <v>14</v>
      </c>
      <c r="B15" s="80" t="s">
        <v>23</v>
      </c>
      <c r="C15" s="7">
        <v>50</v>
      </c>
      <c r="D15" s="7">
        <v>3</v>
      </c>
      <c r="E15" s="7">
        <v>44</v>
      </c>
      <c r="F15" s="11">
        <v>32</v>
      </c>
      <c r="G15" s="11">
        <v>14</v>
      </c>
      <c r="H15" s="11">
        <v>29</v>
      </c>
      <c r="I15" s="88">
        <v>40</v>
      </c>
      <c r="J15" s="88">
        <v>20</v>
      </c>
      <c r="K15" s="88">
        <v>12</v>
      </c>
      <c r="L15" s="88">
        <v>4</v>
      </c>
      <c r="M15" s="88">
        <v>16</v>
      </c>
      <c r="N15" s="88">
        <v>18</v>
      </c>
      <c r="O15" s="88">
        <v>16</v>
      </c>
      <c r="P15" s="88">
        <v>20</v>
      </c>
      <c r="Q15" s="88">
        <v>12</v>
      </c>
      <c r="R15" s="88">
        <v>8</v>
      </c>
      <c r="S15" s="44">
        <v>431</v>
      </c>
      <c r="T15" s="7"/>
      <c r="U15" s="7"/>
      <c r="V15" s="82">
        <f t="shared" si="1"/>
        <v>190</v>
      </c>
      <c r="W15" s="7">
        <f t="shared" si="0"/>
        <v>194</v>
      </c>
      <c r="X15" s="7"/>
      <c r="Y15" s="12">
        <f t="shared" si="2"/>
        <v>4</v>
      </c>
    </row>
    <row r="16" spans="1:25" ht="13.5" customHeight="1">
      <c r="A16" s="4">
        <v>15</v>
      </c>
      <c r="B16" s="77" t="s">
        <v>24</v>
      </c>
      <c r="C16" s="4">
        <v>50</v>
      </c>
      <c r="D16" s="4">
        <v>3</v>
      </c>
      <c r="E16" s="4">
        <v>43</v>
      </c>
      <c r="F16" s="4">
        <v>36</v>
      </c>
      <c r="G16" s="4">
        <v>9</v>
      </c>
      <c r="H16" s="4">
        <v>23</v>
      </c>
      <c r="I16" s="83">
        <v>24</v>
      </c>
      <c r="J16" s="83">
        <v>16</v>
      </c>
      <c r="K16" s="83">
        <v>8</v>
      </c>
      <c r="L16" s="83">
        <v>8</v>
      </c>
      <c r="M16" s="83">
        <v>13</v>
      </c>
      <c r="N16" s="83">
        <v>18</v>
      </c>
      <c r="O16" s="83"/>
      <c r="P16" s="83">
        <v>24</v>
      </c>
      <c r="Q16" s="83">
        <v>16</v>
      </c>
      <c r="R16" s="89">
        <v>32</v>
      </c>
      <c r="S16" s="44">
        <v>426</v>
      </c>
      <c r="T16" s="4"/>
      <c r="U16" s="4">
        <v>6</v>
      </c>
      <c r="V16" s="82">
        <f t="shared" si="1"/>
        <v>193</v>
      </c>
      <c r="W16" s="7">
        <f t="shared" si="0"/>
        <v>193</v>
      </c>
      <c r="X16" s="4"/>
      <c r="Y16" s="9">
        <f t="shared" si="2"/>
        <v>0</v>
      </c>
    </row>
    <row r="17" spans="1:25" ht="13.5" customHeight="1">
      <c r="A17" s="4">
        <v>16</v>
      </c>
      <c r="B17" s="77" t="s">
        <v>25</v>
      </c>
      <c r="C17" s="4">
        <v>50</v>
      </c>
      <c r="D17" s="4">
        <v>3</v>
      </c>
      <c r="E17" s="4">
        <v>47</v>
      </c>
      <c r="F17" s="4"/>
      <c r="G17" s="4"/>
      <c r="H17" s="4">
        <v>3</v>
      </c>
      <c r="I17" s="83"/>
      <c r="J17" s="83"/>
      <c r="K17" s="83"/>
      <c r="L17" s="83"/>
      <c r="M17" s="83">
        <v>6</v>
      </c>
      <c r="N17" s="83"/>
      <c r="O17" s="83">
        <v>3</v>
      </c>
      <c r="P17" s="83"/>
      <c r="Q17" s="83"/>
      <c r="R17" s="83"/>
      <c r="S17" s="44">
        <v>209</v>
      </c>
      <c r="T17" s="4"/>
      <c r="U17" s="4"/>
      <c r="V17" s="82">
        <f t="shared" si="1"/>
        <v>197</v>
      </c>
      <c r="W17" s="7">
        <f t="shared" si="0"/>
        <v>197</v>
      </c>
      <c r="X17" s="4"/>
      <c r="Y17" s="9">
        <f t="shared" si="2"/>
        <v>0</v>
      </c>
    </row>
    <row r="18" spans="1:25" ht="13.5" customHeight="1">
      <c r="A18" s="4">
        <v>17</v>
      </c>
      <c r="B18" s="77" t="s">
        <v>26</v>
      </c>
      <c r="C18" s="4">
        <v>50</v>
      </c>
      <c r="D18" s="4">
        <v>1</v>
      </c>
      <c r="E18" s="4">
        <v>37</v>
      </c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>
        <v>5</v>
      </c>
      <c r="Q18" s="83"/>
      <c r="R18" s="83">
        <v>10</v>
      </c>
      <c r="S18" s="44">
        <v>2</v>
      </c>
      <c r="T18" s="4">
        <v>100</v>
      </c>
      <c r="U18" s="4"/>
      <c r="V18" s="82">
        <f t="shared" si="1"/>
        <v>87</v>
      </c>
      <c r="W18" s="7">
        <f t="shared" si="0"/>
        <v>87</v>
      </c>
      <c r="X18" s="4"/>
      <c r="Y18" s="9">
        <f t="shared" si="2"/>
        <v>0</v>
      </c>
    </row>
    <row r="19" spans="1:25" ht="13.5" customHeight="1">
      <c r="A19" s="4">
        <v>18</v>
      </c>
      <c r="B19" s="77" t="s">
        <v>73</v>
      </c>
      <c r="C19" s="4">
        <v>25</v>
      </c>
      <c r="D19" s="4">
        <v>3</v>
      </c>
      <c r="E19" s="4">
        <v>6</v>
      </c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44">
        <v>81</v>
      </c>
      <c r="T19" s="4"/>
      <c r="U19" s="4"/>
      <c r="V19" s="82">
        <f t="shared" si="1"/>
        <v>81</v>
      </c>
      <c r="W19" s="7">
        <f t="shared" si="0"/>
        <v>81</v>
      </c>
      <c r="X19" s="4"/>
      <c r="Y19" s="9">
        <f t="shared" si="2"/>
        <v>0</v>
      </c>
    </row>
    <row r="20" spans="1:25" ht="13.5" customHeight="1">
      <c r="A20" s="4">
        <v>19</v>
      </c>
      <c r="B20" s="77" t="s">
        <v>27</v>
      </c>
      <c r="C20" s="4">
        <v>33</v>
      </c>
      <c r="D20" s="4">
        <v>3</v>
      </c>
      <c r="E20" s="4">
        <v>26</v>
      </c>
      <c r="F20" s="4"/>
      <c r="G20" s="4"/>
      <c r="H20" s="4"/>
      <c r="I20" s="83"/>
      <c r="J20" s="83"/>
      <c r="K20" s="83"/>
      <c r="L20" s="83"/>
      <c r="M20" s="83">
        <v>1</v>
      </c>
      <c r="N20" s="83">
        <v>1</v>
      </c>
      <c r="O20" s="83"/>
      <c r="P20" s="83">
        <v>3</v>
      </c>
      <c r="Q20" s="83"/>
      <c r="R20" s="83">
        <v>10</v>
      </c>
      <c r="S20" s="44">
        <v>40</v>
      </c>
      <c r="T20" s="4">
        <v>100</v>
      </c>
      <c r="U20" s="4"/>
      <c r="V20" s="82">
        <f t="shared" si="1"/>
        <v>125</v>
      </c>
      <c r="W20" s="7">
        <f t="shared" si="0"/>
        <v>125</v>
      </c>
      <c r="X20" s="4"/>
      <c r="Y20" s="9">
        <f t="shared" si="2"/>
        <v>0</v>
      </c>
    </row>
    <row r="21" spans="1:25" s="1" customFormat="1" ht="13.5" customHeight="1">
      <c r="A21" s="4">
        <v>20</v>
      </c>
      <c r="B21" s="77" t="s">
        <v>28</v>
      </c>
      <c r="C21" s="4">
        <v>13</v>
      </c>
      <c r="D21" s="4">
        <v>1</v>
      </c>
      <c r="E21" s="4"/>
      <c r="F21" s="4"/>
      <c r="G21" s="4"/>
      <c r="H21" s="4">
        <v>15</v>
      </c>
      <c r="I21" s="9"/>
      <c r="J21" s="83"/>
      <c r="K21" s="9"/>
      <c r="L21" s="9"/>
      <c r="M21" s="9">
        <v>6</v>
      </c>
      <c r="N21" s="9"/>
      <c r="O21" s="9">
        <v>1</v>
      </c>
      <c r="P21" s="83"/>
      <c r="Q21" s="9"/>
      <c r="R21" s="9"/>
      <c r="S21" s="44">
        <v>35</v>
      </c>
      <c r="T21" s="4"/>
      <c r="U21" s="4"/>
      <c r="V21" s="82">
        <f t="shared" si="1"/>
        <v>13</v>
      </c>
      <c r="W21" s="7">
        <f t="shared" si="0"/>
        <v>13</v>
      </c>
      <c r="X21" s="4"/>
      <c r="Y21" s="9">
        <f t="shared" si="2"/>
        <v>0</v>
      </c>
    </row>
    <row r="22" spans="1:25" ht="13.5" customHeight="1">
      <c r="A22" s="4">
        <v>21</v>
      </c>
      <c r="B22" s="77" t="s">
        <v>29</v>
      </c>
      <c r="C22" s="4">
        <v>47</v>
      </c>
      <c r="D22" s="4">
        <v>1</v>
      </c>
      <c r="E22" s="4"/>
      <c r="F22" s="4"/>
      <c r="G22" s="4"/>
      <c r="H22" s="4">
        <v>32</v>
      </c>
      <c r="I22" s="9"/>
      <c r="J22" s="83"/>
      <c r="K22" s="9"/>
      <c r="L22" s="9"/>
      <c r="M22" s="9"/>
      <c r="N22" s="9"/>
      <c r="O22" s="9"/>
      <c r="P22" s="83"/>
      <c r="Q22" s="9"/>
      <c r="R22" s="9"/>
      <c r="S22" s="44">
        <v>1</v>
      </c>
      <c r="T22" s="4">
        <v>80</v>
      </c>
      <c r="U22" s="4"/>
      <c r="V22" s="82">
        <f t="shared" si="1"/>
        <v>49</v>
      </c>
      <c r="W22" s="7">
        <f t="shared" si="0"/>
        <v>47</v>
      </c>
      <c r="X22" s="4">
        <v>2</v>
      </c>
      <c r="Y22" s="9">
        <f t="shared" si="2"/>
        <v>0</v>
      </c>
    </row>
    <row r="23" spans="1:25" ht="13.5" customHeight="1">
      <c r="A23" s="4">
        <v>22</v>
      </c>
      <c r="B23" s="77" t="s">
        <v>79</v>
      </c>
      <c r="C23" s="4">
        <v>41</v>
      </c>
      <c r="D23" s="4">
        <v>1</v>
      </c>
      <c r="E23" s="4"/>
      <c r="F23" s="4"/>
      <c r="G23" s="4"/>
      <c r="H23" s="4"/>
      <c r="I23" s="9"/>
      <c r="J23" s="83"/>
      <c r="K23" s="9">
        <v>12</v>
      </c>
      <c r="L23" s="9"/>
      <c r="M23" s="9"/>
      <c r="N23" s="9"/>
      <c r="O23" s="9">
        <v>24</v>
      </c>
      <c r="P23" s="83"/>
      <c r="Q23" s="9">
        <v>10</v>
      </c>
      <c r="R23" s="9">
        <v>18</v>
      </c>
      <c r="S23" s="44">
        <v>5</v>
      </c>
      <c r="T23" s="4">
        <v>100</v>
      </c>
      <c r="U23" s="4"/>
      <c r="V23" s="82">
        <f t="shared" si="1"/>
        <v>41</v>
      </c>
      <c r="W23" s="7">
        <f t="shared" si="0"/>
        <v>41</v>
      </c>
      <c r="X23" s="4"/>
      <c r="Y23" s="9">
        <f t="shared" si="2"/>
        <v>0</v>
      </c>
    </row>
    <row r="24" spans="1:25" ht="18.75">
      <c r="E24" s="98"/>
      <c r="F24" s="98">
        <f t="shared" ref="F24:P24" si="3">SUM(F2:F23)</f>
        <v>328</v>
      </c>
      <c r="G24" s="98">
        <f t="shared" si="3"/>
        <v>63</v>
      </c>
      <c r="H24" s="98">
        <f t="shared" si="3"/>
        <v>296</v>
      </c>
      <c r="I24" s="115">
        <f t="shared" si="3"/>
        <v>394</v>
      </c>
      <c r="J24" s="98">
        <f t="shared" si="3"/>
        <v>261</v>
      </c>
      <c r="K24" s="98">
        <f t="shared" si="3"/>
        <v>180</v>
      </c>
      <c r="L24" s="115">
        <f t="shared" si="3"/>
        <v>56</v>
      </c>
      <c r="M24" s="98">
        <f t="shared" si="3"/>
        <v>187</v>
      </c>
      <c r="N24" s="116">
        <f>SUM(N2:N23)</f>
        <v>288</v>
      </c>
      <c r="O24" s="98">
        <f t="shared" si="3"/>
        <v>124</v>
      </c>
      <c r="P24" s="98">
        <f t="shared" si="3"/>
        <v>191</v>
      </c>
      <c r="Q24" s="98"/>
      <c r="R24" s="98"/>
      <c r="S24" s="98">
        <f t="shared" ref="S24:X24" si="4">SUM(S2:S23)</f>
        <v>9317</v>
      </c>
      <c r="T24" s="102">
        <f t="shared" si="4"/>
        <v>380</v>
      </c>
      <c r="U24" s="102">
        <f t="shared" si="4"/>
        <v>312</v>
      </c>
      <c r="V24" s="82">
        <f>SUM(V2:V23)</f>
        <v>6582</v>
      </c>
      <c r="W24" s="101">
        <f t="shared" si="4"/>
        <v>6575</v>
      </c>
      <c r="X24" s="106">
        <f t="shared" si="4"/>
        <v>12</v>
      </c>
      <c r="Y24" s="93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workbookViewId="0">
      <selection activeCell="O9" sqref="O9"/>
    </sheetView>
  </sheetViews>
  <sheetFormatPr defaultRowHeight="15"/>
  <cols>
    <col min="1" max="1" width="4.85546875" customWidth="1"/>
    <col min="3" max="18" width="6.28515625" customWidth="1"/>
    <col min="20" max="21" width="7.85546875" customWidth="1"/>
    <col min="23" max="24" width="7.85546875" customWidth="1"/>
    <col min="25" max="25" width="10.5703125" customWidth="1"/>
  </cols>
  <sheetData>
    <row r="1" spans="1:25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40</v>
      </c>
      <c r="N1" s="8" t="s">
        <v>53</v>
      </c>
      <c r="O1" s="8" t="s">
        <v>53</v>
      </c>
      <c r="P1" s="8" t="s">
        <v>52</v>
      </c>
      <c r="Q1" s="8" t="s">
        <v>52</v>
      </c>
      <c r="R1" s="8" t="s">
        <v>71</v>
      </c>
      <c r="S1" s="78" t="s">
        <v>30</v>
      </c>
      <c r="T1" s="8" t="s">
        <v>34</v>
      </c>
      <c r="U1" s="8" t="s">
        <v>35</v>
      </c>
      <c r="V1" s="8" t="s">
        <v>68</v>
      </c>
      <c r="W1" s="3" t="s">
        <v>64</v>
      </c>
      <c r="X1" s="3" t="s">
        <v>46</v>
      </c>
      <c r="Y1" s="3" t="s">
        <v>47</v>
      </c>
    </row>
    <row r="2" spans="1:25" ht="13.5" customHeight="1">
      <c r="A2" s="4">
        <v>1</v>
      </c>
      <c r="B2" s="77" t="s">
        <v>10</v>
      </c>
      <c r="C2" s="4">
        <v>33</v>
      </c>
      <c r="D2" s="4">
        <v>58</v>
      </c>
      <c r="E2" s="4">
        <v>69</v>
      </c>
      <c r="F2" s="4">
        <v>21</v>
      </c>
      <c r="G2" s="4">
        <v>87</v>
      </c>
      <c r="H2" s="4">
        <v>93</v>
      </c>
      <c r="I2" s="83"/>
      <c r="J2" s="83"/>
      <c r="K2" s="83"/>
      <c r="L2" s="83">
        <v>26</v>
      </c>
      <c r="M2" s="83">
        <v>49</v>
      </c>
      <c r="N2" s="83">
        <v>41</v>
      </c>
      <c r="O2" s="83">
        <v>11</v>
      </c>
      <c r="P2" s="83">
        <v>17</v>
      </c>
      <c r="Q2" s="83">
        <v>26</v>
      </c>
      <c r="R2" s="83">
        <v>36</v>
      </c>
      <c r="S2" s="44">
        <v>1889</v>
      </c>
      <c r="T2" s="4">
        <v>520</v>
      </c>
      <c r="U2" s="4">
        <v>10</v>
      </c>
      <c r="V2" s="82">
        <f>S2+T2-F2-G2-H2-I2-J2-K2-L2-M2-N2-O2-P2-Q2-R2-U2</f>
        <v>1992</v>
      </c>
      <c r="W2" s="7">
        <f t="shared" ref="W2:W23" si="0">C2*D2+E2</f>
        <v>1983</v>
      </c>
      <c r="X2" s="4">
        <v>9</v>
      </c>
      <c r="Y2" s="9">
        <f>W2+X2-V2</f>
        <v>0</v>
      </c>
    </row>
    <row r="3" spans="1:25" s="1" customFormat="1" ht="13.5" customHeight="1">
      <c r="A3" s="4">
        <v>2</v>
      </c>
      <c r="B3" s="77" t="s">
        <v>11</v>
      </c>
      <c r="C3" s="4">
        <v>70</v>
      </c>
      <c r="D3" s="4">
        <v>19</v>
      </c>
      <c r="E3" s="4">
        <v>25</v>
      </c>
      <c r="F3" s="4">
        <v>26</v>
      </c>
      <c r="G3" s="4">
        <v>46</v>
      </c>
      <c r="H3" s="4">
        <v>50</v>
      </c>
      <c r="I3" s="83"/>
      <c r="J3" s="83"/>
      <c r="K3" s="83"/>
      <c r="L3" s="83">
        <v>22</v>
      </c>
      <c r="M3" s="83">
        <v>22</v>
      </c>
      <c r="N3" s="83">
        <v>127</v>
      </c>
      <c r="O3" s="83">
        <v>8</v>
      </c>
      <c r="P3" s="83">
        <v>12</v>
      </c>
      <c r="Q3" s="83">
        <v>31</v>
      </c>
      <c r="R3" s="83">
        <v>43</v>
      </c>
      <c r="S3" s="44">
        <v>1493</v>
      </c>
      <c r="T3" s="4">
        <v>280</v>
      </c>
      <c r="U3" s="4">
        <v>30</v>
      </c>
      <c r="V3" s="82">
        <f t="shared" ref="V3:V23" si="1">S3+T3-F3-G3-H3-I3-J3-K3-L3-M3-N3-O3-P3-Q3-R3-U3</f>
        <v>1356</v>
      </c>
      <c r="W3" s="7">
        <f t="shared" si="0"/>
        <v>1355</v>
      </c>
      <c r="X3" s="4">
        <v>1</v>
      </c>
      <c r="Y3" s="9">
        <f t="shared" ref="Y3:Y23" si="2">W3+X3-V3</f>
        <v>0</v>
      </c>
    </row>
    <row r="4" spans="1:25" ht="13.5" customHeight="1">
      <c r="A4" s="4">
        <v>3</v>
      </c>
      <c r="B4" s="77" t="s">
        <v>12</v>
      </c>
      <c r="C4" s="4">
        <v>45</v>
      </c>
      <c r="D4" s="4">
        <v>6</v>
      </c>
      <c r="E4" s="4">
        <v>32</v>
      </c>
      <c r="F4" s="4">
        <v>2</v>
      </c>
      <c r="G4" s="4">
        <v>10</v>
      </c>
      <c r="H4" s="4"/>
      <c r="I4" s="83"/>
      <c r="J4" s="83"/>
      <c r="K4" s="83"/>
      <c r="L4" s="83">
        <v>3</v>
      </c>
      <c r="M4" s="83"/>
      <c r="N4" s="83">
        <v>5</v>
      </c>
      <c r="O4" s="83">
        <v>9</v>
      </c>
      <c r="P4" s="83"/>
      <c r="Q4" s="83"/>
      <c r="R4" s="83">
        <v>1</v>
      </c>
      <c r="S4" s="44">
        <v>347</v>
      </c>
      <c r="T4" s="4"/>
      <c r="U4" s="4">
        <v>15</v>
      </c>
      <c r="V4" s="82">
        <f t="shared" si="1"/>
        <v>302</v>
      </c>
      <c r="W4" s="7">
        <f t="shared" si="0"/>
        <v>302</v>
      </c>
      <c r="X4" s="4"/>
      <c r="Y4" s="9">
        <f t="shared" si="2"/>
        <v>0</v>
      </c>
    </row>
    <row r="5" spans="1:25" ht="13.5" customHeight="1">
      <c r="A5" s="4">
        <v>4</v>
      </c>
      <c r="B5" s="77" t="s">
        <v>13</v>
      </c>
      <c r="C5" s="4">
        <v>71</v>
      </c>
      <c r="D5" s="4">
        <v>1</v>
      </c>
      <c r="E5" s="4"/>
      <c r="F5" s="4">
        <v>2</v>
      </c>
      <c r="G5" s="4">
        <v>20</v>
      </c>
      <c r="H5" s="4">
        <v>34</v>
      </c>
      <c r="I5" s="83"/>
      <c r="J5" s="83"/>
      <c r="K5" s="83"/>
      <c r="L5" s="83">
        <v>11</v>
      </c>
      <c r="M5" s="83">
        <v>17</v>
      </c>
      <c r="N5" s="83">
        <v>4</v>
      </c>
      <c r="O5" s="83"/>
      <c r="P5" s="83">
        <v>3</v>
      </c>
      <c r="Q5" s="83">
        <v>15</v>
      </c>
      <c r="R5" s="83">
        <v>13</v>
      </c>
      <c r="S5" s="44">
        <v>60</v>
      </c>
      <c r="T5" s="4">
        <v>130</v>
      </c>
      <c r="U5" s="4"/>
      <c r="V5" s="82">
        <f t="shared" si="1"/>
        <v>71</v>
      </c>
      <c r="W5" s="7">
        <f t="shared" si="0"/>
        <v>71</v>
      </c>
      <c r="X5" s="4"/>
      <c r="Y5" s="9">
        <f t="shared" si="2"/>
        <v>0</v>
      </c>
    </row>
    <row r="6" spans="1:25" ht="13.5" customHeight="1">
      <c r="A6" s="4">
        <v>5</v>
      </c>
      <c r="B6" s="77" t="s">
        <v>14</v>
      </c>
      <c r="C6" s="4">
        <v>51</v>
      </c>
      <c r="D6" s="4">
        <v>1</v>
      </c>
      <c r="E6" s="4"/>
      <c r="F6" s="4"/>
      <c r="G6" s="4"/>
      <c r="H6" s="4"/>
      <c r="I6" s="83"/>
      <c r="J6" s="83"/>
      <c r="K6" s="83"/>
      <c r="L6" s="83"/>
      <c r="M6" s="83"/>
      <c r="N6" s="83"/>
      <c r="O6" s="83"/>
      <c r="P6" s="83"/>
      <c r="Q6" s="83"/>
      <c r="R6" s="83"/>
      <c r="S6" s="44">
        <v>51</v>
      </c>
      <c r="T6" s="4"/>
      <c r="U6" s="4"/>
      <c r="V6" s="82">
        <f t="shared" si="1"/>
        <v>51</v>
      </c>
      <c r="W6" s="7">
        <f t="shared" si="0"/>
        <v>51</v>
      </c>
      <c r="X6" s="4"/>
      <c r="Y6" s="9">
        <f t="shared" si="2"/>
        <v>0</v>
      </c>
    </row>
    <row r="7" spans="1:25" ht="13.5" customHeight="1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3"/>
      <c r="R7" s="83"/>
      <c r="S7" s="44">
        <v>12</v>
      </c>
      <c r="T7" s="4"/>
      <c r="U7" s="4"/>
      <c r="V7" s="82">
        <f t="shared" si="1"/>
        <v>12</v>
      </c>
      <c r="W7" s="7">
        <f t="shared" si="0"/>
        <v>12</v>
      </c>
      <c r="X7" s="4"/>
      <c r="Y7" s="9">
        <f t="shared" si="2"/>
        <v>0</v>
      </c>
    </row>
    <row r="8" spans="1:25" s="1" customFormat="1" ht="13.5" customHeight="1">
      <c r="A8" s="4">
        <v>7</v>
      </c>
      <c r="B8" s="77" t="s">
        <v>16</v>
      </c>
      <c r="C8" s="4">
        <v>120</v>
      </c>
      <c r="D8" s="4">
        <v>3</v>
      </c>
      <c r="E8" s="4">
        <v>114</v>
      </c>
      <c r="F8" s="4">
        <v>12</v>
      </c>
      <c r="G8" s="4">
        <v>27</v>
      </c>
      <c r="H8" s="4">
        <v>39</v>
      </c>
      <c r="I8" s="83"/>
      <c r="J8" s="83"/>
      <c r="K8" s="83"/>
      <c r="L8" s="83">
        <v>19</v>
      </c>
      <c r="M8" s="83">
        <v>8</v>
      </c>
      <c r="N8" s="83">
        <v>77</v>
      </c>
      <c r="O8" s="83"/>
      <c r="P8" s="83">
        <v>6</v>
      </c>
      <c r="Q8" s="83">
        <v>15</v>
      </c>
      <c r="R8" s="83">
        <v>26</v>
      </c>
      <c r="S8" s="44">
        <v>704</v>
      </c>
      <c r="T8" s="4"/>
      <c r="U8" s="4"/>
      <c r="V8" s="82">
        <f t="shared" si="1"/>
        <v>475</v>
      </c>
      <c r="W8" s="7">
        <f t="shared" si="0"/>
        <v>474</v>
      </c>
      <c r="X8" s="4">
        <v>1</v>
      </c>
      <c r="Y8" s="9">
        <f t="shared" si="2"/>
        <v>0</v>
      </c>
    </row>
    <row r="9" spans="1:25" ht="13.5" customHeight="1">
      <c r="A9" s="4">
        <v>8</v>
      </c>
      <c r="B9" s="77" t="s">
        <v>17</v>
      </c>
      <c r="C9" s="4">
        <v>40</v>
      </c>
      <c r="D9" s="4">
        <v>1</v>
      </c>
      <c r="E9" s="4">
        <v>36</v>
      </c>
      <c r="F9" s="4">
        <v>3</v>
      </c>
      <c r="G9" s="4"/>
      <c r="H9" s="4"/>
      <c r="I9" s="83"/>
      <c r="J9" s="83"/>
      <c r="K9" s="83"/>
      <c r="L9" s="83"/>
      <c r="M9" s="83"/>
      <c r="N9" s="83"/>
      <c r="O9" s="83"/>
      <c r="P9" s="83"/>
      <c r="Q9" s="83"/>
      <c r="R9" s="83"/>
      <c r="S9" s="44">
        <v>79</v>
      </c>
      <c r="T9" s="4"/>
      <c r="U9" s="4"/>
      <c r="V9" s="82">
        <f t="shared" si="1"/>
        <v>76</v>
      </c>
      <c r="W9" s="7">
        <f t="shared" si="0"/>
        <v>76</v>
      </c>
      <c r="X9" s="4"/>
      <c r="Y9" s="9">
        <f t="shared" si="2"/>
        <v>0</v>
      </c>
    </row>
    <row r="10" spans="1:25" s="1" customFormat="1" ht="13.5" customHeight="1">
      <c r="A10" s="4">
        <v>9</v>
      </c>
      <c r="B10" s="77" t="s">
        <v>18</v>
      </c>
      <c r="C10" s="4">
        <v>65</v>
      </c>
      <c r="D10" s="4">
        <v>1</v>
      </c>
      <c r="E10" s="4">
        <v>21</v>
      </c>
      <c r="F10" s="4">
        <v>4</v>
      </c>
      <c r="G10" s="4">
        <v>6</v>
      </c>
      <c r="H10" s="4">
        <v>29</v>
      </c>
      <c r="I10" s="83"/>
      <c r="J10" s="83"/>
      <c r="K10" s="83"/>
      <c r="L10" s="83">
        <v>6</v>
      </c>
      <c r="M10" s="83">
        <v>14</v>
      </c>
      <c r="N10" s="83">
        <v>7</v>
      </c>
      <c r="O10" s="83"/>
      <c r="P10" s="83">
        <v>1</v>
      </c>
      <c r="Q10" s="83">
        <v>8</v>
      </c>
      <c r="R10" s="83">
        <v>17</v>
      </c>
      <c r="S10" s="44">
        <v>179</v>
      </c>
      <c r="T10" s="4"/>
      <c r="U10" s="4"/>
      <c r="V10" s="82">
        <f t="shared" si="1"/>
        <v>87</v>
      </c>
      <c r="W10" s="7">
        <f t="shared" si="0"/>
        <v>86</v>
      </c>
      <c r="X10" s="4">
        <v>1</v>
      </c>
      <c r="Y10" s="9">
        <f t="shared" si="2"/>
        <v>0</v>
      </c>
    </row>
    <row r="11" spans="1:25" s="10" customFormat="1" ht="13.5" customHeight="1">
      <c r="A11" s="7">
        <v>10</v>
      </c>
      <c r="B11" s="80" t="s">
        <v>19</v>
      </c>
      <c r="C11" s="7">
        <v>100</v>
      </c>
      <c r="D11" s="7">
        <v>3</v>
      </c>
      <c r="E11" s="7">
        <v>33</v>
      </c>
      <c r="F11" s="7">
        <v>15</v>
      </c>
      <c r="G11" s="7">
        <v>21</v>
      </c>
      <c r="H11" s="7">
        <v>59</v>
      </c>
      <c r="I11" s="86"/>
      <c r="J11" s="86"/>
      <c r="K11" s="86"/>
      <c r="L11" s="86">
        <v>21</v>
      </c>
      <c r="M11" s="86">
        <v>21</v>
      </c>
      <c r="N11" s="86">
        <v>48</v>
      </c>
      <c r="O11" s="86">
        <v>6</v>
      </c>
      <c r="P11" s="86">
        <v>8</v>
      </c>
      <c r="Q11" s="86">
        <v>13</v>
      </c>
      <c r="R11" s="86">
        <v>46</v>
      </c>
      <c r="S11" s="44">
        <v>588</v>
      </c>
      <c r="T11" s="7"/>
      <c r="U11" s="7"/>
      <c r="V11" s="82">
        <f t="shared" si="1"/>
        <v>330</v>
      </c>
      <c r="W11" s="7">
        <f t="shared" si="0"/>
        <v>333</v>
      </c>
      <c r="X11" s="7">
        <v>1</v>
      </c>
      <c r="Y11" s="12">
        <f t="shared" si="2"/>
        <v>4</v>
      </c>
    </row>
    <row r="12" spans="1:25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44">
        <v>0</v>
      </c>
      <c r="T12" s="4"/>
      <c r="U12" s="4"/>
      <c r="V12" s="82">
        <f t="shared" si="1"/>
        <v>0</v>
      </c>
      <c r="W12" s="7">
        <f t="shared" si="0"/>
        <v>0</v>
      </c>
      <c r="X12" s="4"/>
      <c r="Y12" s="9">
        <f t="shared" si="2"/>
        <v>0</v>
      </c>
    </row>
    <row r="13" spans="1:25" ht="13.5" customHeight="1">
      <c r="A13" s="4">
        <v>12</v>
      </c>
      <c r="B13" s="77" t="s">
        <v>21</v>
      </c>
      <c r="C13" s="4">
        <v>1</v>
      </c>
      <c r="D13" s="4">
        <v>1</v>
      </c>
      <c r="E13" s="4"/>
      <c r="F13" s="4"/>
      <c r="G13" s="4"/>
      <c r="H13" s="4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44">
        <v>1</v>
      </c>
      <c r="T13" s="4"/>
      <c r="U13" s="4"/>
      <c r="V13" s="82">
        <f t="shared" si="1"/>
        <v>1</v>
      </c>
      <c r="W13" s="7">
        <f t="shared" si="0"/>
        <v>1</v>
      </c>
      <c r="X13" s="4"/>
      <c r="Y13" s="9">
        <f t="shared" si="2"/>
        <v>0</v>
      </c>
    </row>
    <row r="14" spans="1:25" ht="13.5" customHeight="1">
      <c r="A14" s="4">
        <v>13</v>
      </c>
      <c r="B14" s="77" t="s">
        <v>22</v>
      </c>
      <c r="C14" s="4">
        <v>86</v>
      </c>
      <c r="D14" s="4">
        <v>1</v>
      </c>
      <c r="E14" s="4">
        <v>4</v>
      </c>
      <c r="F14" s="4"/>
      <c r="G14" s="4">
        <v>16</v>
      </c>
      <c r="H14" s="4">
        <v>21</v>
      </c>
      <c r="I14" s="83"/>
      <c r="J14" s="83"/>
      <c r="K14" s="83"/>
      <c r="L14" s="83">
        <v>20</v>
      </c>
      <c r="M14" s="83">
        <v>15</v>
      </c>
      <c r="N14" s="83"/>
      <c r="O14" s="83"/>
      <c r="P14" s="83"/>
      <c r="Q14" s="83">
        <v>10</v>
      </c>
      <c r="R14" s="83">
        <v>20</v>
      </c>
      <c r="S14" s="44">
        <v>194</v>
      </c>
      <c r="T14" s="4"/>
      <c r="U14" s="4"/>
      <c r="V14" s="82">
        <f t="shared" si="1"/>
        <v>92</v>
      </c>
      <c r="W14" s="7">
        <f t="shared" si="0"/>
        <v>90</v>
      </c>
      <c r="X14" s="4">
        <v>2</v>
      </c>
      <c r="Y14" s="9">
        <f t="shared" si="2"/>
        <v>0</v>
      </c>
    </row>
    <row r="15" spans="1:25" ht="13.5" customHeight="1">
      <c r="A15" s="4">
        <v>14</v>
      </c>
      <c r="B15" s="77" t="s">
        <v>23</v>
      </c>
      <c r="C15" s="4">
        <v>50</v>
      </c>
      <c r="D15" s="4">
        <v>1</v>
      </c>
      <c r="E15" s="4">
        <v>8</v>
      </c>
      <c r="F15" s="5">
        <v>5</v>
      </c>
      <c r="G15" s="5">
        <v>3</v>
      </c>
      <c r="H15" s="5">
        <v>48</v>
      </c>
      <c r="I15" s="83"/>
      <c r="J15" s="83"/>
      <c r="K15" s="83"/>
      <c r="L15" s="89">
        <v>26</v>
      </c>
      <c r="M15" s="89">
        <v>15</v>
      </c>
      <c r="N15" s="89">
        <v>3</v>
      </c>
      <c r="O15" s="83"/>
      <c r="P15" s="83"/>
      <c r="Q15" s="89">
        <v>13</v>
      </c>
      <c r="R15" s="89">
        <v>23</v>
      </c>
      <c r="S15" s="44">
        <v>194</v>
      </c>
      <c r="T15" s="4"/>
      <c r="U15" s="4"/>
      <c r="V15" s="82">
        <f t="shared" si="1"/>
        <v>58</v>
      </c>
      <c r="W15" s="7">
        <f t="shared" si="0"/>
        <v>58</v>
      </c>
      <c r="X15" s="4"/>
      <c r="Y15" s="9">
        <f t="shared" si="2"/>
        <v>0</v>
      </c>
    </row>
    <row r="16" spans="1:25" ht="13.5" customHeight="1">
      <c r="A16" s="4">
        <v>15</v>
      </c>
      <c r="B16" s="77" t="s">
        <v>24</v>
      </c>
      <c r="C16" s="4">
        <v>50</v>
      </c>
      <c r="D16" s="4">
        <v>2</v>
      </c>
      <c r="E16" s="4">
        <v>22</v>
      </c>
      <c r="F16" s="4"/>
      <c r="G16" s="4">
        <v>3</v>
      </c>
      <c r="H16" s="4">
        <v>30</v>
      </c>
      <c r="I16" s="83"/>
      <c r="J16" s="83"/>
      <c r="K16" s="83"/>
      <c r="L16" s="83">
        <v>12</v>
      </c>
      <c r="M16" s="83">
        <v>6</v>
      </c>
      <c r="N16" s="83">
        <v>3</v>
      </c>
      <c r="O16" s="83"/>
      <c r="P16" s="83"/>
      <c r="Q16" s="83"/>
      <c r="R16" s="83">
        <v>17</v>
      </c>
      <c r="S16" s="44">
        <v>193</v>
      </c>
      <c r="T16" s="4"/>
      <c r="U16" s="4"/>
      <c r="V16" s="82">
        <f t="shared" si="1"/>
        <v>122</v>
      </c>
      <c r="W16" s="7">
        <f t="shared" si="0"/>
        <v>122</v>
      </c>
      <c r="X16" s="4"/>
      <c r="Y16" s="9">
        <f t="shared" si="2"/>
        <v>0</v>
      </c>
    </row>
    <row r="17" spans="1:25" ht="13.5" customHeight="1">
      <c r="A17" s="4">
        <v>16</v>
      </c>
      <c r="B17" s="77" t="s">
        <v>25</v>
      </c>
      <c r="C17" s="4">
        <v>50</v>
      </c>
      <c r="D17" s="4">
        <v>2</v>
      </c>
      <c r="E17" s="4">
        <v>81</v>
      </c>
      <c r="F17" s="4"/>
      <c r="G17" s="4"/>
      <c r="H17" s="4">
        <v>3</v>
      </c>
      <c r="I17" s="83"/>
      <c r="J17" s="83"/>
      <c r="K17" s="83"/>
      <c r="L17" s="83"/>
      <c r="M17" s="83"/>
      <c r="N17" s="83"/>
      <c r="O17" s="83"/>
      <c r="P17" s="83"/>
      <c r="Q17" s="83"/>
      <c r="R17" s="83">
        <v>13</v>
      </c>
      <c r="S17" s="44">
        <v>197</v>
      </c>
      <c r="T17" s="4"/>
      <c r="U17" s="4"/>
      <c r="V17" s="82">
        <f t="shared" si="1"/>
        <v>181</v>
      </c>
      <c r="W17" s="7">
        <f t="shared" si="0"/>
        <v>181</v>
      </c>
      <c r="X17" s="4"/>
      <c r="Y17" s="9">
        <f t="shared" si="2"/>
        <v>0</v>
      </c>
    </row>
    <row r="18" spans="1:25" s="10" customFormat="1" ht="13.5" customHeight="1">
      <c r="A18" s="7">
        <v>17</v>
      </c>
      <c r="B18" s="80" t="s">
        <v>26</v>
      </c>
      <c r="C18" s="7">
        <v>50</v>
      </c>
      <c r="D18" s="7">
        <v>1</v>
      </c>
      <c r="E18" s="7">
        <v>14</v>
      </c>
      <c r="F18" s="7"/>
      <c r="G18" s="7"/>
      <c r="H18" s="7">
        <v>10</v>
      </c>
      <c r="I18" s="86"/>
      <c r="J18" s="86"/>
      <c r="K18" s="86"/>
      <c r="L18" s="86"/>
      <c r="M18" s="86"/>
      <c r="N18" s="86">
        <v>14</v>
      </c>
      <c r="O18" s="86"/>
      <c r="P18" s="86"/>
      <c r="Q18" s="86"/>
      <c r="R18" s="86"/>
      <c r="S18" s="44">
        <v>87</v>
      </c>
      <c r="T18" s="7"/>
      <c r="U18" s="7"/>
      <c r="V18" s="82">
        <f t="shared" si="1"/>
        <v>63</v>
      </c>
      <c r="W18" s="7">
        <f t="shared" si="0"/>
        <v>64</v>
      </c>
      <c r="X18" s="7"/>
      <c r="Y18" s="12">
        <f t="shared" si="2"/>
        <v>1</v>
      </c>
    </row>
    <row r="19" spans="1:25" ht="13.5" customHeight="1">
      <c r="A19" s="4">
        <v>18</v>
      </c>
      <c r="B19" s="77" t="s">
        <v>73</v>
      </c>
      <c r="C19" s="4">
        <v>25</v>
      </c>
      <c r="D19" s="4">
        <v>1</v>
      </c>
      <c r="E19" s="4">
        <v>21</v>
      </c>
      <c r="F19" s="4"/>
      <c r="G19" s="4"/>
      <c r="H19" s="4"/>
      <c r="I19" s="83"/>
      <c r="J19" s="83"/>
      <c r="K19" s="83"/>
      <c r="L19" s="83"/>
      <c r="M19" s="83">
        <v>15</v>
      </c>
      <c r="N19" s="83"/>
      <c r="O19" s="83"/>
      <c r="P19" s="83">
        <v>20</v>
      </c>
      <c r="Q19" s="83"/>
      <c r="R19" s="83"/>
      <c r="S19" s="44">
        <v>81</v>
      </c>
      <c r="T19" s="4"/>
      <c r="U19" s="4"/>
      <c r="V19" s="82">
        <f t="shared" si="1"/>
        <v>46</v>
      </c>
      <c r="W19" s="7">
        <f t="shared" si="0"/>
        <v>46</v>
      </c>
      <c r="X19" s="4"/>
      <c r="Y19" s="9">
        <f t="shared" si="2"/>
        <v>0</v>
      </c>
    </row>
    <row r="20" spans="1:25" ht="13.5" customHeight="1">
      <c r="A20" s="4">
        <v>19</v>
      </c>
      <c r="B20" s="77" t="s">
        <v>27</v>
      </c>
      <c r="C20" s="4">
        <v>33</v>
      </c>
      <c r="D20" s="4">
        <v>3</v>
      </c>
      <c r="E20" s="4">
        <v>7</v>
      </c>
      <c r="F20" s="4"/>
      <c r="G20" s="4"/>
      <c r="H20" s="4">
        <v>10</v>
      </c>
      <c r="I20" s="83"/>
      <c r="J20" s="83"/>
      <c r="K20" s="83"/>
      <c r="L20" s="83"/>
      <c r="M20" s="83"/>
      <c r="N20" s="83">
        <v>9</v>
      </c>
      <c r="O20" s="83"/>
      <c r="P20" s="83"/>
      <c r="Q20" s="83"/>
      <c r="R20" s="83"/>
      <c r="S20" s="44">
        <v>125</v>
      </c>
      <c r="T20" s="4"/>
      <c r="U20" s="4"/>
      <c r="V20" s="82">
        <f t="shared" si="1"/>
        <v>106</v>
      </c>
      <c r="W20" s="7">
        <f t="shared" si="0"/>
        <v>106</v>
      </c>
      <c r="X20" s="4"/>
      <c r="Y20" s="9">
        <f t="shared" si="2"/>
        <v>0</v>
      </c>
    </row>
    <row r="21" spans="1:25" ht="13.5" customHeight="1">
      <c r="A21" s="4">
        <v>20</v>
      </c>
      <c r="B21" s="77" t="s">
        <v>28</v>
      </c>
      <c r="C21" s="4">
        <v>40</v>
      </c>
      <c r="D21" s="4">
        <v>1</v>
      </c>
      <c r="E21" s="4">
        <v>32</v>
      </c>
      <c r="F21" s="4"/>
      <c r="G21" s="4"/>
      <c r="H21" s="4">
        <v>1</v>
      </c>
      <c r="I21" s="9"/>
      <c r="J21" s="83"/>
      <c r="K21" s="9"/>
      <c r="L21" s="9"/>
      <c r="M21" s="9"/>
      <c r="N21" s="9">
        <v>2</v>
      </c>
      <c r="O21" s="9"/>
      <c r="P21" s="83"/>
      <c r="Q21" s="9">
        <v>8</v>
      </c>
      <c r="R21" s="9">
        <v>10</v>
      </c>
      <c r="S21" s="44">
        <v>13</v>
      </c>
      <c r="T21" s="4">
        <v>80</v>
      </c>
      <c r="U21" s="4"/>
      <c r="V21" s="82">
        <f t="shared" si="1"/>
        <v>72</v>
      </c>
      <c r="W21" s="7">
        <f t="shared" si="0"/>
        <v>72</v>
      </c>
      <c r="X21" s="4"/>
      <c r="Y21" s="9">
        <f t="shared" si="2"/>
        <v>0</v>
      </c>
    </row>
    <row r="22" spans="1:25" ht="13.5" customHeight="1">
      <c r="A22" s="4">
        <v>21</v>
      </c>
      <c r="B22" s="77" t="s">
        <v>29</v>
      </c>
      <c r="C22" s="4">
        <v>36</v>
      </c>
      <c r="D22" s="4">
        <v>1</v>
      </c>
      <c r="E22" s="4"/>
      <c r="F22" s="4"/>
      <c r="G22" s="4"/>
      <c r="H22" s="4">
        <v>2</v>
      </c>
      <c r="I22" s="9"/>
      <c r="J22" s="83"/>
      <c r="K22" s="9"/>
      <c r="L22" s="9"/>
      <c r="M22" s="9"/>
      <c r="N22" s="9"/>
      <c r="O22" s="9"/>
      <c r="P22" s="83"/>
      <c r="Q22" s="9">
        <v>9</v>
      </c>
      <c r="R22" s="9"/>
      <c r="S22" s="44">
        <v>47</v>
      </c>
      <c r="T22" s="4"/>
      <c r="U22" s="4"/>
      <c r="V22" s="82">
        <f t="shared" si="1"/>
        <v>36</v>
      </c>
      <c r="W22" s="7">
        <f t="shared" si="0"/>
        <v>36</v>
      </c>
      <c r="X22" s="4"/>
      <c r="Y22" s="9">
        <f t="shared" si="2"/>
        <v>0</v>
      </c>
    </row>
    <row r="23" spans="1:25" ht="13.5" customHeight="1">
      <c r="A23" s="4">
        <v>22</v>
      </c>
      <c r="B23" s="77" t="s">
        <v>79</v>
      </c>
      <c r="C23" s="4">
        <v>10</v>
      </c>
      <c r="D23" s="4">
        <v>1</v>
      </c>
      <c r="E23" s="4"/>
      <c r="F23" s="4"/>
      <c r="G23" s="4"/>
      <c r="H23" s="4"/>
      <c r="I23" s="9"/>
      <c r="J23" s="83"/>
      <c r="K23" s="9"/>
      <c r="L23" s="9"/>
      <c r="M23" s="9"/>
      <c r="N23" s="9">
        <v>30</v>
      </c>
      <c r="O23" s="9"/>
      <c r="P23" s="83"/>
      <c r="Q23" s="9"/>
      <c r="R23" s="9"/>
      <c r="S23" s="44">
        <v>41</v>
      </c>
      <c r="T23" s="4"/>
      <c r="U23" s="4"/>
      <c r="V23" s="82">
        <f t="shared" si="1"/>
        <v>11</v>
      </c>
      <c r="W23" s="7">
        <f t="shared" si="0"/>
        <v>10</v>
      </c>
      <c r="X23" s="4">
        <v>1</v>
      </c>
      <c r="Y23" s="9">
        <f t="shared" si="2"/>
        <v>0</v>
      </c>
    </row>
    <row r="24" spans="1:25" ht="16.5" customHeight="1">
      <c r="E24" s="98"/>
      <c r="F24" s="98">
        <f t="shared" ref="F24:P24" si="3">SUM(F2:F23)</f>
        <v>90</v>
      </c>
      <c r="G24" s="98">
        <f t="shared" si="3"/>
        <v>239</v>
      </c>
      <c r="H24" s="98">
        <f t="shared" si="3"/>
        <v>429</v>
      </c>
      <c r="I24" s="115">
        <f t="shared" si="3"/>
        <v>0</v>
      </c>
      <c r="J24" s="98">
        <f t="shared" si="3"/>
        <v>0</v>
      </c>
      <c r="K24" s="98">
        <f t="shared" si="3"/>
        <v>0</v>
      </c>
      <c r="L24" s="115">
        <f t="shared" si="3"/>
        <v>166</v>
      </c>
      <c r="M24" s="98">
        <f t="shared" si="3"/>
        <v>182</v>
      </c>
      <c r="N24" s="116">
        <f>SUM(N2:N23)</f>
        <v>370</v>
      </c>
      <c r="O24" s="98">
        <f t="shared" si="3"/>
        <v>34</v>
      </c>
      <c r="P24" s="98">
        <f t="shared" si="3"/>
        <v>67</v>
      </c>
      <c r="Q24" s="98"/>
      <c r="R24" s="98"/>
      <c r="S24" s="98">
        <f t="shared" ref="S24:X24" si="4">SUM(S2:S23)</f>
        <v>6575</v>
      </c>
      <c r="T24" s="102">
        <f t="shared" si="4"/>
        <v>1010</v>
      </c>
      <c r="U24" s="102">
        <f t="shared" si="4"/>
        <v>55</v>
      </c>
      <c r="V24" s="82">
        <f>SUM(V2:V23)</f>
        <v>5540</v>
      </c>
      <c r="W24" s="101">
        <f t="shared" si="4"/>
        <v>5529</v>
      </c>
      <c r="X24" s="106">
        <f t="shared" si="4"/>
        <v>16</v>
      </c>
      <c r="Y24" s="93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workbookViewId="0">
      <selection activeCell="H13" sqref="H13"/>
    </sheetView>
  </sheetViews>
  <sheetFormatPr defaultRowHeight="15"/>
  <cols>
    <col min="1" max="1" width="4.85546875" customWidth="1"/>
    <col min="3" max="18" width="6.28515625" customWidth="1"/>
    <col min="20" max="21" width="7.85546875" customWidth="1"/>
    <col min="23" max="24" width="7.85546875" customWidth="1"/>
    <col min="25" max="25" width="10.5703125" customWidth="1"/>
  </cols>
  <sheetData>
    <row r="1" spans="1:25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40</v>
      </c>
      <c r="N1" s="8" t="s">
        <v>53</v>
      </c>
      <c r="O1" s="8" t="s">
        <v>53</v>
      </c>
      <c r="P1" s="8" t="s">
        <v>52</v>
      </c>
      <c r="Q1" s="8" t="s">
        <v>52</v>
      </c>
      <c r="R1" s="8" t="s">
        <v>71</v>
      </c>
      <c r="S1" s="78" t="s">
        <v>30</v>
      </c>
      <c r="T1" s="8" t="s">
        <v>34</v>
      </c>
      <c r="U1" s="8" t="s">
        <v>35</v>
      </c>
      <c r="V1" s="8" t="s">
        <v>68</v>
      </c>
      <c r="W1" s="3" t="s">
        <v>64</v>
      </c>
      <c r="X1" s="3" t="s">
        <v>46</v>
      </c>
      <c r="Y1" s="3" t="s">
        <v>47</v>
      </c>
    </row>
    <row r="2" spans="1:25" s="1" customFormat="1" ht="13.5" customHeight="1">
      <c r="A2" s="4">
        <v>1</v>
      </c>
      <c r="B2" s="77" t="s">
        <v>10</v>
      </c>
      <c r="C2" s="4">
        <v>33</v>
      </c>
      <c r="D2" s="4">
        <v>50</v>
      </c>
      <c r="E2" s="4">
        <v>67</v>
      </c>
      <c r="F2" s="4">
        <v>42</v>
      </c>
      <c r="G2" s="4"/>
      <c r="H2" s="4">
        <v>25</v>
      </c>
      <c r="I2" s="83"/>
      <c r="J2" s="83">
        <v>14</v>
      </c>
      <c r="K2" s="83"/>
      <c r="L2" s="83"/>
      <c r="M2" s="83"/>
      <c r="N2" s="83">
        <v>28</v>
      </c>
      <c r="O2" s="83"/>
      <c r="P2" s="83">
        <v>10</v>
      </c>
      <c r="Q2" s="83"/>
      <c r="R2" s="83">
        <v>23</v>
      </c>
      <c r="S2" s="44">
        <v>1983</v>
      </c>
      <c r="T2" s="4"/>
      <c r="U2" s="4">
        <v>121</v>
      </c>
      <c r="V2" s="82">
        <f>S2+T2-F2-G2-H2-I2-J2-K2-L2-M2-N2-O2-P2-Q2-R2-U2</f>
        <v>1720</v>
      </c>
      <c r="W2" s="7">
        <f t="shared" ref="W2:W23" si="0">C2*D2+E2</f>
        <v>1717</v>
      </c>
      <c r="X2" s="4">
        <v>3</v>
      </c>
      <c r="Y2" s="9">
        <f>W2+X2-V2</f>
        <v>0</v>
      </c>
    </row>
    <row r="3" spans="1:25" s="1" customFormat="1" ht="13.5" customHeight="1">
      <c r="A3" s="4">
        <v>2</v>
      </c>
      <c r="B3" s="77" t="s">
        <v>11</v>
      </c>
      <c r="C3" s="4">
        <v>70</v>
      </c>
      <c r="D3" s="4">
        <v>21</v>
      </c>
      <c r="E3" s="4">
        <v>69</v>
      </c>
      <c r="F3" s="4">
        <v>29</v>
      </c>
      <c r="G3" s="4"/>
      <c r="H3" s="4">
        <v>12</v>
      </c>
      <c r="I3" s="83"/>
      <c r="J3" s="83">
        <v>38</v>
      </c>
      <c r="K3" s="83"/>
      <c r="L3" s="83"/>
      <c r="M3" s="83"/>
      <c r="N3" s="83">
        <v>14</v>
      </c>
      <c r="O3" s="83"/>
      <c r="P3" s="83">
        <v>7</v>
      </c>
      <c r="Q3" s="83"/>
      <c r="R3" s="83">
        <v>27</v>
      </c>
      <c r="S3" s="44">
        <v>1355</v>
      </c>
      <c r="T3" s="4">
        <v>360</v>
      </c>
      <c r="U3" s="4">
        <v>49</v>
      </c>
      <c r="V3" s="82">
        <f t="shared" ref="V3:V23" si="1">S3+T3-F3-G3-H3-I3-J3-K3-L3-M3-N3-O3-P3-Q3-R3-U3</f>
        <v>1539</v>
      </c>
      <c r="W3" s="7">
        <f t="shared" si="0"/>
        <v>1539</v>
      </c>
      <c r="X3" s="4"/>
      <c r="Y3" s="9">
        <f t="shared" ref="Y3:Y23" si="2">W3+X3-V3</f>
        <v>0</v>
      </c>
    </row>
    <row r="4" spans="1:25" s="10" customFormat="1" ht="13.5" customHeight="1">
      <c r="A4" s="7">
        <v>3</v>
      </c>
      <c r="B4" s="80" t="s">
        <v>12</v>
      </c>
      <c r="C4" s="7">
        <v>45</v>
      </c>
      <c r="D4" s="7">
        <v>6</v>
      </c>
      <c r="E4" s="7">
        <v>5</v>
      </c>
      <c r="F4" s="7"/>
      <c r="G4" s="7"/>
      <c r="H4" s="7"/>
      <c r="I4" s="86"/>
      <c r="J4" s="86"/>
      <c r="K4" s="86"/>
      <c r="L4" s="86"/>
      <c r="M4" s="86"/>
      <c r="N4" s="86">
        <v>6</v>
      </c>
      <c r="O4" s="86"/>
      <c r="P4" s="86"/>
      <c r="Q4" s="86"/>
      <c r="R4" s="86"/>
      <c r="S4" s="44">
        <v>302</v>
      </c>
      <c r="T4" s="7"/>
      <c r="U4" s="7">
        <v>20</v>
      </c>
      <c r="V4" s="82">
        <f t="shared" si="1"/>
        <v>276</v>
      </c>
      <c r="W4" s="7">
        <f t="shared" si="0"/>
        <v>275</v>
      </c>
      <c r="X4" s="7"/>
      <c r="Y4" s="12">
        <f t="shared" si="2"/>
        <v>-1</v>
      </c>
    </row>
    <row r="5" spans="1:25" ht="13.5" customHeight="1">
      <c r="A5" s="4">
        <v>4</v>
      </c>
      <c r="B5" s="77" t="s">
        <v>13</v>
      </c>
      <c r="C5" s="4">
        <v>90</v>
      </c>
      <c r="D5" s="4">
        <v>2</v>
      </c>
      <c r="E5" s="4">
        <v>26</v>
      </c>
      <c r="F5" s="4">
        <v>8</v>
      </c>
      <c r="G5" s="4"/>
      <c r="H5" s="4">
        <v>13</v>
      </c>
      <c r="I5" s="83"/>
      <c r="J5" s="83">
        <v>12</v>
      </c>
      <c r="K5" s="83"/>
      <c r="L5" s="83"/>
      <c r="M5" s="83"/>
      <c r="N5" s="83"/>
      <c r="O5" s="83"/>
      <c r="P5" s="83"/>
      <c r="Q5" s="83"/>
      <c r="R5" s="83">
        <v>6</v>
      </c>
      <c r="S5" s="44">
        <v>71</v>
      </c>
      <c r="T5" s="4">
        <v>180</v>
      </c>
      <c r="U5" s="4">
        <v>6</v>
      </c>
      <c r="V5" s="82">
        <f t="shared" si="1"/>
        <v>206</v>
      </c>
      <c r="W5" s="7">
        <f t="shared" si="0"/>
        <v>206</v>
      </c>
      <c r="X5" s="4"/>
      <c r="Y5" s="9">
        <f t="shared" si="2"/>
        <v>0</v>
      </c>
    </row>
    <row r="6" spans="1:25" ht="13.5" customHeight="1">
      <c r="A6" s="4">
        <v>5</v>
      </c>
      <c r="B6" s="77" t="s">
        <v>14</v>
      </c>
      <c r="C6" s="4">
        <v>80</v>
      </c>
      <c r="D6" s="4">
        <v>1</v>
      </c>
      <c r="E6" s="4">
        <v>51</v>
      </c>
      <c r="F6" s="4"/>
      <c r="G6" s="4"/>
      <c r="H6" s="4"/>
      <c r="I6" s="83"/>
      <c r="J6" s="83"/>
      <c r="K6" s="83"/>
      <c r="L6" s="83"/>
      <c r="M6" s="83"/>
      <c r="N6" s="83"/>
      <c r="O6" s="83"/>
      <c r="P6" s="83"/>
      <c r="Q6" s="83"/>
      <c r="R6" s="83"/>
      <c r="S6" s="44">
        <v>51</v>
      </c>
      <c r="T6" s="4">
        <v>80</v>
      </c>
      <c r="U6" s="4"/>
      <c r="V6" s="82">
        <f t="shared" si="1"/>
        <v>131</v>
      </c>
      <c r="W6" s="7">
        <f t="shared" si="0"/>
        <v>131</v>
      </c>
      <c r="X6" s="4"/>
      <c r="Y6" s="9">
        <f t="shared" si="2"/>
        <v>0</v>
      </c>
    </row>
    <row r="7" spans="1:25" ht="13.5" customHeight="1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3"/>
      <c r="R7" s="83"/>
      <c r="S7" s="44">
        <v>12</v>
      </c>
      <c r="T7" s="4"/>
      <c r="U7" s="4"/>
      <c r="V7" s="82">
        <f t="shared" si="1"/>
        <v>12</v>
      </c>
      <c r="W7" s="7">
        <f t="shared" si="0"/>
        <v>12</v>
      </c>
      <c r="X7" s="4"/>
      <c r="Y7" s="9">
        <f t="shared" si="2"/>
        <v>0</v>
      </c>
    </row>
    <row r="8" spans="1:25" s="1" customFormat="1" ht="13.5" customHeight="1">
      <c r="A8" s="4">
        <v>7</v>
      </c>
      <c r="B8" s="77" t="s">
        <v>16</v>
      </c>
      <c r="C8" s="4">
        <v>120</v>
      </c>
      <c r="D8" s="4">
        <v>3</v>
      </c>
      <c r="E8" s="4">
        <v>43</v>
      </c>
      <c r="F8" s="4">
        <v>26</v>
      </c>
      <c r="G8" s="4"/>
      <c r="H8" s="4">
        <v>14</v>
      </c>
      <c r="I8" s="83"/>
      <c r="J8" s="83">
        <v>8</v>
      </c>
      <c r="K8" s="83"/>
      <c r="L8" s="83"/>
      <c r="M8" s="83"/>
      <c r="N8" s="83">
        <v>4</v>
      </c>
      <c r="O8" s="83"/>
      <c r="P8" s="83"/>
      <c r="Q8" s="83"/>
      <c r="R8" s="83">
        <v>14</v>
      </c>
      <c r="S8" s="44">
        <v>474</v>
      </c>
      <c r="T8" s="4"/>
      <c r="U8" s="4">
        <v>5</v>
      </c>
      <c r="V8" s="82">
        <f t="shared" si="1"/>
        <v>403</v>
      </c>
      <c r="W8" s="7">
        <f t="shared" si="0"/>
        <v>403</v>
      </c>
      <c r="X8" s="4"/>
      <c r="Y8" s="9">
        <f t="shared" si="2"/>
        <v>0</v>
      </c>
    </row>
    <row r="9" spans="1:25" ht="13.5" customHeight="1">
      <c r="A9" s="4">
        <v>8</v>
      </c>
      <c r="B9" s="77" t="s">
        <v>17</v>
      </c>
      <c r="C9" s="4">
        <v>40</v>
      </c>
      <c r="D9" s="4">
        <v>2</v>
      </c>
      <c r="E9" s="4">
        <v>16</v>
      </c>
      <c r="F9" s="4"/>
      <c r="G9" s="4"/>
      <c r="H9" s="4"/>
      <c r="I9" s="83"/>
      <c r="J9" s="83"/>
      <c r="K9" s="83"/>
      <c r="L9" s="83"/>
      <c r="M9" s="83"/>
      <c r="N9" s="83"/>
      <c r="O9" s="83"/>
      <c r="P9" s="83"/>
      <c r="Q9" s="83"/>
      <c r="R9" s="83"/>
      <c r="S9" s="44">
        <v>76</v>
      </c>
      <c r="T9" s="4">
        <v>40</v>
      </c>
      <c r="U9" s="4">
        <v>20</v>
      </c>
      <c r="V9" s="82">
        <f t="shared" si="1"/>
        <v>96</v>
      </c>
      <c r="W9" s="7">
        <f t="shared" si="0"/>
        <v>96</v>
      </c>
      <c r="X9" s="4"/>
      <c r="Y9" s="9">
        <f t="shared" si="2"/>
        <v>0</v>
      </c>
    </row>
    <row r="10" spans="1:25" s="1" customFormat="1" ht="13.5" customHeight="1">
      <c r="A10" s="4">
        <v>9</v>
      </c>
      <c r="B10" s="77" t="s">
        <v>18</v>
      </c>
      <c r="C10" s="4">
        <v>65</v>
      </c>
      <c r="D10" s="4">
        <v>2</v>
      </c>
      <c r="E10" s="4">
        <v>25</v>
      </c>
      <c r="F10" s="4">
        <v>24</v>
      </c>
      <c r="G10" s="4"/>
      <c r="H10" s="4">
        <v>10</v>
      </c>
      <c r="I10" s="83"/>
      <c r="J10" s="83">
        <v>4</v>
      </c>
      <c r="K10" s="83"/>
      <c r="L10" s="83"/>
      <c r="M10" s="83"/>
      <c r="N10" s="83"/>
      <c r="O10" s="83"/>
      <c r="P10" s="83"/>
      <c r="Q10" s="83"/>
      <c r="R10" s="83"/>
      <c r="S10" s="44">
        <v>86</v>
      </c>
      <c r="T10" s="4">
        <v>130</v>
      </c>
      <c r="U10" s="4">
        <v>23</v>
      </c>
      <c r="V10" s="82">
        <f t="shared" si="1"/>
        <v>155</v>
      </c>
      <c r="W10" s="7">
        <f t="shared" si="0"/>
        <v>155</v>
      </c>
      <c r="X10" s="4"/>
      <c r="Y10" s="9">
        <f t="shared" si="2"/>
        <v>0</v>
      </c>
    </row>
    <row r="11" spans="1:25" s="1" customFormat="1" ht="13.5" customHeight="1">
      <c r="A11" s="4">
        <v>10</v>
      </c>
      <c r="B11" s="77" t="s">
        <v>19</v>
      </c>
      <c r="C11" s="4">
        <v>100</v>
      </c>
      <c r="D11" s="4">
        <v>4</v>
      </c>
      <c r="E11" s="4">
        <v>8</v>
      </c>
      <c r="F11" s="4">
        <v>46</v>
      </c>
      <c r="G11" s="4"/>
      <c r="H11" s="4">
        <v>20</v>
      </c>
      <c r="I11" s="83"/>
      <c r="J11" s="83">
        <v>11</v>
      </c>
      <c r="K11" s="83"/>
      <c r="L11" s="83"/>
      <c r="M11" s="83"/>
      <c r="N11" s="83">
        <v>11</v>
      </c>
      <c r="O11" s="83"/>
      <c r="P11" s="83">
        <v>3</v>
      </c>
      <c r="Q11" s="83"/>
      <c r="R11" s="83">
        <v>5</v>
      </c>
      <c r="S11" s="44">
        <v>333</v>
      </c>
      <c r="T11" s="4">
        <v>200</v>
      </c>
      <c r="U11" s="4">
        <v>28</v>
      </c>
      <c r="V11" s="82">
        <f t="shared" si="1"/>
        <v>409</v>
      </c>
      <c r="W11" s="7">
        <f t="shared" si="0"/>
        <v>408</v>
      </c>
      <c r="X11" s="4">
        <v>1</v>
      </c>
      <c r="Y11" s="9">
        <f t="shared" si="2"/>
        <v>0</v>
      </c>
    </row>
    <row r="12" spans="1:25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44">
        <v>0</v>
      </c>
      <c r="T12" s="4"/>
      <c r="U12" s="4"/>
      <c r="V12" s="82">
        <f t="shared" si="1"/>
        <v>0</v>
      </c>
      <c r="W12" s="7">
        <f t="shared" si="0"/>
        <v>0</v>
      </c>
      <c r="X12" s="4"/>
      <c r="Y12" s="9">
        <f t="shared" si="2"/>
        <v>0</v>
      </c>
    </row>
    <row r="13" spans="1:25" ht="13.5" customHeight="1">
      <c r="A13" s="4">
        <v>12</v>
      </c>
      <c r="B13" s="77" t="s">
        <v>21</v>
      </c>
      <c r="C13" s="4">
        <v>48</v>
      </c>
      <c r="D13" s="4">
        <v>2</v>
      </c>
      <c r="E13" s="4">
        <v>23</v>
      </c>
      <c r="F13" s="4">
        <v>28</v>
      </c>
      <c r="G13" s="4"/>
      <c r="H13" s="4">
        <v>9</v>
      </c>
      <c r="I13" s="83"/>
      <c r="J13" s="83">
        <v>16</v>
      </c>
      <c r="K13" s="83"/>
      <c r="L13" s="83"/>
      <c r="M13" s="83"/>
      <c r="N13" s="83"/>
      <c r="O13" s="83"/>
      <c r="P13" s="83"/>
      <c r="Q13" s="83"/>
      <c r="R13" s="83">
        <v>4</v>
      </c>
      <c r="S13" s="44">
        <v>1</v>
      </c>
      <c r="T13" s="4">
        <v>192</v>
      </c>
      <c r="U13" s="4">
        <v>17</v>
      </c>
      <c r="V13" s="82">
        <f t="shared" si="1"/>
        <v>119</v>
      </c>
      <c r="W13" s="7">
        <f t="shared" si="0"/>
        <v>119</v>
      </c>
      <c r="X13" s="4"/>
      <c r="Y13" s="9">
        <f t="shared" si="2"/>
        <v>0</v>
      </c>
    </row>
    <row r="14" spans="1:25" s="10" customFormat="1" ht="13.5" customHeight="1">
      <c r="A14" s="7">
        <v>13</v>
      </c>
      <c r="B14" s="80" t="s">
        <v>22</v>
      </c>
      <c r="C14" s="7">
        <v>32</v>
      </c>
      <c r="D14" s="7">
        <v>1</v>
      </c>
      <c r="E14" s="7"/>
      <c r="F14" s="7">
        <v>28</v>
      </c>
      <c r="G14" s="7"/>
      <c r="H14" s="7">
        <v>10</v>
      </c>
      <c r="I14" s="86"/>
      <c r="J14" s="86"/>
      <c r="K14" s="86"/>
      <c r="L14" s="86"/>
      <c r="M14" s="86"/>
      <c r="N14" s="86">
        <v>6</v>
      </c>
      <c r="O14" s="86"/>
      <c r="P14" s="86"/>
      <c r="Q14" s="86"/>
      <c r="R14" s="86"/>
      <c r="S14" s="44">
        <v>90</v>
      </c>
      <c r="T14" s="7"/>
      <c r="U14" s="7">
        <v>12</v>
      </c>
      <c r="V14" s="82">
        <f t="shared" si="1"/>
        <v>34</v>
      </c>
      <c r="W14" s="7">
        <f t="shared" si="0"/>
        <v>32</v>
      </c>
      <c r="X14" s="7">
        <v>1</v>
      </c>
      <c r="Y14" s="12">
        <f t="shared" si="2"/>
        <v>-1</v>
      </c>
    </row>
    <row r="15" spans="1:25" ht="13.5" customHeight="1">
      <c r="A15" s="4">
        <v>14</v>
      </c>
      <c r="B15" s="77" t="s">
        <v>23</v>
      </c>
      <c r="C15" s="4">
        <v>50</v>
      </c>
      <c r="D15" s="4">
        <v>2</v>
      </c>
      <c r="E15" s="4">
        <v>38</v>
      </c>
      <c r="F15" s="4">
        <v>32</v>
      </c>
      <c r="G15" s="4"/>
      <c r="H15" s="4">
        <v>23</v>
      </c>
      <c r="I15" s="83"/>
      <c r="J15" s="83">
        <v>8</v>
      </c>
      <c r="K15" s="83"/>
      <c r="L15" s="83"/>
      <c r="M15" s="83"/>
      <c r="N15" s="83">
        <v>10</v>
      </c>
      <c r="O15" s="83"/>
      <c r="P15" s="83"/>
      <c r="Q15" s="83"/>
      <c r="R15" s="83">
        <v>8</v>
      </c>
      <c r="S15" s="44">
        <v>58</v>
      </c>
      <c r="T15" s="4">
        <v>170</v>
      </c>
      <c r="U15" s="4">
        <v>9</v>
      </c>
      <c r="V15" s="82">
        <f t="shared" si="1"/>
        <v>138</v>
      </c>
      <c r="W15" s="7">
        <f t="shared" si="0"/>
        <v>138</v>
      </c>
      <c r="X15" s="4"/>
      <c r="Y15" s="9">
        <f t="shared" si="2"/>
        <v>0</v>
      </c>
    </row>
    <row r="16" spans="1:25" ht="13.5" customHeight="1">
      <c r="A16" s="4">
        <v>15</v>
      </c>
      <c r="B16" s="77" t="s">
        <v>24</v>
      </c>
      <c r="C16" s="4">
        <v>50</v>
      </c>
      <c r="D16" s="4">
        <v>2</v>
      </c>
      <c r="E16" s="4">
        <v>42</v>
      </c>
      <c r="F16" s="4">
        <v>28</v>
      </c>
      <c r="G16" s="4"/>
      <c r="H16" s="4">
        <v>11</v>
      </c>
      <c r="I16" s="83"/>
      <c r="J16" s="83">
        <v>4</v>
      </c>
      <c r="K16" s="83"/>
      <c r="L16" s="83"/>
      <c r="M16" s="83"/>
      <c r="N16" s="83"/>
      <c r="O16" s="83"/>
      <c r="P16" s="83">
        <v>5</v>
      </c>
      <c r="Q16" s="83"/>
      <c r="R16" s="83"/>
      <c r="S16" s="44">
        <v>122</v>
      </c>
      <c r="T16" s="4">
        <v>85</v>
      </c>
      <c r="U16" s="4">
        <v>17</v>
      </c>
      <c r="V16" s="82">
        <f t="shared" si="1"/>
        <v>142</v>
      </c>
      <c r="W16" s="7">
        <f t="shared" si="0"/>
        <v>142</v>
      </c>
      <c r="X16" s="4"/>
      <c r="Y16" s="9">
        <f t="shared" si="2"/>
        <v>0</v>
      </c>
    </row>
    <row r="17" spans="1:25" ht="13.5" customHeight="1">
      <c r="A17" s="4">
        <v>16</v>
      </c>
      <c r="B17" s="77" t="s">
        <v>25</v>
      </c>
      <c r="C17" s="4">
        <v>50</v>
      </c>
      <c r="D17" s="4">
        <v>2</v>
      </c>
      <c r="E17" s="4">
        <v>67</v>
      </c>
      <c r="F17" s="4"/>
      <c r="G17" s="4"/>
      <c r="H17" s="4">
        <v>3</v>
      </c>
      <c r="I17" s="83"/>
      <c r="J17" s="83"/>
      <c r="K17" s="83"/>
      <c r="L17" s="83"/>
      <c r="M17" s="83"/>
      <c r="N17" s="83">
        <v>4</v>
      </c>
      <c r="O17" s="83"/>
      <c r="P17" s="83"/>
      <c r="Q17" s="83"/>
      <c r="R17" s="83"/>
      <c r="S17" s="44">
        <v>181</v>
      </c>
      <c r="T17" s="4"/>
      <c r="U17" s="4">
        <v>7</v>
      </c>
      <c r="V17" s="82">
        <f t="shared" si="1"/>
        <v>167</v>
      </c>
      <c r="W17" s="7">
        <f t="shared" si="0"/>
        <v>167</v>
      </c>
      <c r="X17" s="4"/>
      <c r="Y17" s="9">
        <f t="shared" si="2"/>
        <v>0</v>
      </c>
    </row>
    <row r="18" spans="1:25" s="1" customFormat="1" ht="13.5" customHeight="1">
      <c r="A18" s="4">
        <v>17</v>
      </c>
      <c r="B18" s="77" t="s">
        <v>26</v>
      </c>
      <c r="C18" s="4">
        <v>50</v>
      </c>
      <c r="D18" s="4">
        <v>1</v>
      </c>
      <c r="E18" s="4">
        <v>3</v>
      </c>
      <c r="F18" s="4"/>
      <c r="G18" s="4"/>
      <c r="H18" s="4"/>
      <c r="I18" s="83"/>
      <c r="J18" s="83"/>
      <c r="K18" s="83"/>
      <c r="L18" s="83"/>
      <c r="M18" s="83"/>
      <c r="N18" s="83">
        <v>11</v>
      </c>
      <c r="O18" s="83"/>
      <c r="P18" s="83"/>
      <c r="Q18" s="83"/>
      <c r="R18" s="83"/>
      <c r="S18" s="44">
        <v>64</v>
      </c>
      <c r="T18" s="4"/>
      <c r="U18" s="4"/>
      <c r="V18" s="82">
        <f t="shared" si="1"/>
        <v>53</v>
      </c>
      <c r="W18" s="7">
        <f t="shared" si="0"/>
        <v>53</v>
      </c>
      <c r="X18" s="4"/>
      <c r="Y18" s="9">
        <f t="shared" si="2"/>
        <v>0</v>
      </c>
    </row>
    <row r="19" spans="1:25" ht="13.5" customHeight="1">
      <c r="A19" s="4">
        <v>18</v>
      </c>
      <c r="B19" s="77" t="s">
        <v>73</v>
      </c>
      <c r="C19" s="4">
        <v>26</v>
      </c>
      <c r="D19" s="4">
        <v>1</v>
      </c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44">
        <v>46</v>
      </c>
      <c r="T19" s="4">
        <v>45</v>
      </c>
      <c r="U19" s="4">
        <v>65</v>
      </c>
      <c r="V19" s="82">
        <f t="shared" si="1"/>
        <v>26</v>
      </c>
      <c r="W19" s="7">
        <f t="shared" si="0"/>
        <v>26</v>
      </c>
      <c r="X19" s="4"/>
      <c r="Y19" s="9">
        <f t="shared" si="2"/>
        <v>0</v>
      </c>
    </row>
    <row r="20" spans="1:25" ht="13.5" customHeight="1">
      <c r="A20" s="4">
        <v>19</v>
      </c>
      <c r="B20" s="77" t="s">
        <v>27</v>
      </c>
      <c r="C20" s="4">
        <v>33</v>
      </c>
      <c r="D20" s="4">
        <v>3</v>
      </c>
      <c r="E20" s="4">
        <v>4</v>
      </c>
      <c r="F20" s="4"/>
      <c r="G20" s="4"/>
      <c r="H20" s="4"/>
      <c r="I20" s="83"/>
      <c r="J20" s="83"/>
      <c r="K20" s="83"/>
      <c r="L20" s="83"/>
      <c r="M20" s="83"/>
      <c r="N20" s="83">
        <v>3</v>
      </c>
      <c r="O20" s="83"/>
      <c r="P20" s="83"/>
      <c r="Q20" s="83"/>
      <c r="R20" s="83"/>
      <c r="S20" s="44">
        <v>106</v>
      </c>
      <c r="T20" s="4"/>
      <c r="U20" s="4"/>
      <c r="V20" s="82">
        <f t="shared" si="1"/>
        <v>103</v>
      </c>
      <c r="W20" s="7">
        <f t="shared" si="0"/>
        <v>103</v>
      </c>
      <c r="X20" s="4"/>
      <c r="Y20" s="9">
        <f t="shared" si="2"/>
        <v>0</v>
      </c>
    </row>
    <row r="21" spans="1:25" ht="13.5" customHeight="1">
      <c r="A21" s="4">
        <v>20</v>
      </c>
      <c r="B21" s="77" t="s">
        <v>28</v>
      </c>
      <c r="C21" s="4">
        <v>40</v>
      </c>
      <c r="D21" s="4">
        <v>1</v>
      </c>
      <c r="E21" s="4">
        <v>9</v>
      </c>
      <c r="F21" s="4"/>
      <c r="G21" s="4"/>
      <c r="H21" s="4">
        <v>2</v>
      </c>
      <c r="I21" s="9"/>
      <c r="J21" s="83"/>
      <c r="K21" s="9"/>
      <c r="L21" s="9"/>
      <c r="M21" s="9"/>
      <c r="N21" s="9">
        <v>1</v>
      </c>
      <c r="O21" s="9"/>
      <c r="P21" s="83"/>
      <c r="Q21" s="9"/>
      <c r="R21" s="9"/>
      <c r="S21" s="44">
        <v>72</v>
      </c>
      <c r="T21" s="4"/>
      <c r="U21" s="4">
        <v>20</v>
      </c>
      <c r="V21" s="82">
        <f t="shared" si="1"/>
        <v>49</v>
      </c>
      <c r="W21" s="7">
        <f t="shared" si="0"/>
        <v>49</v>
      </c>
      <c r="X21" s="4"/>
      <c r="Y21" s="9">
        <f t="shared" si="2"/>
        <v>0</v>
      </c>
    </row>
    <row r="22" spans="1:25" ht="13.5" customHeight="1">
      <c r="A22" s="4">
        <v>21</v>
      </c>
      <c r="B22" s="77" t="s">
        <v>29</v>
      </c>
      <c r="C22" s="4">
        <v>19</v>
      </c>
      <c r="D22" s="4">
        <v>1</v>
      </c>
      <c r="E22" s="4"/>
      <c r="F22" s="4"/>
      <c r="G22" s="4"/>
      <c r="H22" s="4"/>
      <c r="I22" s="9"/>
      <c r="J22" s="83"/>
      <c r="K22" s="9"/>
      <c r="L22" s="9"/>
      <c r="M22" s="9"/>
      <c r="N22" s="9">
        <v>1</v>
      </c>
      <c r="O22" s="9"/>
      <c r="P22" s="83"/>
      <c r="Q22" s="9"/>
      <c r="R22" s="9">
        <v>1</v>
      </c>
      <c r="S22" s="44">
        <v>36</v>
      </c>
      <c r="T22" s="4"/>
      <c r="U22" s="4">
        <v>15</v>
      </c>
      <c r="V22" s="82">
        <f t="shared" si="1"/>
        <v>19</v>
      </c>
      <c r="W22" s="7">
        <f t="shared" si="0"/>
        <v>19</v>
      </c>
      <c r="X22" s="4"/>
      <c r="Y22" s="9">
        <f t="shared" si="2"/>
        <v>0</v>
      </c>
    </row>
    <row r="23" spans="1:25" ht="13.5" customHeight="1">
      <c r="A23" s="4">
        <v>22</v>
      </c>
      <c r="B23" s="77" t="s">
        <v>79</v>
      </c>
      <c r="C23" s="4">
        <v>4</v>
      </c>
      <c r="D23" s="4">
        <v>1</v>
      </c>
      <c r="E23" s="4"/>
      <c r="F23" s="4"/>
      <c r="G23" s="4"/>
      <c r="H23" s="4">
        <v>6</v>
      </c>
      <c r="I23" s="9"/>
      <c r="J23" s="83"/>
      <c r="K23" s="9"/>
      <c r="L23" s="9"/>
      <c r="M23" s="9"/>
      <c r="N23" s="9"/>
      <c r="O23" s="9"/>
      <c r="P23" s="83"/>
      <c r="Q23" s="9"/>
      <c r="R23" s="9"/>
      <c r="S23" s="44">
        <v>10</v>
      </c>
      <c r="T23" s="4"/>
      <c r="U23" s="4"/>
      <c r="V23" s="82">
        <f t="shared" si="1"/>
        <v>4</v>
      </c>
      <c r="W23" s="7">
        <f t="shared" si="0"/>
        <v>4</v>
      </c>
      <c r="X23" s="4"/>
      <c r="Y23" s="9">
        <f t="shared" si="2"/>
        <v>0</v>
      </c>
    </row>
    <row r="24" spans="1:25" ht="16.5" customHeight="1">
      <c r="E24" s="98"/>
      <c r="F24" s="98">
        <f t="shared" ref="F24:P24" si="3">SUM(F2:F23)</f>
        <v>291</v>
      </c>
      <c r="G24" s="98">
        <f t="shared" si="3"/>
        <v>0</v>
      </c>
      <c r="H24" s="98">
        <f t="shared" si="3"/>
        <v>158</v>
      </c>
      <c r="I24" s="115">
        <f t="shared" si="3"/>
        <v>0</v>
      </c>
      <c r="J24" s="98">
        <f t="shared" si="3"/>
        <v>115</v>
      </c>
      <c r="K24" s="98">
        <f t="shared" si="3"/>
        <v>0</v>
      </c>
      <c r="L24" s="115">
        <f t="shared" si="3"/>
        <v>0</v>
      </c>
      <c r="M24" s="98">
        <f t="shared" si="3"/>
        <v>0</v>
      </c>
      <c r="N24" s="116">
        <f>SUM(N2:N23)</f>
        <v>99</v>
      </c>
      <c r="O24" s="98">
        <f t="shared" si="3"/>
        <v>0</v>
      </c>
      <c r="P24" s="98">
        <f t="shared" si="3"/>
        <v>25</v>
      </c>
      <c r="Q24" s="98"/>
      <c r="R24" s="98"/>
      <c r="S24" s="98">
        <f t="shared" ref="S24:X24" si="4">SUM(S2:S23)</f>
        <v>5529</v>
      </c>
      <c r="T24" s="102">
        <f t="shared" si="4"/>
        <v>1482</v>
      </c>
      <c r="U24" s="102">
        <f t="shared" si="4"/>
        <v>434</v>
      </c>
      <c r="V24" s="82">
        <f>SUM(V2:V23)</f>
        <v>5801</v>
      </c>
      <c r="W24" s="101">
        <f t="shared" si="4"/>
        <v>5794</v>
      </c>
      <c r="X24" s="106">
        <f t="shared" si="4"/>
        <v>5</v>
      </c>
      <c r="Y24" s="93"/>
    </row>
  </sheetData>
  <pageMargins left="0.7" right="0.7" top="0.75" bottom="0.75" header="0.3" footer="0.3"/>
  <legacy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4"/>
  <sheetViews>
    <sheetView workbookViewId="0">
      <selection activeCell="L17" sqref="L17"/>
    </sheetView>
  </sheetViews>
  <sheetFormatPr defaultRowHeight="15"/>
  <cols>
    <col min="1" max="1" width="4.140625" customWidth="1"/>
    <col min="2" max="2" width="8.5703125" customWidth="1"/>
    <col min="3" max="5" width="6.42578125" customWidth="1"/>
    <col min="6" max="19" width="5.85546875" customWidth="1"/>
    <col min="21" max="21" width="7.42578125" customWidth="1"/>
    <col min="22" max="22" width="8.140625" customWidth="1"/>
    <col min="24" max="24" width="8.140625" customWidth="1"/>
    <col min="25" max="25" width="7.5703125" customWidth="1"/>
    <col min="26" max="26" width="10.28515625" customWidth="1"/>
  </cols>
  <sheetData>
    <row r="1" spans="1:26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40</v>
      </c>
      <c r="N1" s="8" t="s">
        <v>53</v>
      </c>
      <c r="O1" s="8" t="s">
        <v>53</v>
      </c>
      <c r="P1" s="8" t="s">
        <v>52</v>
      </c>
      <c r="Q1" s="8" t="s">
        <v>71</v>
      </c>
      <c r="R1" s="8" t="s">
        <v>58</v>
      </c>
      <c r="S1" s="8" t="s">
        <v>67</v>
      </c>
      <c r="T1" s="78" t="s">
        <v>30</v>
      </c>
      <c r="U1" s="8" t="s">
        <v>34</v>
      </c>
      <c r="V1" s="8" t="s">
        <v>35</v>
      </c>
      <c r="W1" s="8" t="s">
        <v>68</v>
      </c>
      <c r="X1" s="3" t="s">
        <v>64</v>
      </c>
      <c r="Y1" s="3" t="s">
        <v>46</v>
      </c>
      <c r="Z1" s="3" t="s">
        <v>47</v>
      </c>
    </row>
    <row r="2" spans="1:26" ht="12.75" customHeight="1">
      <c r="A2" s="4">
        <v>1</v>
      </c>
      <c r="B2" s="77" t="s">
        <v>10</v>
      </c>
      <c r="C2" s="4">
        <v>33</v>
      </c>
      <c r="D2" s="4">
        <v>61</v>
      </c>
      <c r="E2" s="4">
        <v>59</v>
      </c>
      <c r="F2" s="4">
        <v>85</v>
      </c>
      <c r="G2" s="4"/>
      <c r="H2" s="4">
        <v>14</v>
      </c>
      <c r="I2" s="83"/>
      <c r="J2" s="83">
        <v>33</v>
      </c>
      <c r="K2" s="83"/>
      <c r="L2" s="83">
        <v>30</v>
      </c>
      <c r="M2" s="83"/>
      <c r="N2" s="83">
        <v>10</v>
      </c>
      <c r="O2" s="83">
        <v>26</v>
      </c>
      <c r="P2" s="83">
        <v>9</v>
      </c>
      <c r="Q2" s="83">
        <v>54</v>
      </c>
      <c r="R2" s="83">
        <v>2</v>
      </c>
      <c r="S2" s="83">
        <v>1</v>
      </c>
      <c r="T2" s="44">
        <v>1717</v>
      </c>
      <c r="U2" s="4">
        <v>1040</v>
      </c>
      <c r="V2" s="4">
        <v>412</v>
      </c>
      <c r="W2" s="82">
        <f>T2+U2-F2-G2-H2-I2-J2-K2-L2-M2-N2-O2-P2-Q2-R2-S2-V2</f>
        <v>2081</v>
      </c>
      <c r="X2" s="7">
        <f t="shared" ref="X2:X23" si="0">C2*D2+E2</f>
        <v>2072</v>
      </c>
      <c r="Y2" s="4">
        <v>9</v>
      </c>
      <c r="Z2" s="9">
        <f>X2+Y2-W2</f>
        <v>0</v>
      </c>
    </row>
    <row r="3" spans="1:26" ht="12.75" customHeight="1">
      <c r="A3" s="4">
        <v>2</v>
      </c>
      <c r="B3" s="77" t="s">
        <v>11</v>
      </c>
      <c r="C3" s="4">
        <v>70</v>
      </c>
      <c r="D3" s="4">
        <v>26</v>
      </c>
      <c r="E3" s="4">
        <v>4</v>
      </c>
      <c r="F3" s="4">
        <v>51</v>
      </c>
      <c r="G3" s="4"/>
      <c r="H3" s="4">
        <v>16</v>
      </c>
      <c r="I3" s="83"/>
      <c r="J3" s="83">
        <v>52</v>
      </c>
      <c r="K3" s="83"/>
      <c r="L3" s="83">
        <v>10</v>
      </c>
      <c r="M3" s="83"/>
      <c r="N3" s="83">
        <v>28</v>
      </c>
      <c r="O3" s="83">
        <v>31</v>
      </c>
      <c r="P3" s="83">
        <v>25</v>
      </c>
      <c r="Q3" s="83">
        <v>41</v>
      </c>
      <c r="R3" s="83"/>
      <c r="S3" s="83">
        <v>1</v>
      </c>
      <c r="T3" s="44">
        <v>1539</v>
      </c>
      <c r="U3" s="4">
        <v>840</v>
      </c>
      <c r="V3" s="4">
        <v>298</v>
      </c>
      <c r="W3" s="82">
        <f t="shared" ref="W3:W23" si="1">T3+U3-F3-G3-H3-I3-J3-K3-L3-M3-N3-O3-P3-Q3-R3-S3-V3</f>
        <v>1826</v>
      </c>
      <c r="X3" s="7">
        <f t="shared" si="0"/>
        <v>1824</v>
      </c>
      <c r="Y3" s="4">
        <v>2</v>
      </c>
      <c r="Z3" s="9">
        <f t="shared" ref="Z3:Z23" si="2">X3+Y3-W3</f>
        <v>0</v>
      </c>
    </row>
    <row r="4" spans="1:26" ht="12.75" customHeight="1">
      <c r="A4" s="4">
        <v>3</v>
      </c>
      <c r="B4" s="77" t="s">
        <v>12</v>
      </c>
      <c r="C4" s="4">
        <v>45</v>
      </c>
      <c r="D4" s="4">
        <v>7</v>
      </c>
      <c r="E4" s="4">
        <v>15</v>
      </c>
      <c r="F4" s="4">
        <v>15</v>
      </c>
      <c r="G4" s="4"/>
      <c r="H4" s="4"/>
      <c r="I4" s="83"/>
      <c r="J4" s="83"/>
      <c r="K4" s="83"/>
      <c r="L4" s="83"/>
      <c r="M4" s="83"/>
      <c r="N4" s="83"/>
      <c r="O4" s="83">
        <v>15</v>
      </c>
      <c r="P4" s="83"/>
      <c r="Q4" s="83"/>
      <c r="R4" s="83">
        <v>2</v>
      </c>
      <c r="S4" s="83"/>
      <c r="T4" s="44">
        <v>275</v>
      </c>
      <c r="U4" s="4">
        <v>90</v>
      </c>
      <c r="V4" s="4">
        <v>2</v>
      </c>
      <c r="W4" s="82">
        <f t="shared" si="1"/>
        <v>331</v>
      </c>
      <c r="X4" s="7">
        <f t="shared" si="0"/>
        <v>330</v>
      </c>
      <c r="Y4" s="4">
        <v>1</v>
      </c>
      <c r="Z4" s="9">
        <f t="shared" si="2"/>
        <v>0</v>
      </c>
    </row>
    <row r="5" spans="1:26" ht="12.75" customHeight="1">
      <c r="A5" s="4">
        <v>4</v>
      </c>
      <c r="B5" s="77" t="s">
        <v>13</v>
      </c>
      <c r="C5" s="4">
        <v>90</v>
      </c>
      <c r="D5" s="4">
        <v>1</v>
      </c>
      <c r="E5" s="4">
        <v>91</v>
      </c>
      <c r="F5" s="4">
        <v>4</v>
      </c>
      <c r="G5" s="4"/>
      <c r="H5" s="4"/>
      <c r="I5" s="83"/>
      <c r="J5" s="83"/>
      <c r="K5" s="83"/>
      <c r="L5" s="83">
        <v>16</v>
      </c>
      <c r="M5" s="83"/>
      <c r="N5" s="83">
        <v>3</v>
      </c>
      <c r="O5" s="83">
        <v>20</v>
      </c>
      <c r="P5" s="83">
        <v>22</v>
      </c>
      <c r="Q5" s="83">
        <v>30</v>
      </c>
      <c r="R5" s="83"/>
      <c r="S5" s="83"/>
      <c r="T5" s="44">
        <v>206</v>
      </c>
      <c r="U5" s="4">
        <v>130</v>
      </c>
      <c r="V5" s="4">
        <v>60</v>
      </c>
      <c r="W5" s="82">
        <f t="shared" si="1"/>
        <v>181</v>
      </c>
      <c r="X5" s="7">
        <f t="shared" si="0"/>
        <v>181</v>
      </c>
      <c r="Y5" s="4"/>
      <c r="Z5" s="9">
        <f t="shared" si="2"/>
        <v>0</v>
      </c>
    </row>
    <row r="6" spans="1:26" ht="12.75" customHeight="1">
      <c r="A6" s="4">
        <v>5</v>
      </c>
      <c r="B6" s="77" t="s">
        <v>14</v>
      </c>
      <c r="C6" s="4">
        <v>80</v>
      </c>
      <c r="D6" s="4">
        <v>1</v>
      </c>
      <c r="E6" s="4">
        <v>42</v>
      </c>
      <c r="F6" s="4"/>
      <c r="G6" s="4"/>
      <c r="H6" s="4"/>
      <c r="I6" s="83"/>
      <c r="J6" s="83"/>
      <c r="K6" s="83"/>
      <c r="L6" s="83"/>
      <c r="M6" s="83"/>
      <c r="N6" s="83"/>
      <c r="O6" s="83"/>
      <c r="P6" s="83"/>
      <c r="Q6" s="83"/>
      <c r="R6" s="83">
        <v>6</v>
      </c>
      <c r="S6" s="83"/>
      <c r="T6" s="44">
        <v>131</v>
      </c>
      <c r="U6" s="4"/>
      <c r="V6" s="4">
        <v>3</v>
      </c>
      <c r="W6" s="82">
        <f t="shared" si="1"/>
        <v>122</v>
      </c>
      <c r="X6" s="7">
        <f t="shared" si="0"/>
        <v>122</v>
      </c>
      <c r="Y6" s="4"/>
      <c r="Z6" s="9">
        <f t="shared" si="2"/>
        <v>0</v>
      </c>
    </row>
    <row r="7" spans="1:26" ht="12.75" customHeight="1">
      <c r="A7" s="4">
        <v>6</v>
      </c>
      <c r="B7" s="77" t="s">
        <v>15</v>
      </c>
      <c r="C7" s="4">
        <v>0</v>
      </c>
      <c r="D7" s="4"/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3"/>
      <c r="R7" s="83">
        <v>12</v>
      </c>
      <c r="S7" s="83"/>
      <c r="T7" s="44">
        <v>12</v>
      </c>
      <c r="U7" s="4"/>
      <c r="V7" s="4"/>
      <c r="W7" s="82">
        <f t="shared" si="1"/>
        <v>0</v>
      </c>
      <c r="X7" s="7">
        <f t="shared" si="0"/>
        <v>0</v>
      </c>
      <c r="Y7" s="4"/>
      <c r="Z7" s="9">
        <f t="shared" si="2"/>
        <v>0</v>
      </c>
    </row>
    <row r="8" spans="1:26" s="10" customFormat="1" ht="12.75" customHeight="1">
      <c r="A8" s="7">
        <v>7</v>
      </c>
      <c r="B8" s="80" t="s">
        <v>16</v>
      </c>
      <c r="C8" s="7">
        <v>120</v>
      </c>
      <c r="D8" s="7">
        <v>4</v>
      </c>
      <c r="E8" s="7">
        <v>71</v>
      </c>
      <c r="F8" s="7">
        <v>15</v>
      </c>
      <c r="G8" s="7"/>
      <c r="H8" s="7">
        <v>13</v>
      </c>
      <c r="I8" s="86"/>
      <c r="J8" s="86">
        <v>2</v>
      </c>
      <c r="K8" s="86"/>
      <c r="L8" s="86">
        <v>35</v>
      </c>
      <c r="M8" s="86"/>
      <c r="N8" s="86">
        <v>8</v>
      </c>
      <c r="O8" s="86">
        <v>12</v>
      </c>
      <c r="P8" s="86">
        <v>39</v>
      </c>
      <c r="Q8" s="86">
        <v>33</v>
      </c>
      <c r="R8" s="86"/>
      <c r="S8" s="86"/>
      <c r="T8" s="44">
        <v>403</v>
      </c>
      <c r="U8" s="7">
        <v>480</v>
      </c>
      <c r="V8" s="7">
        <v>174</v>
      </c>
      <c r="W8" s="82">
        <f t="shared" si="1"/>
        <v>552</v>
      </c>
      <c r="X8" s="7">
        <f t="shared" si="0"/>
        <v>551</v>
      </c>
      <c r="Y8" s="7"/>
      <c r="Z8" s="12">
        <f t="shared" si="2"/>
        <v>-1</v>
      </c>
    </row>
    <row r="9" spans="1:26" ht="12.75" customHeight="1">
      <c r="A9" s="4">
        <v>8</v>
      </c>
      <c r="B9" s="77" t="s">
        <v>17</v>
      </c>
      <c r="C9" s="4">
        <v>40</v>
      </c>
      <c r="D9" s="4">
        <v>3</v>
      </c>
      <c r="E9" s="4">
        <v>16</v>
      </c>
      <c r="F9" s="4"/>
      <c r="G9" s="4"/>
      <c r="H9" s="4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44">
        <v>96</v>
      </c>
      <c r="U9" s="4">
        <v>40</v>
      </c>
      <c r="V9" s="4"/>
      <c r="W9" s="82">
        <f t="shared" si="1"/>
        <v>136</v>
      </c>
      <c r="X9" s="7">
        <f t="shared" si="0"/>
        <v>136</v>
      </c>
      <c r="Y9" s="4"/>
      <c r="Z9" s="9">
        <f t="shared" si="2"/>
        <v>0</v>
      </c>
    </row>
    <row r="10" spans="1:26" ht="12.75" customHeight="1">
      <c r="A10" s="4">
        <v>9</v>
      </c>
      <c r="B10" s="77" t="s">
        <v>18</v>
      </c>
      <c r="C10" s="4">
        <v>65</v>
      </c>
      <c r="D10" s="4">
        <v>2</v>
      </c>
      <c r="E10" s="4">
        <v>113</v>
      </c>
      <c r="F10" s="4">
        <v>5</v>
      </c>
      <c r="G10" s="4"/>
      <c r="H10" s="4">
        <v>9</v>
      </c>
      <c r="I10" s="83"/>
      <c r="J10" s="83"/>
      <c r="K10" s="83"/>
      <c r="L10" s="83">
        <v>11</v>
      </c>
      <c r="M10" s="83"/>
      <c r="N10" s="83">
        <v>6</v>
      </c>
      <c r="O10" s="83">
        <v>4</v>
      </c>
      <c r="P10" s="83"/>
      <c r="Q10" s="83">
        <v>18</v>
      </c>
      <c r="R10" s="83"/>
      <c r="S10" s="83">
        <v>1</v>
      </c>
      <c r="T10" s="44">
        <v>155</v>
      </c>
      <c r="U10" s="4">
        <v>180</v>
      </c>
      <c r="V10" s="4">
        <v>38</v>
      </c>
      <c r="W10" s="82">
        <f t="shared" si="1"/>
        <v>243</v>
      </c>
      <c r="X10" s="7">
        <f t="shared" si="0"/>
        <v>243</v>
      </c>
      <c r="Y10" s="4"/>
      <c r="Z10" s="9">
        <f t="shared" si="2"/>
        <v>0</v>
      </c>
    </row>
    <row r="11" spans="1:26" s="1" customFormat="1" ht="12.75" customHeight="1">
      <c r="A11" s="4">
        <v>10</v>
      </c>
      <c r="B11" s="77" t="s">
        <v>19</v>
      </c>
      <c r="C11" s="4">
        <v>100</v>
      </c>
      <c r="D11" s="4">
        <v>5</v>
      </c>
      <c r="E11" s="4">
        <v>25</v>
      </c>
      <c r="F11" s="4">
        <v>9</v>
      </c>
      <c r="G11" s="4"/>
      <c r="H11" s="4">
        <v>15</v>
      </c>
      <c r="I11" s="83"/>
      <c r="J11" s="83">
        <v>15</v>
      </c>
      <c r="K11" s="83"/>
      <c r="L11" s="83">
        <v>5</v>
      </c>
      <c r="M11" s="83"/>
      <c r="N11" s="83"/>
      <c r="O11" s="83">
        <v>11</v>
      </c>
      <c r="P11" s="83">
        <v>5</v>
      </c>
      <c r="Q11" s="83">
        <v>34</v>
      </c>
      <c r="R11" s="83"/>
      <c r="S11" s="83">
        <v>1</v>
      </c>
      <c r="T11" s="44">
        <v>408</v>
      </c>
      <c r="U11" s="4">
        <v>400</v>
      </c>
      <c r="V11" s="4">
        <v>188</v>
      </c>
      <c r="W11" s="82">
        <f t="shared" si="1"/>
        <v>525</v>
      </c>
      <c r="X11" s="7">
        <f t="shared" si="0"/>
        <v>525</v>
      </c>
      <c r="Y11" s="4"/>
      <c r="Z11" s="9">
        <f t="shared" si="2"/>
        <v>0</v>
      </c>
    </row>
    <row r="12" spans="1:26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44">
        <v>0</v>
      </c>
      <c r="U12" s="4"/>
      <c r="V12" s="4"/>
      <c r="W12" s="82">
        <f t="shared" si="1"/>
        <v>0</v>
      </c>
      <c r="X12" s="7">
        <f t="shared" si="0"/>
        <v>0</v>
      </c>
      <c r="Y12" s="4"/>
      <c r="Z12" s="9">
        <f t="shared" si="2"/>
        <v>0</v>
      </c>
    </row>
    <row r="13" spans="1:26" ht="12.75" customHeight="1">
      <c r="A13" s="4">
        <v>12</v>
      </c>
      <c r="B13" s="77" t="s">
        <v>21</v>
      </c>
      <c r="C13" s="4">
        <v>48</v>
      </c>
      <c r="D13" s="4">
        <v>3</v>
      </c>
      <c r="E13" s="4">
        <v>19</v>
      </c>
      <c r="F13" s="4">
        <v>7</v>
      </c>
      <c r="G13" s="4"/>
      <c r="H13" s="4"/>
      <c r="I13" s="83"/>
      <c r="J13" s="83">
        <v>9</v>
      </c>
      <c r="K13" s="83"/>
      <c r="L13" s="83"/>
      <c r="M13" s="83"/>
      <c r="N13" s="83"/>
      <c r="O13" s="83">
        <v>2</v>
      </c>
      <c r="P13" s="83"/>
      <c r="Q13" s="83"/>
      <c r="R13" s="83">
        <v>1</v>
      </c>
      <c r="S13" s="83">
        <v>1</v>
      </c>
      <c r="T13" s="44">
        <v>119</v>
      </c>
      <c r="U13" s="4">
        <v>96</v>
      </c>
      <c r="V13" s="4">
        <v>31</v>
      </c>
      <c r="W13" s="82">
        <f t="shared" si="1"/>
        <v>164</v>
      </c>
      <c r="X13" s="7">
        <f t="shared" si="0"/>
        <v>163</v>
      </c>
      <c r="Y13" s="4">
        <v>1</v>
      </c>
      <c r="Z13" s="9">
        <f t="shared" si="2"/>
        <v>0</v>
      </c>
    </row>
    <row r="14" spans="1:26" s="1" customFormat="1" ht="12.75" customHeight="1">
      <c r="A14" s="4">
        <v>13</v>
      </c>
      <c r="B14" s="77" t="s">
        <v>22</v>
      </c>
      <c r="C14" s="4">
        <v>85</v>
      </c>
      <c r="D14" s="4">
        <v>1</v>
      </c>
      <c r="E14" s="4">
        <v>47</v>
      </c>
      <c r="F14" s="4">
        <v>4</v>
      </c>
      <c r="G14" s="4"/>
      <c r="H14" s="4">
        <v>3</v>
      </c>
      <c r="I14" s="83"/>
      <c r="J14" s="83"/>
      <c r="K14" s="83"/>
      <c r="L14" s="83">
        <v>5</v>
      </c>
      <c r="M14" s="83"/>
      <c r="N14" s="83">
        <v>5</v>
      </c>
      <c r="O14" s="83"/>
      <c r="P14" s="83">
        <v>11</v>
      </c>
      <c r="Q14" s="83">
        <v>15</v>
      </c>
      <c r="R14" s="83"/>
      <c r="S14" s="83"/>
      <c r="T14" s="44">
        <v>32</v>
      </c>
      <c r="U14" s="4">
        <v>170</v>
      </c>
      <c r="V14" s="4">
        <v>27</v>
      </c>
      <c r="W14" s="82">
        <f t="shared" si="1"/>
        <v>132</v>
      </c>
      <c r="X14" s="7">
        <f t="shared" si="0"/>
        <v>132</v>
      </c>
      <c r="Y14" s="4"/>
      <c r="Z14" s="9">
        <f t="shared" si="2"/>
        <v>0</v>
      </c>
    </row>
    <row r="15" spans="1:26" ht="12.75" customHeight="1">
      <c r="A15" s="4">
        <v>14</v>
      </c>
      <c r="B15" s="77" t="s">
        <v>23</v>
      </c>
      <c r="C15" s="4">
        <v>50</v>
      </c>
      <c r="D15" s="4">
        <v>3</v>
      </c>
      <c r="E15" s="4">
        <v>39</v>
      </c>
      <c r="F15" s="4">
        <v>4</v>
      </c>
      <c r="G15" s="4"/>
      <c r="H15" s="4">
        <v>3</v>
      </c>
      <c r="I15" s="83"/>
      <c r="J15" s="83">
        <v>25</v>
      </c>
      <c r="K15" s="83"/>
      <c r="L15" s="83"/>
      <c r="M15" s="83"/>
      <c r="N15" s="83">
        <v>10</v>
      </c>
      <c r="O15" s="83">
        <v>8</v>
      </c>
      <c r="P15" s="83">
        <v>11</v>
      </c>
      <c r="Q15" s="83">
        <v>29</v>
      </c>
      <c r="R15" s="83"/>
      <c r="S15" s="83"/>
      <c r="T15" s="44">
        <v>138</v>
      </c>
      <c r="U15" s="4">
        <v>170</v>
      </c>
      <c r="V15" s="4">
        <v>28</v>
      </c>
      <c r="W15" s="82">
        <f t="shared" si="1"/>
        <v>190</v>
      </c>
      <c r="X15" s="7">
        <f t="shared" si="0"/>
        <v>189</v>
      </c>
      <c r="Y15" s="4">
        <v>1</v>
      </c>
      <c r="Z15" s="9">
        <f t="shared" si="2"/>
        <v>0</v>
      </c>
    </row>
    <row r="16" spans="1:26" ht="12.75" customHeight="1">
      <c r="A16" s="4">
        <v>15</v>
      </c>
      <c r="B16" s="77" t="s">
        <v>24</v>
      </c>
      <c r="C16" s="4">
        <v>50</v>
      </c>
      <c r="D16" s="4">
        <v>4</v>
      </c>
      <c r="E16" s="4">
        <v>30</v>
      </c>
      <c r="F16" s="4">
        <v>9</v>
      </c>
      <c r="G16" s="4"/>
      <c r="H16" s="4"/>
      <c r="I16" s="83"/>
      <c r="J16" s="83"/>
      <c r="K16" s="83"/>
      <c r="L16" s="83">
        <v>5</v>
      </c>
      <c r="M16" s="83"/>
      <c r="N16" s="83">
        <v>5</v>
      </c>
      <c r="O16" s="83">
        <v>13</v>
      </c>
      <c r="P16" s="83">
        <v>1</v>
      </c>
      <c r="Q16" s="83">
        <v>12</v>
      </c>
      <c r="R16" s="83"/>
      <c r="S16" s="83"/>
      <c r="T16" s="44">
        <v>142</v>
      </c>
      <c r="U16" s="4">
        <v>170</v>
      </c>
      <c r="V16" s="4">
        <v>37</v>
      </c>
      <c r="W16" s="82">
        <f t="shared" si="1"/>
        <v>230</v>
      </c>
      <c r="X16" s="7">
        <f t="shared" si="0"/>
        <v>230</v>
      </c>
      <c r="Y16" s="4"/>
      <c r="Z16" s="9">
        <f t="shared" si="2"/>
        <v>0</v>
      </c>
    </row>
    <row r="17" spans="1:26" ht="12.75" customHeight="1">
      <c r="A17" s="4">
        <v>16</v>
      </c>
      <c r="B17" s="77" t="s">
        <v>25</v>
      </c>
      <c r="C17" s="4">
        <v>50</v>
      </c>
      <c r="D17" s="4">
        <v>2</v>
      </c>
      <c r="E17" s="4">
        <v>46</v>
      </c>
      <c r="F17" s="4"/>
      <c r="G17" s="4"/>
      <c r="H17" s="4">
        <v>1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44">
        <v>167</v>
      </c>
      <c r="U17" s="4"/>
      <c r="V17" s="4">
        <v>20</v>
      </c>
      <c r="W17" s="82">
        <f t="shared" si="1"/>
        <v>146</v>
      </c>
      <c r="X17" s="7">
        <f t="shared" si="0"/>
        <v>146</v>
      </c>
      <c r="Y17" s="4"/>
      <c r="Z17" s="9">
        <f t="shared" si="2"/>
        <v>0</v>
      </c>
    </row>
    <row r="18" spans="1:26" ht="12.75" customHeight="1">
      <c r="A18" s="4">
        <v>17</v>
      </c>
      <c r="B18" s="77" t="s">
        <v>26</v>
      </c>
      <c r="C18" s="4">
        <v>50</v>
      </c>
      <c r="D18" s="4">
        <v>2</v>
      </c>
      <c r="E18" s="4">
        <v>37</v>
      </c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>
        <v>5</v>
      </c>
      <c r="Q18" s="83"/>
      <c r="R18" s="83"/>
      <c r="S18" s="83"/>
      <c r="T18" s="44">
        <v>53</v>
      </c>
      <c r="U18" s="4">
        <v>100</v>
      </c>
      <c r="V18" s="4">
        <v>11</v>
      </c>
      <c r="W18" s="82">
        <f t="shared" si="1"/>
        <v>137</v>
      </c>
      <c r="X18" s="7">
        <f t="shared" si="0"/>
        <v>137</v>
      </c>
      <c r="Y18" s="4"/>
      <c r="Z18" s="9">
        <f t="shared" si="2"/>
        <v>0</v>
      </c>
    </row>
    <row r="19" spans="1:26" ht="12.75" customHeight="1">
      <c r="A19" s="4">
        <v>18</v>
      </c>
      <c r="B19" s="77" t="s">
        <v>73</v>
      </c>
      <c r="C19" s="4">
        <v>23</v>
      </c>
      <c r="D19" s="4">
        <v>1</v>
      </c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3"/>
      <c r="R19" s="83">
        <v>3</v>
      </c>
      <c r="S19" s="83"/>
      <c r="T19" s="44">
        <v>26</v>
      </c>
      <c r="U19" s="4"/>
      <c r="V19" s="4"/>
      <c r="W19" s="82">
        <f t="shared" si="1"/>
        <v>23</v>
      </c>
      <c r="X19" s="7">
        <f t="shared" si="0"/>
        <v>23</v>
      </c>
      <c r="Y19" s="4"/>
      <c r="Z19" s="9">
        <f t="shared" si="2"/>
        <v>0</v>
      </c>
    </row>
    <row r="20" spans="1:26" ht="12.75" customHeight="1">
      <c r="A20" s="4">
        <v>19</v>
      </c>
      <c r="B20" s="77" t="s">
        <v>27</v>
      </c>
      <c r="C20" s="4">
        <v>33</v>
      </c>
      <c r="D20" s="4">
        <v>2</v>
      </c>
      <c r="E20" s="4">
        <v>18</v>
      </c>
      <c r="F20" s="4"/>
      <c r="G20" s="4"/>
      <c r="H20" s="4"/>
      <c r="I20" s="83"/>
      <c r="J20" s="83">
        <v>1</v>
      </c>
      <c r="K20" s="83"/>
      <c r="L20" s="83"/>
      <c r="M20" s="83"/>
      <c r="N20" s="83"/>
      <c r="O20" s="83"/>
      <c r="P20" s="83">
        <v>6</v>
      </c>
      <c r="Q20" s="83"/>
      <c r="R20" s="83"/>
      <c r="S20" s="83"/>
      <c r="T20" s="44">
        <v>103</v>
      </c>
      <c r="U20" s="4"/>
      <c r="V20" s="4">
        <v>11</v>
      </c>
      <c r="W20" s="82">
        <f t="shared" si="1"/>
        <v>85</v>
      </c>
      <c r="X20" s="7">
        <f t="shared" si="0"/>
        <v>84</v>
      </c>
      <c r="Y20" s="4">
        <v>1</v>
      </c>
      <c r="Z20" s="9">
        <f t="shared" si="2"/>
        <v>0</v>
      </c>
    </row>
    <row r="21" spans="1:26" ht="12.75" customHeight="1">
      <c r="A21" s="4">
        <v>20</v>
      </c>
      <c r="B21" s="77" t="s">
        <v>28</v>
      </c>
      <c r="C21" s="4">
        <v>40</v>
      </c>
      <c r="D21" s="4">
        <v>2</v>
      </c>
      <c r="E21" s="4">
        <v>28</v>
      </c>
      <c r="F21" s="4"/>
      <c r="G21" s="4"/>
      <c r="H21" s="4">
        <v>5</v>
      </c>
      <c r="I21" s="9"/>
      <c r="J21" s="83">
        <v>2</v>
      </c>
      <c r="K21" s="9"/>
      <c r="L21" s="9"/>
      <c r="M21" s="9"/>
      <c r="N21" s="9"/>
      <c r="O21" s="83">
        <v>3</v>
      </c>
      <c r="P21" s="83"/>
      <c r="Q21" s="9"/>
      <c r="R21" s="9">
        <v>1</v>
      </c>
      <c r="S21" s="9">
        <v>1</v>
      </c>
      <c r="T21" s="44">
        <v>49</v>
      </c>
      <c r="U21" s="4">
        <v>80</v>
      </c>
      <c r="V21" s="4">
        <v>7</v>
      </c>
      <c r="W21" s="82">
        <f t="shared" si="1"/>
        <v>110</v>
      </c>
      <c r="X21" s="7">
        <f t="shared" si="0"/>
        <v>108</v>
      </c>
      <c r="Y21" s="4">
        <v>2</v>
      </c>
      <c r="Z21" s="9">
        <f t="shared" si="2"/>
        <v>0</v>
      </c>
    </row>
    <row r="22" spans="1:26" ht="12.75" customHeight="1">
      <c r="A22" s="4">
        <v>21</v>
      </c>
      <c r="B22" s="77" t="s">
        <v>29</v>
      </c>
      <c r="C22" s="4">
        <v>40</v>
      </c>
      <c r="D22" s="4">
        <v>1</v>
      </c>
      <c r="E22" s="4">
        <v>34</v>
      </c>
      <c r="F22" s="4"/>
      <c r="G22" s="4"/>
      <c r="H22" s="4">
        <v>8</v>
      </c>
      <c r="I22" s="9"/>
      <c r="J22" s="83"/>
      <c r="K22" s="9"/>
      <c r="L22" s="9"/>
      <c r="M22" s="9"/>
      <c r="N22" s="9"/>
      <c r="O22" s="83">
        <v>6</v>
      </c>
      <c r="P22" s="83"/>
      <c r="Q22" s="9"/>
      <c r="R22" s="9">
        <v>1</v>
      </c>
      <c r="S22" s="9"/>
      <c r="T22" s="44">
        <v>19</v>
      </c>
      <c r="U22" s="4">
        <v>80</v>
      </c>
      <c r="V22" s="4">
        <v>10</v>
      </c>
      <c r="W22" s="82">
        <f t="shared" si="1"/>
        <v>74</v>
      </c>
      <c r="X22" s="7">
        <f t="shared" si="0"/>
        <v>74</v>
      </c>
      <c r="Y22" s="4"/>
      <c r="Z22" s="9">
        <f t="shared" si="2"/>
        <v>0</v>
      </c>
    </row>
    <row r="23" spans="1:26" s="10" customFormat="1" ht="12.75" customHeight="1">
      <c r="A23" s="7">
        <v>22</v>
      </c>
      <c r="B23" s="80" t="s">
        <v>79</v>
      </c>
      <c r="C23" s="7">
        <v>50</v>
      </c>
      <c r="D23" s="7">
        <v>1</v>
      </c>
      <c r="E23" s="7">
        <v>25</v>
      </c>
      <c r="F23" s="7"/>
      <c r="G23" s="7"/>
      <c r="H23" s="7"/>
      <c r="I23" s="12"/>
      <c r="J23" s="86"/>
      <c r="K23" s="12"/>
      <c r="L23" s="12"/>
      <c r="M23" s="12"/>
      <c r="N23" s="12">
        <v>78</v>
      </c>
      <c r="O23" s="86"/>
      <c r="P23" s="86">
        <v>24</v>
      </c>
      <c r="Q23" s="12"/>
      <c r="R23" s="12"/>
      <c r="S23" s="12"/>
      <c r="T23" s="44">
        <v>4</v>
      </c>
      <c r="U23" s="7">
        <v>180</v>
      </c>
      <c r="V23" s="7"/>
      <c r="W23" s="82">
        <f t="shared" si="1"/>
        <v>82</v>
      </c>
      <c r="X23" s="7">
        <f t="shared" si="0"/>
        <v>75</v>
      </c>
      <c r="Y23" s="7">
        <v>8</v>
      </c>
      <c r="Z23" s="12">
        <f t="shared" si="2"/>
        <v>1</v>
      </c>
    </row>
    <row r="24" spans="1:26" ht="18.75">
      <c r="E24" s="98"/>
      <c r="F24" s="98">
        <f t="shared" ref="F24:P24" si="3">SUM(F2:F23)</f>
        <v>208</v>
      </c>
      <c r="G24" s="98">
        <f t="shared" si="3"/>
        <v>0</v>
      </c>
      <c r="H24" s="98">
        <f t="shared" si="3"/>
        <v>87</v>
      </c>
      <c r="I24" s="115">
        <f t="shared" si="3"/>
        <v>0</v>
      </c>
      <c r="J24" s="98">
        <f t="shared" si="3"/>
        <v>139</v>
      </c>
      <c r="K24" s="98">
        <f t="shared" si="3"/>
        <v>0</v>
      </c>
      <c r="L24" s="115">
        <f t="shared" si="3"/>
        <v>117</v>
      </c>
      <c r="M24" s="98">
        <f t="shared" si="3"/>
        <v>0</v>
      </c>
      <c r="N24" s="116">
        <f>SUM(N2:N23)</f>
        <v>153</v>
      </c>
      <c r="O24" s="98">
        <f t="shared" si="3"/>
        <v>151</v>
      </c>
      <c r="P24" s="98">
        <f t="shared" si="3"/>
        <v>158</v>
      </c>
      <c r="Q24" s="98"/>
      <c r="R24" s="98"/>
      <c r="S24" s="98"/>
      <c r="T24" s="98">
        <f t="shared" ref="T24:Y24" si="4">SUM(T2:T23)</f>
        <v>5794</v>
      </c>
      <c r="U24" s="102">
        <f t="shared" si="4"/>
        <v>4246</v>
      </c>
      <c r="V24" s="102">
        <f t="shared" si="4"/>
        <v>1357</v>
      </c>
      <c r="W24" s="82">
        <f>SUM(W2:W23)</f>
        <v>7370</v>
      </c>
      <c r="X24" s="101">
        <f t="shared" si="4"/>
        <v>7345</v>
      </c>
      <c r="Y24" s="106">
        <f t="shared" si="4"/>
        <v>25</v>
      </c>
      <c r="Z24" s="93"/>
    </row>
  </sheetData>
  <pageMargins left="0.7" right="0.7" top="0.75" bottom="0.75" header="0.3" footer="0.3"/>
  <legacy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workbookViewId="0">
      <selection activeCell="M2" sqref="M2"/>
    </sheetView>
  </sheetViews>
  <sheetFormatPr defaultRowHeight="15"/>
  <cols>
    <col min="1" max="1" width="4.85546875" customWidth="1"/>
    <col min="3" max="5" width="6.5703125" customWidth="1"/>
    <col min="6" max="18" width="5.5703125" customWidth="1"/>
    <col min="25" max="25" width="10.42578125" customWidth="1"/>
  </cols>
  <sheetData>
    <row r="1" spans="1:25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53</v>
      </c>
      <c r="N1" s="8" t="s">
        <v>53</v>
      </c>
      <c r="O1" s="8" t="s">
        <v>52</v>
      </c>
      <c r="P1" s="8" t="s">
        <v>71</v>
      </c>
      <c r="Q1" s="8" t="s">
        <v>67</v>
      </c>
      <c r="R1" s="8" t="s">
        <v>67</v>
      </c>
      <c r="S1" s="78" t="s">
        <v>30</v>
      </c>
      <c r="T1" s="8" t="s">
        <v>34</v>
      </c>
      <c r="U1" s="8" t="s">
        <v>35</v>
      </c>
      <c r="V1" s="8" t="s">
        <v>68</v>
      </c>
      <c r="W1" s="3" t="s">
        <v>64</v>
      </c>
      <c r="X1" s="3" t="s">
        <v>46</v>
      </c>
      <c r="Y1" s="3" t="s">
        <v>47</v>
      </c>
    </row>
    <row r="2" spans="1:25" ht="13.5" customHeight="1">
      <c r="A2" s="4">
        <v>1</v>
      </c>
      <c r="B2" s="77" t="s">
        <v>10</v>
      </c>
      <c r="C2" s="4">
        <v>33</v>
      </c>
      <c r="D2" s="4">
        <v>51</v>
      </c>
      <c r="E2" s="4">
        <v>24</v>
      </c>
      <c r="F2" s="4">
        <v>67</v>
      </c>
      <c r="G2" s="4"/>
      <c r="H2" s="4">
        <v>43</v>
      </c>
      <c r="I2" s="83"/>
      <c r="J2" s="83">
        <v>42</v>
      </c>
      <c r="K2" s="83"/>
      <c r="L2" s="83">
        <v>24</v>
      </c>
      <c r="M2" s="83">
        <v>39</v>
      </c>
      <c r="N2" s="83"/>
      <c r="O2" s="83"/>
      <c r="P2" s="83">
        <v>18</v>
      </c>
      <c r="Q2" s="83">
        <v>2</v>
      </c>
      <c r="R2" s="89"/>
      <c r="S2" s="44">
        <v>2072</v>
      </c>
      <c r="T2" s="4"/>
      <c r="U2" s="4">
        <v>125</v>
      </c>
      <c r="V2" s="82">
        <f>S2+T2-F2-G2-H2-I2-J2-K2-L2-M2-N2-O2-P2-Q2-R2-U2</f>
        <v>1712</v>
      </c>
      <c r="W2" s="7">
        <f t="shared" ref="W2:W23" si="0">C2*D2+E2</f>
        <v>1707</v>
      </c>
      <c r="X2" s="4">
        <v>5</v>
      </c>
      <c r="Y2" s="9">
        <f>W2+X2-V2</f>
        <v>0</v>
      </c>
    </row>
    <row r="3" spans="1:25" ht="13.5" customHeight="1">
      <c r="A3" s="4">
        <v>2</v>
      </c>
      <c r="B3" s="77" t="s">
        <v>11</v>
      </c>
      <c r="C3" s="4">
        <v>70</v>
      </c>
      <c r="D3" s="4">
        <v>21</v>
      </c>
      <c r="E3" s="4">
        <v>29</v>
      </c>
      <c r="F3" s="4">
        <v>25</v>
      </c>
      <c r="G3" s="4"/>
      <c r="H3" s="4">
        <v>34</v>
      </c>
      <c r="I3" s="83"/>
      <c r="J3" s="83">
        <v>43</v>
      </c>
      <c r="K3" s="83"/>
      <c r="L3" s="83">
        <v>28</v>
      </c>
      <c r="M3" s="83">
        <v>55</v>
      </c>
      <c r="N3" s="83"/>
      <c r="O3" s="83"/>
      <c r="P3" s="83">
        <v>40</v>
      </c>
      <c r="Q3" s="83">
        <v>2</v>
      </c>
      <c r="R3" s="89"/>
      <c r="S3" s="44">
        <v>1824</v>
      </c>
      <c r="T3" s="4"/>
      <c r="U3" s="4">
        <v>97</v>
      </c>
      <c r="V3" s="82">
        <f t="shared" ref="V3:V23" si="1">S3+T3-F3-G3-H3-I3-J3-K3-L3-M3-N3-O3-P3-Q3-R3-U3</f>
        <v>1500</v>
      </c>
      <c r="W3" s="7">
        <f t="shared" si="0"/>
        <v>1499</v>
      </c>
      <c r="X3" s="4">
        <v>1</v>
      </c>
      <c r="Y3" s="9">
        <f t="shared" ref="Y3:Y23" si="2">W3+X3-V3</f>
        <v>0</v>
      </c>
    </row>
    <row r="4" spans="1:25" ht="13.5" customHeight="1">
      <c r="A4" s="4">
        <v>3</v>
      </c>
      <c r="B4" s="77" t="s">
        <v>12</v>
      </c>
      <c r="C4" s="4">
        <v>45</v>
      </c>
      <c r="D4" s="4">
        <v>5</v>
      </c>
      <c r="E4" s="4">
        <v>20</v>
      </c>
      <c r="F4" s="4">
        <v>1</v>
      </c>
      <c r="G4" s="4"/>
      <c r="H4" s="4">
        <v>4</v>
      </c>
      <c r="I4" s="83"/>
      <c r="J4" s="83">
        <v>4</v>
      </c>
      <c r="K4" s="83"/>
      <c r="L4" s="83">
        <v>2</v>
      </c>
      <c r="M4" s="83">
        <v>11</v>
      </c>
      <c r="N4" s="83"/>
      <c r="O4" s="83"/>
      <c r="P4" s="83">
        <v>7</v>
      </c>
      <c r="Q4" s="83"/>
      <c r="R4" s="89"/>
      <c r="S4" s="44">
        <v>330</v>
      </c>
      <c r="T4" s="4"/>
      <c r="U4" s="4">
        <v>55</v>
      </c>
      <c r="V4" s="82">
        <f t="shared" si="1"/>
        <v>246</v>
      </c>
      <c r="W4" s="7">
        <f t="shared" si="0"/>
        <v>245</v>
      </c>
      <c r="X4" s="4">
        <v>1</v>
      </c>
      <c r="Y4" s="9">
        <f t="shared" si="2"/>
        <v>0</v>
      </c>
    </row>
    <row r="5" spans="1:25" ht="13.5" customHeight="1">
      <c r="A5" s="4">
        <v>4</v>
      </c>
      <c r="B5" s="77" t="s">
        <v>13</v>
      </c>
      <c r="C5" s="4">
        <v>90</v>
      </c>
      <c r="D5" s="4">
        <v>1</v>
      </c>
      <c r="E5" s="4">
        <v>39</v>
      </c>
      <c r="F5" s="4">
        <v>5</v>
      </c>
      <c r="G5" s="4"/>
      <c r="H5" s="4">
        <v>28</v>
      </c>
      <c r="I5" s="83"/>
      <c r="J5" s="83">
        <v>5</v>
      </c>
      <c r="K5" s="83"/>
      <c r="L5" s="83">
        <v>6</v>
      </c>
      <c r="M5" s="83"/>
      <c r="N5" s="83"/>
      <c r="O5" s="83"/>
      <c r="P5" s="83"/>
      <c r="Q5" s="83"/>
      <c r="R5" s="89"/>
      <c r="S5" s="44">
        <v>181</v>
      </c>
      <c r="T5" s="4"/>
      <c r="U5" s="4">
        <v>7</v>
      </c>
      <c r="V5" s="82">
        <f t="shared" si="1"/>
        <v>130</v>
      </c>
      <c r="W5" s="7">
        <f t="shared" si="0"/>
        <v>129</v>
      </c>
      <c r="X5" s="4">
        <v>1</v>
      </c>
      <c r="Y5" s="9">
        <f t="shared" si="2"/>
        <v>0</v>
      </c>
    </row>
    <row r="6" spans="1:25" ht="13.5" customHeight="1">
      <c r="A6" s="4">
        <v>5</v>
      </c>
      <c r="B6" s="77" t="s">
        <v>14</v>
      </c>
      <c r="C6" s="4">
        <v>80</v>
      </c>
      <c r="D6" s="4">
        <v>1</v>
      </c>
      <c r="E6" s="4">
        <v>37</v>
      </c>
      <c r="F6" s="4"/>
      <c r="G6" s="4"/>
      <c r="H6" s="4"/>
      <c r="I6" s="83"/>
      <c r="J6" s="83"/>
      <c r="K6" s="83"/>
      <c r="L6" s="83"/>
      <c r="M6" s="83">
        <v>5</v>
      </c>
      <c r="N6" s="83"/>
      <c r="O6" s="83"/>
      <c r="P6" s="83"/>
      <c r="Q6" s="83"/>
      <c r="R6" s="89"/>
      <c r="S6" s="44">
        <v>122</v>
      </c>
      <c r="T6" s="4"/>
      <c r="U6" s="4"/>
      <c r="V6" s="82">
        <f t="shared" si="1"/>
        <v>117</v>
      </c>
      <c r="W6" s="7">
        <f t="shared" si="0"/>
        <v>117</v>
      </c>
      <c r="X6" s="4"/>
      <c r="Y6" s="9">
        <f t="shared" si="2"/>
        <v>0</v>
      </c>
    </row>
    <row r="7" spans="1:25" ht="13.5" customHeight="1">
      <c r="A7" s="4">
        <v>6</v>
      </c>
      <c r="B7" s="77" t="s">
        <v>15</v>
      </c>
      <c r="C7" s="4">
        <v>0</v>
      </c>
      <c r="D7" s="4"/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3"/>
      <c r="R7" s="89"/>
      <c r="S7" s="44">
        <v>0</v>
      </c>
      <c r="T7" s="4"/>
      <c r="U7" s="4"/>
      <c r="V7" s="82">
        <f t="shared" si="1"/>
        <v>0</v>
      </c>
      <c r="W7" s="7">
        <f t="shared" si="0"/>
        <v>0</v>
      </c>
      <c r="X7" s="4"/>
      <c r="Y7" s="9">
        <f t="shared" si="2"/>
        <v>0</v>
      </c>
    </row>
    <row r="8" spans="1:25" s="1" customFormat="1" ht="13.5" customHeight="1">
      <c r="A8" s="4">
        <v>7</v>
      </c>
      <c r="B8" s="77" t="s">
        <v>16</v>
      </c>
      <c r="C8" s="4">
        <v>120</v>
      </c>
      <c r="D8" s="4">
        <v>3</v>
      </c>
      <c r="E8" s="4">
        <v>96</v>
      </c>
      <c r="F8" s="4">
        <v>5</v>
      </c>
      <c r="G8" s="4"/>
      <c r="H8" s="4">
        <v>13</v>
      </c>
      <c r="I8" s="83"/>
      <c r="J8" s="83">
        <v>15</v>
      </c>
      <c r="K8" s="83"/>
      <c r="L8" s="83">
        <v>11</v>
      </c>
      <c r="M8" s="83">
        <v>32</v>
      </c>
      <c r="N8" s="83"/>
      <c r="O8" s="83"/>
      <c r="P8" s="83"/>
      <c r="Q8" s="83">
        <v>1</v>
      </c>
      <c r="R8" s="89"/>
      <c r="S8" s="44">
        <v>551</v>
      </c>
      <c r="T8" s="4"/>
      <c r="U8" s="4">
        <v>18</v>
      </c>
      <c r="V8" s="82">
        <f t="shared" si="1"/>
        <v>456</v>
      </c>
      <c r="W8" s="7">
        <f t="shared" si="0"/>
        <v>456</v>
      </c>
      <c r="X8" s="4"/>
      <c r="Y8" s="9">
        <f t="shared" si="2"/>
        <v>0</v>
      </c>
    </row>
    <row r="9" spans="1:25" ht="13.5" customHeight="1">
      <c r="A9" s="4">
        <v>8</v>
      </c>
      <c r="B9" s="77" t="s">
        <v>17</v>
      </c>
      <c r="C9" s="4">
        <v>40</v>
      </c>
      <c r="D9" s="4">
        <v>3</v>
      </c>
      <c r="E9" s="4">
        <v>4</v>
      </c>
      <c r="F9" s="4"/>
      <c r="G9" s="4"/>
      <c r="H9" s="4"/>
      <c r="I9" s="83"/>
      <c r="J9" s="83"/>
      <c r="K9" s="83"/>
      <c r="L9" s="83"/>
      <c r="M9" s="83">
        <v>12</v>
      </c>
      <c r="N9" s="83"/>
      <c r="O9" s="83"/>
      <c r="P9" s="83"/>
      <c r="Q9" s="83"/>
      <c r="R9" s="89"/>
      <c r="S9" s="44">
        <v>136</v>
      </c>
      <c r="T9" s="4"/>
      <c r="U9" s="4"/>
      <c r="V9" s="82">
        <f t="shared" si="1"/>
        <v>124</v>
      </c>
      <c r="W9" s="7">
        <f t="shared" si="0"/>
        <v>124</v>
      </c>
      <c r="X9" s="4"/>
      <c r="Y9" s="9">
        <f t="shared" si="2"/>
        <v>0</v>
      </c>
    </row>
    <row r="10" spans="1:25" ht="13.5" customHeight="1">
      <c r="A10" s="4">
        <v>9</v>
      </c>
      <c r="B10" s="77" t="s">
        <v>18</v>
      </c>
      <c r="C10" s="4">
        <v>65</v>
      </c>
      <c r="D10" s="4">
        <v>2</v>
      </c>
      <c r="E10" s="4">
        <v>102</v>
      </c>
      <c r="F10" s="4"/>
      <c r="G10" s="4"/>
      <c r="H10" s="4"/>
      <c r="I10" s="83"/>
      <c r="J10" s="83"/>
      <c r="K10" s="83"/>
      <c r="L10" s="83">
        <v>10</v>
      </c>
      <c r="M10" s="83"/>
      <c r="N10" s="83"/>
      <c r="O10" s="83"/>
      <c r="P10" s="83"/>
      <c r="Q10" s="83">
        <v>1</v>
      </c>
      <c r="R10" s="89"/>
      <c r="S10" s="44">
        <v>243</v>
      </c>
      <c r="T10" s="4"/>
      <c r="U10" s="4"/>
      <c r="V10" s="82">
        <f t="shared" si="1"/>
        <v>232</v>
      </c>
      <c r="W10" s="7">
        <f t="shared" si="0"/>
        <v>232</v>
      </c>
      <c r="X10" s="4"/>
      <c r="Y10" s="9">
        <f t="shared" si="2"/>
        <v>0</v>
      </c>
    </row>
    <row r="11" spans="1:25" s="1" customFormat="1" ht="13.5" customHeight="1">
      <c r="A11" s="4">
        <v>10</v>
      </c>
      <c r="B11" s="77" t="s">
        <v>19</v>
      </c>
      <c r="C11" s="4">
        <v>100</v>
      </c>
      <c r="D11" s="4">
        <v>2</v>
      </c>
      <c r="E11" s="4">
        <v>77</v>
      </c>
      <c r="F11" s="4">
        <v>20</v>
      </c>
      <c r="G11" s="4"/>
      <c r="H11" s="4">
        <v>33</v>
      </c>
      <c r="I11" s="83"/>
      <c r="J11" s="83">
        <v>27</v>
      </c>
      <c r="K11" s="83"/>
      <c r="L11" s="83">
        <v>11</v>
      </c>
      <c r="M11" s="83">
        <v>33</v>
      </c>
      <c r="N11" s="83"/>
      <c r="O11" s="83"/>
      <c r="P11" s="83">
        <v>33</v>
      </c>
      <c r="Q11" s="83">
        <v>1</v>
      </c>
      <c r="R11" s="89"/>
      <c r="S11" s="44">
        <v>525</v>
      </c>
      <c r="T11" s="4"/>
      <c r="U11" s="4">
        <v>90</v>
      </c>
      <c r="V11" s="82">
        <f t="shared" si="1"/>
        <v>277</v>
      </c>
      <c r="W11" s="7">
        <f t="shared" si="0"/>
        <v>277</v>
      </c>
      <c r="X11" s="4"/>
      <c r="Y11" s="9">
        <f t="shared" si="2"/>
        <v>0</v>
      </c>
    </row>
    <row r="12" spans="1:25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89"/>
      <c r="S12" s="44">
        <v>0</v>
      </c>
      <c r="T12" s="4"/>
      <c r="U12" s="4"/>
      <c r="V12" s="82">
        <f t="shared" si="1"/>
        <v>0</v>
      </c>
      <c r="W12" s="7">
        <f t="shared" si="0"/>
        <v>0</v>
      </c>
      <c r="X12" s="4"/>
      <c r="Y12" s="9">
        <f t="shared" si="2"/>
        <v>0</v>
      </c>
    </row>
    <row r="13" spans="1:25" ht="13.5" customHeight="1">
      <c r="A13" s="4">
        <v>12</v>
      </c>
      <c r="B13" s="77" t="s">
        <v>21</v>
      </c>
      <c r="C13" s="4">
        <v>48</v>
      </c>
      <c r="D13" s="4">
        <v>2</v>
      </c>
      <c r="E13" s="4">
        <v>48</v>
      </c>
      <c r="F13" s="4">
        <v>2</v>
      </c>
      <c r="G13" s="4"/>
      <c r="H13" s="4">
        <v>8</v>
      </c>
      <c r="I13" s="83"/>
      <c r="J13" s="83">
        <v>7</v>
      </c>
      <c r="K13" s="83"/>
      <c r="L13" s="83"/>
      <c r="M13" s="83">
        <v>1</v>
      </c>
      <c r="N13" s="83"/>
      <c r="O13" s="83"/>
      <c r="P13" s="83"/>
      <c r="Q13" s="83">
        <v>1</v>
      </c>
      <c r="R13" s="89"/>
      <c r="S13" s="44">
        <v>163</v>
      </c>
      <c r="T13" s="4"/>
      <c r="U13" s="4"/>
      <c r="V13" s="82">
        <f t="shared" si="1"/>
        <v>144</v>
      </c>
      <c r="W13" s="7">
        <f t="shared" si="0"/>
        <v>144</v>
      </c>
      <c r="X13" s="4"/>
      <c r="Y13" s="9">
        <f t="shared" si="2"/>
        <v>0</v>
      </c>
    </row>
    <row r="14" spans="1:25" ht="13.5" customHeight="1">
      <c r="A14" s="4">
        <v>13</v>
      </c>
      <c r="B14" s="77" t="s">
        <v>22</v>
      </c>
      <c r="C14" s="4">
        <v>85</v>
      </c>
      <c r="D14" s="4">
        <v>1</v>
      </c>
      <c r="E14" s="4">
        <v>4</v>
      </c>
      <c r="F14" s="4">
        <v>3</v>
      </c>
      <c r="G14" s="4"/>
      <c r="H14" s="4">
        <v>12</v>
      </c>
      <c r="I14" s="83"/>
      <c r="J14" s="83"/>
      <c r="K14" s="83"/>
      <c r="L14" s="83">
        <v>12</v>
      </c>
      <c r="M14" s="83">
        <v>3</v>
      </c>
      <c r="N14" s="83"/>
      <c r="O14" s="83"/>
      <c r="P14" s="83">
        <v>13</v>
      </c>
      <c r="Q14" s="83"/>
      <c r="R14" s="89"/>
      <c r="S14" s="44">
        <v>132</v>
      </c>
      <c r="T14" s="4"/>
      <c r="U14" s="4"/>
      <c r="V14" s="82">
        <f t="shared" si="1"/>
        <v>89</v>
      </c>
      <c r="W14" s="7">
        <f t="shared" si="0"/>
        <v>89</v>
      </c>
      <c r="X14" s="4"/>
      <c r="Y14" s="9">
        <f t="shared" si="2"/>
        <v>0</v>
      </c>
    </row>
    <row r="15" spans="1:25" ht="13.5" customHeight="1">
      <c r="A15" s="4">
        <v>14</v>
      </c>
      <c r="B15" s="77" t="s">
        <v>23</v>
      </c>
      <c r="C15" s="4">
        <v>50</v>
      </c>
      <c r="D15" s="4">
        <v>2</v>
      </c>
      <c r="E15" s="4">
        <v>1</v>
      </c>
      <c r="F15" s="4"/>
      <c r="G15" s="4"/>
      <c r="H15" s="4">
        <v>13</v>
      </c>
      <c r="I15" s="83"/>
      <c r="J15" s="83">
        <v>8</v>
      </c>
      <c r="K15" s="83"/>
      <c r="L15" s="83">
        <v>24</v>
      </c>
      <c r="M15" s="83">
        <v>8</v>
      </c>
      <c r="N15" s="83"/>
      <c r="O15" s="83"/>
      <c r="P15" s="83">
        <v>20</v>
      </c>
      <c r="Q15" s="83"/>
      <c r="R15" s="89"/>
      <c r="S15" s="44">
        <v>189</v>
      </c>
      <c r="T15" s="4"/>
      <c r="U15" s="4">
        <v>15</v>
      </c>
      <c r="V15" s="82">
        <f t="shared" si="1"/>
        <v>101</v>
      </c>
      <c r="W15" s="7">
        <f t="shared" si="0"/>
        <v>101</v>
      </c>
      <c r="X15" s="4"/>
      <c r="Y15" s="9">
        <f t="shared" si="2"/>
        <v>0</v>
      </c>
    </row>
    <row r="16" spans="1:25" ht="13.5" customHeight="1">
      <c r="A16" s="4">
        <v>15</v>
      </c>
      <c r="B16" s="77" t="s">
        <v>24</v>
      </c>
      <c r="C16" s="4">
        <v>50</v>
      </c>
      <c r="D16" s="4">
        <v>3</v>
      </c>
      <c r="E16" s="4">
        <v>37</v>
      </c>
      <c r="F16" s="4">
        <v>10</v>
      </c>
      <c r="G16" s="4"/>
      <c r="H16" s="4">
        <v>7</v>
      </c>
      <c r="I16" s="83"/>
      <c r="J16" s="83">
        <v>2</v>
      </c>
      <c r="K16" s="83"/>
      <c r="L16" s="83">
        <v>11</v>
      </c>
      <c r="M16" s="83">
        <v>8</v>
      </c>
      <c r="N16" s="83"/>
      <c r="O16" s="83"/>
      <c r="P16" s="83"/>
      <c r="Q16" s="83"/>
      <c r="R16" s="89"/>
      <c r="S16" s="44">
        <v>230</v>
      </c>
      <c r="T16" s="4"/>
      <c r="U16" s="4">
        <v>5</v>
      </c>
      <c r="V16" s="82">
        <f t="shared" si="1"/>
        <v>187</v>
      </c>
      <c r="W16" s="7">
        <f t="shared" si="0"/>
        <v>187</v>
      </c>
      <c r="X16" s="4"/>
      <c r="Y16" s="9">
        <f t="shared" si="2"/>
        <v>0</v>
      </c>
    </row>
    <row r="17" spans="1:25" ht="14.25" customHeight="1">
      <c r="A17" s="4">
        <v>16</v>
      </c>
      <c r="B17" s="77" t="s">
        <v>25</v>
      </c>
      <c r="C17" s="4">
        <v>50</v>
      </c>
      <c r="D17" s="4">
        <v>2</v>
      </c>
      <c r="E17" s="4">
        <v>45</v>
      </c>
      <c r="F17" s="4"/>
      <c r="G17" s="4"/>
      <c r="H17" s="4"/>
      <c r="I17" s="83"/>
      <c r="J17" s="83"/>
      <c r="K17" s="83"/>
      <c r="L17" s="83"/>
      <c r="M17" s="83"/>
      <c r="N17" s="83"/>
      <c r="O17" s="83"/>
      <c r="P17" s="83"/>
      <c r="Q17" s="83">
        <v>1</v>
      </c>
      <c r="R17" s="89"/>
      <c r="S17" s="44">
        <v>146</v>
      </c>
      <c r="T17" s="4"/>
      <c r="U17" s="4"/>
      <c r="V17" s="82">
        <f t="shared" si="1"/>
        <v>145</v>
      </c>
      <c r="W17" s="7">
        <f t="shared" si="0"/>
        <v>145</v>
      </c>
      <c r="X17" s="4"/>
      <c r="Y17" s="9">
        <f t="shared" si="2"/>
        <v>0</v>
      </c>
    </row>
    <row r="18" spans="1:25" ht="13.5" customHeight="1">
      <c r="A18" s="4">
        <v>17</v>
      </c>
      <c r="B18" s="77" t="s">
        <v>26</v>
      </c>
      <c r="C18" s="4">
        <v>50</v>
      </c>
      <c r="D18" s="4">
        <v>2</v>
      </c>
      <c r="E18" s="4">
        <v>11</v>
      </c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>
        <v>10</v>
      </c>
      <c r="Q18" s="83"/>
      <c r="R18" s="89"/>
      <c r="S18" s="44">
        <v>137</v>
      </c>
      <c r="T18" s="4"/>
      <c r="U18" s="4">
        <v>15</v>
      </c>
      <c r="V18" s="82">
        <f t="shared" si="1"/>
        <v>112</v>
      </c>
      <c r="W18" s="7">
        <f t="shared" si="0"/>
        <v>111</v>
      </c>
      <c r="X18" s="4">
        <v>1</v>
      </c>
      <c r="Y18" s="9">
        <f t="shared" si="2"/>
        <v>0</v>
      </c>
    </row>
    <row r="19" spans="1:25" ht="13.5" customHeight="1">
      <c r="A19" s="4">
        <v>18</v>
      </c>
      <c r="B19" s="77" t="s">
        <v>73</v>
      </c>
      <c r="C19" s="4">
        <v>23</v>
      </c>
      <c r="D19" s="4">
        <v>1</v>
      </c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3"/>
      <c r="R19" s="89"/>
      <c r="S19" s="44">
        <v>23</v>
      </c>
      <c r="T19" s="4"/>
      <c r="U19" s="4"/>
      <c r="V19" s="82">
        <f t="shared" si="1"/>
        <v>23</v>
      </c>
      <c r="W19" s="7">
        <f t="shared" si="0"/>
        <v>23</v>
      </c>
      <c r="X19" s="4"/>
      <c r="Y19" s="9">
        <f t="shared" si="2"/>
        <v>0</v>
      </c>
    </row>
    <row r="20" spans="1:25" ht="13.5" customHeight="1">
      <c r="A20" s="4">
        <v>19</v>
      </c>
      <c r="B20" s="77" t="s">
        <v>27</v>
      </c>
      <c r="C20" s="4">
        <v>33</v>
      </c>
      <c r="D20" s="4">
        <v>1</v>
      </c>
      <c r="E20" s="4">
        <v>27</v>
      </c>
      <c r="F20" s="4"/>
      <c r="G20" s="4"/>
      <c r="H20" s="4"/>
      <c r="I20" s="83"/>
      <c r="J20" s="83"/>
      <c r="K20" s="83"/>
      <c r="L20" s="83"/>
      <c r="M20" s="83">
        <v>1</v>
      </c>
      <c r="N20" s="83"/>
      <c r="O20" s="83"/>
      <c r="P20" s="83">
        <v>6</v>
      </c>
      <c r="Q20" s="83"/>
      <c r="R20" s="89"/>
      <c r="S20" s="44">
        <v>84</v>
      </c>
      <c r="T20" s="4"/>
      <c r="U20" s="4">
        <v>17</v>
      </c>
      <c r="V20" s="82">
        <f t="shared" si="1"/>
        <v>60</v>
      </c>
      <c r="W20" s="7">
        <f t="shared" si="0"/>
        <v>60</v>
      </c>
      <c r="X20" s="4"/>
      <c r="Y20" s="9">
        <f t="shared" si="2"/>
        <v>0</v>
      </c>
    </row>
    <row r="21" spans="1:25" ht="13.5" customHeight="1">
      <c r="A21" s="4">
        <v>20</v>
      </c>
      <c r="B21" s="77" t="s">
        <v>28</v>
      </c>
      <c r="C21" s="4">
        <v>40</v>
      </c>
      <c r="D21" s="4">
        <v>2</v>
      </c>
      <c r="E21" s="4">
        <v>18</v>
      </c>
      <c r="F21" s="4"/>
      <c r="G21" s="4"/>
      <c r="H21" s="4"/>
      <c r="I21" s="9"/>
      <c r="J21" s="83"/>
      <c r="K21" s="9"/>
      <c r="L21" s="9"/>
      <c r="M21" s="9">
        <v>4</v>
      </c>
      <c r="N21" s="83"/>
      <c r="O21" s="83"/>
      <c r="P21" s="9">
        <v>5</v>
      </c>
      <c r="Q21" s="9"/>
      <c r="R21" s="9"/>
      <c r="S21" s="44">
        <v>108</v>
      </c>
      <c r="T21" s="4"/>
      <c r="U21" s="4"/>
      <c r="V21" s="82">
        <f t="shared" si="1"/>
        <v>99</v>
      </c>
      <c r="W21" s="7">
        <f t="shared" si="0"/>
        <v>98</v>
      </c>
      <c r="X21" s="4">
        <v>1</v>
      </c>
      <c r="Y21" s="9">
        <f t="shared" si="2"/>
        <v>0</v>
      </c>
    </row>
    <row r="22" spans="1:25" ht="13.5" customHeight="1">
      <c r="A22" s="4">
        <v>21</v>
      </c>
      <c r="B22" s="77" t="s">
        <v>29</v>
      </c>
      <c r="C22" s="4">
        <v>40</v>
      </c>
      <c r="D22" s="4">
        <v>1</v>
      </c>
      <c r="E22" s="4">
        <v>32</v>
      </c>
      <c r="F22" s="4"/>
      <c r="G22" s="4"/>
      <c r="H22" s="4"/>
      <c r="I22" s="9"/>
      <c r="J22" s="83">
        <v>2</v>
      </c>
      <c r="K22" s="9"/>
      <c r="L22" s="9"/>
      <c r="M22" s="9"/>
      <c r="N22" s="83"/>
      <c r="O22" s="83"/>
      <c r="P22" s="9"/>
      <c r="Q22" s="9"/>
      <c r="R22" s="9"/>
      <c r="S22" s="44">
        <v>74</v>
      </c>
      <c r="T22" s="4"/>
      <c r="U22" s="4"/>
      <c r="V22" s="82">
        <f t="shared" si="1"/>
        <v>72</v>
      </c>
      <c r="W22" s="7">
        <f t="shared" si="0"/>
        <v>72</v>
      </c>
      <c r="X22" s="4"/>
      <c r="Y22" s="9">
        <f t="shared" si="2"/>
        <v>0</v>
      </c>
    </row>
    <row r="23" spans="1:25" s="1" customFormat="1" ht="13.5" customHeight="1">
      <c r="A23" s="4">
        <v>22</v>
      </c>
      <c r="B23" s="77" t="s">
        <v>79</v>
      </c>
      <c r="C23" s="4">
        <v>45</v>
      </c>
      <c r="D23" s="4">
        <v>1</v>
      </c>
      <c r="E23" s="4"/>
      <c r="F23" s="4"/>
      <c r="G23" s="4"/>
      <c r="H23" s="4"/>
      <c r="I23" s="9"/>
      <c r="J23" s="83"/>
      <c r="K23" s="9"/>
      <c r="L23" s="9"/>
      <c r="M23" s="9"/>
      <c r="N23" s="83"/>
      <c r="O23" s="83"/>
      <c r="P23" s="9">
        <v>8</v>
      </c>
      <c r="Q23" s="9"/>
      <c r="R23" s="9">
        <v>20</v>
      </c>
      <c r="S23" s="44">
        <v>75</v>
      </c>
      <c r="T23" s="4"/>
      <c r="U23" s="4"/>
      <c r="V23" s="82">
        <f t="shared" si="1"/>
        <v>47</v>
      </c>
      <c r="W23" s="7">
        <f t="shared" si="0"/>
        <v>45</v>
      </c>
      <c r="X23" s="4">
        <v>2</v>
      </c>
      <c r="Y23" s="9">
        <f t="shared" si="2"/>
        <v>0</v>
      </c>
    </row>
    <row r="24" spans="1:25" ht="18.75">
      <c r="E24" s="98"/>
      <c r="F24" s="98">
        <f t="shared" ref="F24:O24" si="3">SUM(F2:F23)</f>
        <v>138</v>
      </c>
      <c r="G24" s="98">
        <f t="shared" si="3"/>
        <v>0</v>
      </c>
      <c r="H24" s="98">
        <f t="shared" si="3"/>
        <v>195</v>
      </c>
      <c r="I24" s="115">
        <f t="shared" si="3"/>
        <v>0</v>
      </c>
      <c r="J24" s="98">
        <f t="shared" si="3"/>
        <v>155</v>
      </c>
      <c r="K24" s="98">
        <f t="shared" si="3"/>
        <v>0</v>
      </c>
      <c r="L24" s="115">
        <f t="shared" si="3"/>
        <v>139</v>
      </c>
      <c r="M24" s="116">
        <f>SUM(M2:M23)</f>
        <v>212</v>
      </c>
      <c r="N24" s="98">
        <f t="shared" si="3"/>
        <v>0</v>
      </c>
      <c r="O24" s="98">
        <f t="shared" si="3"/>
        <v>0</v>
      </c>
      <c r="P24" s="98"/>
      <c r="Q24" s="98"/>
      <c r="R24" s="98"/>
      <c r="S24" s="98">
        <f t="shared" ref="S24:X24" si="4">SUM(S2:S23)</f>
        <v>7345</v>
      </c>
      <c r="T24" s="102">
        <f t="shared" si="4"/>
        <v>0</v>
      </c>
      <c r="U24" s="102">
        <f t="shared" si="4"/>
        <v>444</v>
      </c>
      <c r="V24" s="82">
        <f>SUM(V2:V23)</f>
        <v>5873</v>
      </c>
      <c r="W24" s="101">
        <f t="shared" si="4"/>
        <v>5861</v>
      </c>
      <c r="X24" s="106">
        <f t="shared" si="4"/>
        <v>12</v>
      </c>
      <c r="Y24" s="93"/>
    </row>
  </sheetData>
  <pageMargins left="0.7" right="0.7" top="0.75" bottom="0.75" header="0.3" footer="0.3"/>
  <legacy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workbookViewId="0">
      <selection activeCell="W13" sqref="W13"/>
    </sheetView>
  </sheetViews>
  <sheetFormatPr defaultRowHeight="15"/>
  <cols>
    <col min="1" max="1" width="4.85546875" customWidth="1"/>
    <col min="3" max="6" width="6" customWidth="1"/>
    <col min="7" max="18" width="5.7109375" customWidth="1"/>
    <col min="25" max="25" width="10.85546875" customWidth="1"/>
  </cols>
  <sheetData>
    <row r="1" spans="1:25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5</v>
      </c>
      <c r="G1" s="8" t="s">
        <v>38</v>
      </c>
      <c r="H1" s="8" t="s">
        <v>38</v>
      </c>
      <c r="I1" s="8" t="s">
        <v>39</v>
      </c>
      <c r="J1" s="8" t="s">
        <v>39</v>
      </c>
      <c r="K1" s="8" t="s">
        <v>37</v>
      </c>
      <c r="L1" s="8" t="s">
        <v>40</v>
      </c>
      <c r="M1" s="8" t="s">
        <v>53</v>
      </c>
      <c r="N1" s="8" t="s">
        <v>53</v>
      </c>
      <c r="O1" s="8" t="s">
        <v>52</v>
      </c>
      <c r="P1" s="8" t="s">
        <v>71</v>
      </c>
      <c r="Q1" s="8" t="s">
        <v>67</v>
      </c>
      <c r="R1" s="8" t="s">
        <v>67</v>
      </c>
      <c r="S1" s="78" t="s">
        <v>30</v>
      </c>
      <c r="T1" s="8" t="s">
        <v>34</v>
      </c>
      <c r="U1" s="8" t="s">
        <v>35</v>
      </c>
      <c r="V1" s="8" t="s">
        <v>68</v>
      </c>
      <c r="W1" s="3" t="s">
        <v>64</v>
      </c>
      <c r="X1" s="3" t="s">
        <v>46</v>
      </c>
      <c r="Y1" s="3" t="s">
        <v>47</v>
      </c>
    </row>
    <row r="2" spans="1:25" ht="13.5" customHeight="1">
      <c r="A2" s="4">
        <v>1</v>
      </c>
      <c r="B2" s="77" t="s">
        <v>10</v>
      </c>
      <c r="C2" s="4">
        <v>33</v>
      </c>
      <c r="D2" s="4">
        <v>80</v>
      </c>
      <c r="E2" s="4">
        <v>47</v>
      </c>
      <c r="F2" s="4"/>
      <c r="G2" s="4">
        <v>22</v>
      </c>
      <c r="H2" s="4"/>
      <c r="I2" s="4">
        <v>38</v>
      </c>
      <c r="J2" s="83"/>
      <c r="K2" s="83">
        <v>21</v>
      </c>
      <c r="L2" s="83">
        <v>75</v>
      </c>
      <c r="M2" s="83"/>
      <c r="N2" s="83">
        <v>51</v>
      </c>
      <c r="O2" s="83"/>
      <c r="P2" s="83">
        <v>20</v>
      </c>
      <c r="Q2" s="83"/>
      <c r="R2" s="89"/>
      <c r="S2" s="44">
        <v>1707</v>
      </c>
      <c r="T2" s="4">
        <v>1404</v>
      </c>
      <c r="U2" s="4">
        <v>191</v>
      </c>
      <c r="V2" s="82">
        <f>S2+T2-G2-H2-I2-J2-K2-L2-M2-N2-O2-P2-Q2-R2-U2</f>
        <v>2693</v>
      </c>
      <c r="W2" s="7">
        <f>C2*D2+E2+F2</f>
        <v>2687</v>
      </c>
      <c r="X2" s="4">
        <v>6</v>
      </c>
      <c r="Y2" s="9">
        <f>W2+X2-V2</f>
        <v>0</v>
      </c>
    </row>
    <row r="3" spans="1:25" ht="13.5" customHeight="1">
      <c r="A3" s="4">
        <v>2</v>
      </c>
      <c r="B3" s="77" t="s">
        <v>11</v>
      </c>
      <c r="C3" s="4">
        <v>70</v>
      </c>
      <c r="D3" s="4">
        <v>22</v>
      </c>
      <c r="E3" s="4">
        <v>68</v>
      </c>
      <c r="F3" s="4">
        <v>560</v>
      </c>
      <c r="G3" s="4">
        <v>25</v>
      </c>
      <c r="H3" s="4"/>
      <c r="I3" s="4">
        <v>28</v>
      </c>
      <c r="J3" s="83"/>
      <c r="K3" s="83">
        <v>23</v>
      </c>
      <c r="L3" s="83">
        <v>39</v>
      </c>
      <c r="M3" s="83">
        <v>13</v>
      </c>
      <c r="N3" s="83">
        <v>42</v>
      </c>
      <c r="O3" s="83"/>
      <c r="P3" s="83">
        <v>13</v>
      </c>
      <c r="Q3" s="83"/>
      <c r="R3" s="89"/>
      <c r="S3" s="44">
        <v>1499</v>
      </c>
      <c r="T3" s="4">
        <v>979</v>
      </c>
      <c r="U3" s="4">
        <v>127</v>
      </c>
      <c r="V3" s="82">
        <f t="shared" ref="V3:V23" si="0">S3+T3-G3-H3-I3-J3-K3-L3-M3-N3-O3-P3-Q3-R3-U3</f>
        <v>2168</v>
      </c>
      <c r="W3" s="7">
        <f t="shared" ref="W3:W23" si="1">C3*D3+E3+F3</f>
        <v>2168</v>
      </c>
      <c r="X3" s="4"/>
      <c r="Y3" s="9">
        <f t="shared" ref="Y3:Y23" si="2">W3+X3-V3</f>
        <v>0</v>
      </c>
    </row>
    <row r="4" spans="1:25" ht="13.5" customHeight="1">
      <c r="A4" s="4">
        <v>3</v>
      </c>
      <c r="B4" s="77" t="s">
        <v>12</v>
      </c>
      <c r="C4" s="4">
        <v>45</v>
      </c>
      <c r="D4" s="4">
        <v>3</v>
      </c>
      <c r="E4" s="4">
        <v>40</v>
      </c>
      <c r="F4" s="4">
        <v>180</v>
      </c>
      <c r="G4" s="4">
        <v>3</v>
      </c>
      <c r="H4" s="4"/>
      <c r="I4" s="4"/>
      <c r="J4" s="83"/>
      <c r="K4" s="83">
        <v>10</v>
      </c>
      <c r="L4" s="83">
        <v>1</v>
      </c>
      <c r="M4" s="83"/>
      <c r="N4" s="83">
        <v>5</v>
      </c>
      <c r="O4" s="83"/>
      <c r="P4" s="83">
        <v>20</v>
      </c>
      <c r="Q4" s="83"/>
      <c r="R4" s="89"/>
      <c r="S4" s="44">
        <v>245</v>
      </c>
      <c r="T4" s="4">
        <v>270</v>
      </c>
      <c r="U4" s="4">
        <v>121</v>
      </c>
      <c r="V4" s="82">
        <f t="shared" si="0"/>
        <v>355</v>
      </c>
      <c r="W4" s="7">
        <f t="shared" si="1"/>
        <v>355</v>
      </c>
      <c r="X4" s="4"/>
      <c r="Y4" s="9">
        <f t="shared" si="2"/>
        <v>0</v>
      </c>
    </row>
    <row r="5" spans="1:25" ht="13.5" customHeight="1">
      <c r="A5" s="4">
        <v>4</v>
      </c>
      <c r="B5" s="77" t="s">
        <v>13</v>
      </c>
      <c r="C5" s="4">
        <v>90</v>
      </c>
      <c r="D5" s="4">
        <v>1</v>
      </c>
      <c r="E5" s="4">
        <v>120</v>
      </c>
      <c r="F5" s="4"/>
      <c r="G5" s="4"/>
      <c r="H5" s="4"/>
      <c r="I5" s="4">
        <v>12</v>
      </c>
      <c r="J5" s="83"/>
      <c r="K5" s="83"/>
      <c r="L5" s="83">
        <v>10</v>
      </c>
      <c r="M5" s="83"/>
      <c r="N5" s="83">
        <v>11</v>
      </c>
      <c r="O5" s="83"/>
      <c r="P5" s="83">
        <v>3</v>
      </c>
      <c r="Q5" s="83"/>
      <c r="R5" s="89"/>
      <c r="S5" s="44">
        <v>129</v>
      </c>
      <c r="T5" s="4">
        <v>130</v>
      </c>
      <c r="U5" s="4">
        <v>13</v>
      </c>
      <c r="V5" s="82">
        <f t="shared" si="0"/>
        <v>210</v>
      </c>
      <c r="W5" s="7">
        <f t="shared" si="1"/>
        <v>210</v>
      </c>
      <c r="X5" s="4"/>
      <c r="Y5" s="9">
        <f t="shared" si="2"/>
        <v>0</v>
      </c>
    </row>
    <row r="6" spans="1:25" ht="13.5" customHeight="1">
      <c r="A6" s="4">
        <v>5</v>
      </c>
      <c r="B6" s="77" t="s">
        <v>14</v>
      </c>
      <c r="C6" s="4">
        <v>80</v>
      </c>
      <c r="D6" s="4">
        <v>1</v>
      </c>
      <c r="E6" s="4">
        <v>17</v>
      </c>
      <c r="F6" s="4"/>
      <c r="G6" s="4"/>
      <c r="H6" s="4"/>
      <c r="I6" s="4"/>
      <c r="J6" s="83"/>
      <c r="K6" s="83"/>
      <c r="L6" s="83"/>
      <c r="M6" s="83"/>
      <c r="N6" s="83"/>
      <c r="O6" s="83"/>
      <c r="P6" s="83"/>
      <c r="Q6" s="83"/>
      <c r="R6" s="89"/>
      <c r="S6" s="44">
        <v>117</v>
      </c>
      <c r="T6" s="4">
        <v>0</v>
      </c>
      <c r="U6" s="4">
        <v>20</v>
      </c>
      <c r="V6" s="82">
        <f t="shared" si="0"/>
        <v>97</v>
      </c>
      <c r="W6" s="7">
        <f t="shared" si="1"/>
        <v>97</v>
      </c>
      <c r="X6" s="4"/>
      <c r="Y6" s="9">
        <f t="shared" si="2"/>
        <v>0</v>
      </c>
    </row>
    <row r="7" spans="1:25" ht="13.5" customHeight="1">
      <c r="A7" s="4">
        <v>6</v>
      </c>
      <c r="B7" s="77" t="s">
        <v>15</v>
      </c>
      <c r="C7" s="4">
        <v>0</v>
      </c>
      <c r="D7" s="4"/>
      <c r="E7" s="4"/>
      <c r="F7" s="4"/>
      <c r="G7" s="4"/>
      <c r="H7" s="4"/>
      <c r="I7" s="4"/>
      <c r="J7" s="83"/>
      <c r="K7" s="83"/>
      <c r="L7" s="83"/>
      <c r="M7" s="83"/>
      <c r="N7" s="83"/>
      <c r="O7" s="83"/>
      <c r="P7" s="83"/>
      <c r="Q7" s="83"/>
      <c r="R7" s="89"/>
      <c r="S7" s="44">
        <v>0</v>
      </c>
      <c r="T7" s="4">
        <v>0</v>
      </c>
      <c r="U7" s="4"/>
      <c r="V7" s="82">
        <f t="shared" si="0"/>
        <v>0</v>
      </c>
      <c r="W7" s="7">
        <f t="shared" si="1"/>
        <v>0</v>
      </c>
      <c r="X7" s="4"/>
      <c r="Y7" s="9">
        <f t="shared" si="2"/>
        <v>0</v>
      </c>
    </row>
    <row r="8" spans="1:25" s="1" customFormat="1" ht="13.5" customHeight="1">
      <c r="A8" s="4">
        <v>7</v>
      </c>
      <c r="B8" s="77" t="s">
        <v>16</v>
      </c>
      <c r="C8" s="4">
        <v>120</v>
      </c>
      <c r="D8" s="4">
        <v>5</v>
      </c>
      <c r="E8" s="4">
        <v>33</v>
      </c>
      <c r="F8" s="4">
        <v>240</v>
      </c>
      <c r="G8" s="4">
        <v>6</v>
      </c>
      <c r="H8" s="4"/>
      <c r="I8" s="4">
        <v>6</v>
      </c>
      <c r="J8" s="83"/>
      <c r="K8" s="83">
        <v>5</v>
      </c>
      <c r="L8" s="83">
        <v>12</v>
      </c>
      <c r="M8" s="83"/>
      <c r="N8" s="83">
        <v>15</v>
      </c>
      <c r="O8" s="83"/>
      <c r="P8" s="83"/>
      <c r="Q8" s="83"/>
      <c r="R8" s="89"/>
      <c r="S8" s="44">
        <v>456</v>
      </c>
      <c r="T8" s="4">
        <v>480</v>
      </c>
      <c r="U8" s="4">
        <v>19</v>
      </c>
      <c r="V8" s="82">
        <f t="shared" si="0"/>
        <v>873</v>
      </c>
      <c r="W8" s="7">
        <f t="shared" si="1"/>
        <v>873</v>
      </c>
      <c r="X8" s="4"/>
      <c r="Y8" s="9">
        <f t="shared" si="2"/>
        <v>0</v>
      </c>
    </row>
    <row r="9" spans="1:25" ht="13.5" customHeight="1">
      <c r="A9" s="4">
        <v>8</v>
      </c>
      <c r="B9" s="77" t="s">
        <v>17</v>
      </c>
      <c r="C9" s="4">
        <v>40</v>
      </c>
      <c r="D9" s="4">
        <v>2</v>
      </c>
      <c r="E9" s="4">
        <v>16</v>
      </c>
      <c r="F9" s="4"/>
      <c r="G9" s="4"/>
      <c r="H9" s="4"/>
      <c r="I9" s="4"/>
      <c r="J9" s="83"/>
      <c r="K9" s="83"/>
      <c r="L9" s="83"/>
      <c r="M9" s="83"/>
      <c r="N9" s="83">
        <v>20</v>
      </c>
      <c r="O9" s="83"/>
      <c r="P9" s="83"/>
      <c r="Q9" s="83"/>
      <c r="R9" s="89"/>
      <c r="S9" s="44">
        <v>124</v>
      </c>
      <c r="T9" s="4">
        <v>0</v>
      </c>
      <c r="U9" s="4">
        <v>6</v>
      </c>
      <c r="V9" s="82">
        <f t="shared" si="0"/>
        <v>98</v>
      </c>
      <c r="W9" s="7">
        <f t="shared" si="1"/>
        <v>96</v>
      </c>
      <c r="X9" s="4">
        <v>2</v>
      </c>
      <c r="Y9" s="9">
        <f t="shared" si="2"/>
        <v>0</v>
      </c>
    </row>
    <row r="10" spans="1:25" ht="13.5" customHeight="1">
      <c r="A10" s="4">
        <v>9</v>
      </c>
      <c r="B10" s="77" t="s">
        <v>18</v>
      </c>
      <c r="C10" s="4">
        <v>65</v>
      </c>
      <c r="D10" s="4">
        <v>4</v>
      </c>
      <c r="E10" s="4">
        <v>55</v>
      </c>
      <c r="F10" s="4">
        <v>130</v>
      </c>
      <c r="G10" s="4"/>
      <c r="H10" s="4"/>
      <c r="I10" s="4">
        <v>5</v>
      </c>
      <c r="J10" s="83"/>
      <c r="K10" s="83">
        <v>5</v>
      </c>
      <c r="L10" s="83">
        <v>6</v>
      </c>
      <c r="M10" s="83"/>
      <c r="N10" s="83"/>
      <c r="O10" s="83"/>
      <c r="P10" s="83">
        <v>4</v>
      </c>
      <c r="Q10" s="83"/>
      <c r="R10" s="89"/>
      <c r="S10" s="44">
        <v>232</v>
      </c>
      <c r="T10" s="4">
        <v>260</v>
      </c>
      <c r="U10" s="4">
        <v>27</v>
      </c>
      <c r="V10" s="82">
        <f t="shared" si="0"/>
        <v>445</v>
      </c>
      <c r="W10" s="7">
        <f t="shared" si="1"/>
        <v>445</v>
      </c>
      <c r="X10" s="4"/>
      <c r="Y10" s="9">
        <f t="shared" si="2"/>
        <v>0</v>
      </c>
    </row>
    <row r="11" spans="1:25" s="1" customFormat="1" ht="13.5" customHeight="1">
      <c r="A11" s="4">
        <v>10</v>
      </c>
      <c r="B11" s="77" t="s">
        <v>19</v>
      </c>
      <c r="C11" s="4">
        <v>100</v>
      </c>
      <c r="D11" s="4">
        <v>4</v>
      </c>
      <c r="E11" s="4">
        <v>79</v>
      </c>
      <c r="F11" s="4">
        <v>400</v>
      </c>
      <c r="G11" s="4">
        <v>19</v>
      </c>
      <c r="H11" s="4"/>
      <c r="I11" s="4">
        <v>24</v>
      </c>
      <c r="J11" s="83"/>
      <c r="K11" s="83">
        <v>16</v>
      </c>
      <c r="L11" s="83">
        <v>39</v>
      </c>
      <c r="M11" s="83">
        <v>2</v>
      </c>
      <c r="N11" s="83">
        <v>18</v>
      </c>
      <c r="O11" s="83"/>
      <c r="P11" s="83">
        <v>9</v>
      </c>
      <c r="Q11" s="83"/>
      <c r="R11" s="89"/>
      <c r="S11" s="44">
        <v>277</v>
      </c>
      <c r="T11" s="4">
        <v>800</v>
      </c>
      <c r="U11" s="4">
        <v>71</v>
      </c>
      <c r="V11" s="82">
        <f t="shared" si="0"/>
        <v>879</v>
      </c>
      <c r="W11" s="7">
        <f t="shared" si="1"/>
        <v>879</v>
      </c>
      <c r="X11" s="4"/>
      <c r="Y11" s="9">
        <f t="shared" si="2"/>
        <v>0</v>
      </c>
    </row>
    <row r="12" spans="1:25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4"/>
      <c r="J12" s="83"/>
      <c r="K12" s="83"/>
      <c r="L12" s="83"/>
      <c r="M12" s="83"/>
      <c r="N12" s="83"/>
      <c r="O12" s="83"/>
      <c r="P12" s="83"/>
      <c r="Q12" s="83"/>
      <c r="R12" s="89"/>
      <c r="S12" s="44">
        <v>0</v>
      </c>
      <c r="T12" s="4">
        <v>0</v>
      </c>
      <c r="U12" s="4"/>
      <c r="V12" s="82">
        <f t="shared" si="0"/>
        <v>0</v>
      </c>
      <c r="W12" s="7">
        <f t="shared" si="1"/>
        <v>0</v>
      </c>
      <c r="X12" s="4"/>
      <c r="Y12" s="9">
        <f t="shared" si="2"/>
        <v>0</v>
      </c>
    </row>
    <row r="13" spans="1:25" ht="13.5" customHeight="1">
      <c r="A13" s="4">
        <v>12</v>
      </c>
      <c r="B13" s="77" t="s">
        <v>21</v>
      </c>
      <c r="C13" s="4">
        <v>48</v>
      </c>
      <c r="D13" s="4">
        <v>3</v>
      </c>
      <c r="E13" s="4">
        <v>5</v>
      </c>
      <c r="F13" s="4">
        <v>96</v>
      </c>
      <c r="G13" s="4">
        <v>7</v>
      </c>
      <c r="H13" s="4"/>
      <c r="I13" s="4">
        <v>5</v>
      </c>
      <c r="J13" s="83"/>
      <c r="K13" s="83">
        <v>5</v>
      </c>
      <c r="L13" s="83">
        <v>11</v>
      </c>
      <c r="M13" s="83"/>
      <c r="N13" s="83"/>
      <c r="O13" s="83"/>
      <c r="P13" s="83">
        <v>3</v>
      </c>
      <c r="Q13" s="83"/>
      <c r="R13" s="89"/>
      <c r="S13" s="44">
        <v>144</v>
      </c>
      <c r="T13" s="4">
        <v>144</v>
      </c>
      <c r="U13" s="4">
        <v>12</v>
      </c>
      <c r="V13" s="82">
        <f t="shared" si="0"/>
        <v>245</v>
      </c>
      <c r="W13" s="7">
        <f t="shared" si="1"/>
        <v>245</v>
      </c>
      <c r="X13" s="4"/>
      <c r="Y13" s="9">
        <f t="shared" si="2"/>
        <v>0</v>
      </c>
    </row>
    <row r="14" spans="1:25" ht="13.5" customHeight="1">
      <c r="A14" s="4">
        <v>13</v>
      </c>
      <c r="B14" s="77" t="s">
        <v>22</v>
      </c>
      <c r="C14" s="4">
        <v>85</v>
      </c>
      <c r="D14" s="4">
        <v>1</v>
      </c>
      <c r="E14" s="4">
        <v>37</v>
      </c>
      <c r="F14" s="4">
        <v>170</v>
      </c>
      <c r="G14" s="4">
        <v>10</v>
      </c>
      <c r="H14" s="4"/>
      <c r="I14" s="4">
        <v>8</v>
      </c>
      <c r="J14" s="83"/>
      <c r="K14" s="83"/>
      <c r="L14" s="83">
        <v>21</v>
      </c>
      <c r="M14" s="83"/>
      <c r="N14" s="83"/>
      <c r="O14" s="83"/>
      <c r="P14" s="83">
        <v>8</v>
      </c>
      <c r="Q14" s="83"/>
      <c r="R14" s="89"/>
      <c r="S14" s="44">
        <v>89</v>
      </c>
      <c r="T14" s="4">
        <v>255</v>
      </c>
      <c r="U14" s="4">
        <v>5</v>
      </c>
      <c r="V14" s="82">
        <f t="shared" si="0"/>
        <v>292</v>
      </c>
      <c r="W14" s="7">
        <f t="shared" si="1"/>
        <v>292</v>
      </c>
      <c r="X14" s="4"/>
      <c r="Y14" s="9">
        <f t="shared" si="2"/>
        <v>0</v>
      </c>
    </row>
    <row r="15" spans="1:25" ht="13.5" customHeight="1">
      <c r="A15" s="4">
        <v>14</v>
      </c>
      <c r="B15" s="77" t="s">
        <v>23</v>
      </c>
      <c r="C15" s="4">
        <v>50</v>
      </c>
      <c r="D15" s="4">
        <v>3</v>
      </c>
      <c r="E15" s="4">
        <v>20</v>
      </c>
      <c r="F15" s="4">
        <v>170</v>
      </c>
      <c r="G15" s="4"/>
      <c r="H15" s="4"/>
      <c r="I15" s="4">
        <v>11</v>
      </c>
      <c r="J15" s="83"/>
      <c r="K15" s="83"/>
      <c r="L15" s="83">
        <v>39</v>
      </c>
      <c r="M15" s="83"/>
      <c r="N15" s="83"/>
      <c r="O15" s="83"/>
      <c r="P15" s="83">
        <v>13</v>
      </c>
      <c r="Q15" s="83"/>
      <c r="R15" s="89"/>
      <c r="S15" s="44">
        <v>101</v>
      </c>
      <c r="T15" s="4">
        <v>340</v>
      </c>
      <c r="U15" s="4">
        <v>38</v>
      </c>
      <c r="V15" s="82">
        <f t="shared" si="0"/>
        <v>340</v>
      </c>
      <c r="W15" s="7">
        <f t="shared" si="1"/>
        <v>340</v>
      </c>
      <c r="X15" s="4"/>
      <c r="Y15" s="9">
        <f t="shared" si="2"/>
        <v>0</v>
      </c>
    </row>
    <row r="16" spans="1:25" ht="13.5" customHeight="1">
      <c r="A16" s="4">
        <v>15</v>
      </c>
      <c r="B16" s="77" t="s">
        <v>24</v>
      </c>
      <c r="C16" s="4">
        <v>50</v>
      </c>
      <c r="D16" s="4">
        <v>4</v>
      </c>
      <c r="E16" s="4">
        <v>48</v>
      </c>
      <c r="F16" s="4">
        <v>85</v>
      </c>
      <c r="G16" s="4"/>
      <c r="H16" s="4"/>
      <c r="I16" s="4">
        <v>6</v>
      </c>
      <c r="J16" s="83"/>
      <c r="K16" s="83"/>
      <c r="L16" s="83">
        <v>15</v>
      </c>
      <c r="M16" s="83"/>
      <c r="N16" s="83"/>
      <c r="O16" s="83"/>
      <c r="P16" s="83"/>
      <c r="Q16" s="83"/>
      <c r="R16" s="89"/>
      <c r="S16" s="44">
        <v>187</v>
      </c>
      <c r="T16" s="4">
        <v>170</v>
      </c>
      <c r="U16" s="4">
        <v>3</v>
      </c>
      <c r="V16" s="82">
        <f t="shared" si="0"/>
        <v>333</v>
      </c>
      <c r="W16" s="7">
        <f t="shared" si="1"/>
        <v>333</v>
      </c>
      <c r="X16" s="4"/>
      <c r="Y16" s="9">
        <f t="shared" si="2"/>
        <v>0</v>
      </c>
    </row>
    <row r="17" spans="1:25" ht="13.5" customHeight="1">
      <c r="A17" s="4">
        <v>16</v>
      </c>
      <c r="B17" s="77" t="s">
        <v>25</v>
      </c>
      <c r="C17" s="4">
        <v>50</v>
      </c>
      <c r="D17" s="4">
        <v>3</v>
      </c>
      <c r="E17" s="4">
        <v>80</v>
      </c>
      <c r="F17" s="4"/>
      <c r="G17" s="4"/>
      <c r="H17" s="4"/>
      <c r="I17" s="4"/>
      <c r="J17" s="83"/>
      <c r="K17" s="83"/>
      <c r="L17" s="83"/>
      <c r="M17" s="83"/>
      <c r="N17" s="83"/>
      <c r="O17" s="83"/>
      <c r="P17" s="83"/>
      <c r="Q17" s="83"/>
      <c r="R17" s="89"/>
      <c r="S17" s="44">
        <v>145</v>
      </c>
      <c r="T17" s="4">
        <v>85</v>
      </c>
      <c r="U17" s="4"/>
      <c r="V17" s="82">
        <f t="shared" si="0"/>
        <v>230</v>
      </c>
      <c r="W17" s="7">
        <f t="shared" si="1"/>
        <v>230</v>
      </c>
      <c r="X17" s="4"/>
      <c r="Y17" s="9">
        <f t="shared" si="2"/>
        <v>0</v>
      </c>
    </row>
    <row r="18" spans="1:25" ht="13.5" customHeight="1">
      <c r="A18" s="4">
        <v>17</v>
      </c>
      <c r="B18" s="77" t="s">
        <v>26</v>
      </c>
      <c r="C18" s="4">
        <v>50</v>
      </c>
      <c r="D18" s="4">
        <v>1</v>
      </c>
      <c r="E18" s="4">
        <v>46</v>
      </c>
      <c r="F18" s="4"/>
      <c r="G18" s="4"/>
      <c r="H18" s="4"/>
      <c r="I18" s="4"/>
      <c r="J18" s="83"/>
      <c r="K18" s="83"/>
      <c r="L18" s="83"/>
      <c r="M18" s="83"/>
      <c r="N18" s="83"/>
      <c r="O18" s="83"/>
      <c r="P18" s="83"/>
      <c r="Q18" s="83"/>
      <c r="R18" s="89"/>
      <c r="S18" s="44">
        <v>111</v>
      </c>
      <c r="T18" s="4">
        <v>0</v>
      </c>
      <c r="U18" s="4">
        <v>15</v>
      </c>
      <c r="V18" s="82">
        <f t="shared" si="0"/>
        <v>96</v>
      </c>
      <c r="W18" s="7">
        <f t="shared" si="1"/>
        <v>96</v>
      </c>
      <c r="X18" s="4"/>
      <c r="Y18" s="9">
        <f t="shared" si="2"/>
        <v>0</v>
      </c>
    </row>
    <row r="19" spans="1:25" ht="13.5" customHeight="1">
      <c r="A19" s="4">
        <v>18</v>
      </c>
      <c r="B19" s="77" t="s">
        <v>73</v>
      </c>
      <c r="C19" s="4">
        <v>3</v>
      </c>
      <c r="D19" s="4">
        <v>1</v>
      </c>
      <c r="E19" s="4"/>
      <c r="F19" s="4"/>
      <c r="G19" s="4"/>
      <c r="H19" s="4"/>
      <c r="I19" s="4"/>
      <c r="J19" s="83"/>
      <c r="K19" s="83"/>
      <c r="L19" s="83"/>
      <c r="M19" s="83"/>
      <c r="N19" s="83"/>
      <c r="O19" s="83"/>
      <c r="P19" s="83">
        <v>20</v>
      </c>
      <c r="Q19" s="83"/>
      <c r="R19" s="89"/>
      <c r="S19" s="44">
        <v>23</v>
      </c>
      <c r="T19" s="4">
        <v>0</v>
      </c>
      <c r="U19" s="4"/>
      <c r="V19" s="82">
        <f t="shared" si="0"/>
        <v>3</v>
      </c>
      <c r="W19" s="7">
        <f t="shared" si="1"/>
        <v>3</v>
      </c>
      <c r="X19" s="4"/>
      <c r="Y19" s="9">
        <f t="shared" si="2"/>
        <v>0</v>
      </c>
    </row>
    <row r="20" spans="1:25" ht="13.5" customHeight="1">
      <c r="A20" s="4">
        <v>19</v>
      </c>
      <c r="B20" s="77" t="s">
        <v>27</v>
      </c>
      <c r="C20" s="4">
        <v>29</v>
      </c>
      <c r="D20" s="4">
        <v>1</v>
      </c>
      <c r="E20" s="4"/>
      <c r="F20" s="4"/>
      <c r="G20" s="4"/>
      <c r="H20" s="4"/>
      <c r="I20" s="4"/>
      <c r="J20" s="83"/>
      <c r="K20" s="83"/>
      <c r="L20" s="83"/>
      <c r="M20" s="83"/>
      <c r="N20" s="83">
        <v>10</v>
      </c>
      <c r="O20" s="83"/>
      <c r="P20" s="83"/>
      <c r="Q20" s="83"/>
      <c r="R20" s="89"/>
      <c r="S20" s="44">
        <v>60</v>
      </c>
      <c r="T20" s="4">
        <v>0</v>
      </c>
      <c r="U20" s="4">
        <v>20</v>
      </c>
      <c r="V20" s="82">
        <f t="shared" si="0"/>
        <v>30</v>
      </c>
      <c r="W20" s="7">
        <f t="shared" si="1"/>
        <v>29</v>
      </c>
      <c r="X20" s="4">
        <v>1</v>
      </c>
      <c r="Y20" s="9">
        <f t="shared" si="2"/>
        <v>0</v>
      </c>
    </row>
    <row r="21" spans="1:25" ht="13.5" customHeight="1">
      <c r="A21" s="4">
        <v>20</v>
      </c>
      <c r="B21" s="77" t="s">
        <v>28</v>
      </c>
      <c r="C21" s="4">
        <v>40</v>
      </c>
      <c r="D21" s="4">
        <v>1</v>
      </c>
      <c r="E21" s="4">
        <v>26</v>
      </c>
      <c r="F21" s="4"/>
      <c r="G21" s="4"/>
      <c r="H21" s="4"/>
      <c r="I21" s="4"/>
      <c r="J21" s="9"/>
      <c r="K21" s="83"/>
      <c r="L21" s="9"/>
      <c r="M21" s="9">
        <v>2</v>
      </c>
      <c r="N21" s="83"/>
      <c r="O21" s="83"/>
      <c r="P21" s="9"/>
      <c r="Q21" s="9"/>
      <c r="R21" s="9"/>
      <c r="S21" s="44">
        <v>98</v>
      </c>
      <c r="T21" s="4">
        <v>0</v>
      </c>
      <c r="U21" s="4">
        <v>30</v>
      </c>
      <c r="V21" s="82">
        <f t="shared" si="0"/>
        <v>66</v>
      </c>
      <c r="W21" s="7">
        <f t="shared" si="1"/>
        <v>66</v>
      </c>
      <c r="X21" s="4"/>
      <c r="Y21" s="9">
        <f t="shared" si="2"/>
        <v>0</v>
      </c>
    </row>
    <row r="22" spans="1:25" ht="13.5" customHeight="1">
      <c r="A22" s="4">
        <v>21</v>
      </c>
      <c r="B22" s="77" t="s">
        <v>29</v>
      </c>
      <c r="C22" s="4">
        <v>40</v>
      </c>
      <c r="D22" s="4">
        <v>1</v>
      </c>
      <c r="E22" s="4">
        <v>14</v>
      </c>
      <c r="F22" s="4"/>
      <c r="G22" s="4"/>
      <c r="H22" s="4"/>
      <c r="I22" s="4"/>
      <c r="J22" s="9"/>
      <c r="K22" s="83"/>
      <c r="L22" s="9"/>
      <c r="M22" s="9">
        <v>3</v>
      </c>
      <c r="N22" s="83"/>
      <c r="O22" s="83"/>
      <c r="P22" s="9"/>
      <c r="Q22" s="9"/>
      <c r="R22" s="9"/>
      <c r="S22" s="44">
        <v>72</v>
      </c>
      <c r="T22" s="4">
        <v>0</v>
      </c>
      <c r="U22" s="4">
        <v>15</v>
      </c>
      <c r="V22" s="82">
        <f t="shared" si="0"/>
        <v>54</v>
      </c>
      <c r="W22" s="7">
        <f t="shared" si="1"/>
        <v>54</v>
      </c>
      <c r="X22" s="4"/>
      <c r="Y22" s="9">
        <f t="shared" si="2"/>
        <v>0</v>
      </c>
    </row>
    <row r="23" spans="1:25" s="1" customFormat="1" ht="13.5" customHeight="1">
      <c r="A23" s="4">
        <v>22</v>
      </c>
      <c r="B23" s="77" t="s">
        <v>79</v>
      </c>
      <c r="C23" s="4">
        <v>6</v>
      </c>
      <c r="D23" s="4">
        <v>1</v>
      </c>
      <c r="E23" s="4"/>
      <c r="F23" s="4"/>
      <c r="G23" s="4"/>
      <c r="H23" s="4"/>
      <c r="I23" s="4"/>
      <c r="J23" s="9"/>
      <c r="K23" s="83"/>
      <c r="L23" s="9"/>
      <c r="M23" s="9">
        <v>33</v>
      </c>
      <c r="N23" s="83">
        <v>5</v>
      </c>
      <c r="O23" s="83"/>
      <c r="P23" s="9"/>
      <c r="Q23" s="9"/>
      <c r="R23" s="9"/>
      <c r="S23" s="44">
        <v>45</v>
      </c>
      <c r="T23" s="4">
        <v>0</v>
      </c>
      <c r="U23" s="4"/>
      <c r="V23" s="82">
        <f t="shared" si="0"/>
        <v>7</v>
      </c>
      <c r="W23" s="7">
        <f t="shared" si="1"/>
        <v>6</v>
      </c>
      <c r="X23" s="4">
        <v>1</v>
      </c>
      <c r="Y23" s="9">
        <f t="shared" si="2"/>
        <v>0</v>
      </c>
    </row>
    <row r="24" spans="1:25" ht="18.75">
      <c r="E24" s="98"/>
      <c r="F24" s="98"/>
      <c r="G24" s="98">
        <f t="shared" ref="G24:O24" si="3">SUM(G2:G23)</f>
        <v>92</v>
      </c>
      <c r="H24" s="98">
        <f t="shared" si="3"/>
        <v>0</v>
      </c>
      <c r="I24" s="98">
        <f t="shared" si="3"/>
        <v>143</v>
      </c>
      <c r="J24" s="115">
        <f t="shared" si="3"/>
        <v>0</v>
      </c>
      <c r="K24" s="98">
        <f t="shared" si="3"/>
        <v>85</v>
      </c>
      <c r="L24" s="115">
        <f t="shared" si="3"/>
        <v>268</v>
      </c>
      <c r="M24" s="116">
        <f>SUM(M2:M23)</f>
        <v>53</v>
      </c>
      <c r="N24" s="98">
        <f t="shared" si="3"/>
        <v>177</v>
      </c>
      <c r="O24" s="98">
        <f t="shared" si="3"/>
        <v>0</v>
      </c>
      <c r="P24" s="116">
        <f>SUM(P2:P23)</f>
        <v>113</v>
      </c>
      <c r="Q24" s="116">
        <f>SUM(Q2:Q23)</f>
        <v>0</v>
      </c>
      <c r="R24" s="116">
        <f>SUM(R5:R23)</f>
        <v>0</v>
      </c>
      <c r="S24" s="98">
        <f t="shared" ref="S24:X24" si="4">SUM(S2:S23)</f>
        <v>5861</v>
      </c>
      <c r="T24" s="102">
        <f t="shared" si="4"/>
        <v>5317</v>
      </c>
      <c r="U24" s="102">
        <f t="shared" si="4"/>
        <v>733</v>
      </c>
      <c r="V24" s="82">
        <f>SUM(V2:V23)</f>
        <v>9514</v>
      </c>
      <c r="W24" s="101">
        <f t="shared" si="4"/>
        <v>9504</v>
      </c>
      <c r="X24" s="106">
        <f t="shared" si="4"/>
        <v>10</v>
      </c>
      <c r="Y24" s="93"/>
    </row>
  </sheetData>
  <pageMargins left="0.7" right="0.7" top="0.75" bottom="0.75" header="0.3" footer="0.3"/>
  <legacy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"/>
  <sheetViews>
    <sheetView workbookViewId="0">
      <selection activeCell="S22" sqref="S22:S23"/>
    </sheetView>
  </sheetViews>
  <sheetFormatPr defaultRowHeight="15"/>
  <cols>
    <col min="1" max="1" width="4.85546875" customWidth="1"/>
    <col min="2" max="2" width="9.28515625" customWidth="1"/>
    <col min="3" max="17" width="6" customWidth="1"/>
    <col min="19" max="20" width="8.140625" customWidth="1"/>
    <col min="24" max="24" width="10.28515625" customWidth="1"/>
  </cols>
  <sheetData>
    <row r="1" spans="1:24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40</v>
      </c>
      <c r="L1" s="8" t="s">
        <v>53</v>
      </c>
      <c r="M1" s="8" t="s">
        <v>53</v>
      </c>
      <c r="N1" s="8" t="s">
        <v>84</v>
      </c>
      <c r="O1" s="8" t="s">
        <v>71</v>
      </c>
      <c r="P1" s="8" t="s">
        <v>83</v>
      </c>
      <c r="Q1" s="8" t="s">
        <v>58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ht="12.75" customHeight="1">
      <c r="A2" s="4">
        <v>1</v>
      </c>
      <c r="B2" s="77" t="s">
        <v>10</v>
      </c>
      <c r="C2" s="4">
        <v>33</v>
      </c>
      <c r="D2" s="4">
        <v>64</v>
      </c>
      <c r="E2" s="4">
        <v>39</v>
      </c>
      <c r="F2" s="4">
        <v>27</v>
      </c>
      <c r="G2" s="4">
        <v>42</v>
      </c>
      <c r="H2" s="4">
        <v>94</v>
      </c>
      <c r="I2" s="83">
        <v>20</v>
      </c>
      <c r="J2" s="83">
        <v>75</v>
      </c>
      <c r="K2" s="83">
        <v>53</v>
      </c>
      <c r="L2" s="83">
        <v>26</v>
      </c>
      <c r="M2" s="83"/>
      <c r="N2" s="83"/>
      <c r="O2" s="83">
        <v>38</v>
      </c>
      <c r="P2" s="83">
        <v>2</v>
      </c>
      <c r="Q2" s="89">
        <v>3</v>
      </c>
      <c r="R2" s="44">
        <v>2687</v>
      </c>
      <c r="S2" s="4"/>
      <c r="T2" s="4">
        <v>151</v>
      </c>
      <c r="U2" s="82">
        <f t="shared" ref="U2:U23" si="0">R2+S2-F2-G2-H2-I2-J2-K2-L2-M2-N2-O2-P2-Q2-T2</f>
        <v>2156</v>
      </c>
      <c r="V2" s="7">
        <f t="shared" ref="V2:V23" si="1">C2*D2+E2</f>
        <v>2151</v>
      </c>
      <c r="W2" s="4">
        <v>5</v>
      </c>
      <c r="X2" s="9">
        <f>V2+W2-U2</f>
        <v>0</v>
      </c>
    </row>
    <row r="3" spans="1:24" ht="12.75" customHeight="1">
      <c r="A3" s="4">
        <v>2</v>
      </c>
      <c r="B3" s="77" t="s">
        <v>11</v>
      </c>
      <c r="C3" s="4">
        <v>70</v>
      </c>
      <c r="D3" s="4">
        <v>29</v>
      </c>
      <c r="E3" s="4">
        <v>54</v>
      </c>
      <c r="F3" s="4">
        <v>31</v>
      </c>
      <c r="G3" s="4">
        <v>31</v>
      </c>
      <c r="H3" s="4">
        <v>65</v>
      </c>
      <c r="I3" s="83">
        <v>48</v>
      </c>
      <c r="J3" s="83">
        <v>44</v>
      </c>
      <c r="K3" s="83">
        <v>34</v>
      </c>
      <c r="L3" s="83">
        <v>53</v>
      </c>
      <c r="M3" s="83"/>
      <c r="N3" s="83"/>
      <c r="O3" s="83">
        <v>16</v>
      </c>
      <c r="P3" s="83"/>
      <c r="Q3" s="89">
        <v>3</v>
      </c>
      <c r="R3" s="44">
        <v>2168</v>
      </c>
      <c r="S3" s="4">
        <v>421</v>
      </c>
      <c r="T3" s="4">
        <v>176</v>
      </c>
      <c r="U3" s="82">
        <f t="shared" si="0"/>
        <v>2088</v>
      </c>
      <c r="V3" s="7">
        <f t="shared" si="1"/>
        <v>2084</v>
      </c>
      <c r="W3" s="4">
        <v>4</v>
      </c>
      <c r="X3" s="9">
        <f t="shared" ref="X3:X23" si="2">V3+W3-U3</f>
        <v>0</v>
      </c>
    </row>
    <row r="4" spans="1:24" ht="12.75" customHeight="1">
      <c r="A4" s="4">
        <v>3</v>
      </c>
      <c r="B4" s="77" t="s">
        <v>12</v>
      </c>
      <c r="C4" s="4">
        <v>45</v>
      </c>
      <c r="D4" s="4">
        <v>7</v>
      </c>
      <c r="E4" s="4">
        <v>11</v>
      </c>
      <c r="F4" s="4">
        <v>3</v>
      </c>
      <c r="G4" s="4"/>
      <c r="H4" s="4">
        <v>20</v>
      </c>
      <c r="I4" s="83"/>
      <c r="J4" s="83">
        <v>2</v>
      </c>
      <c r="K4" s="83">
        <v>2</v>
      </c>
      <c r="L4" s="83"/>
      <c r="M4" s="83"/>
      <c r="N4" s="83"/>
      <c r="O4" s="83">
        <v>2</v>
      </c>
      <c r="P4" s="83"/>
      <c r="Q4" s="89"/>
      <c r="R4" s="44">
        <v>355</v>
      </c>
      <c r="S4" s="4"/>
      <c r="T4" s="4"/>
      <c r="U4" s="82">
        <f t="shared" si="0"/>
        <v>326</v>
      </c>
      <c r="V4" s="7">
        <f t="shared" si="1"/>
        <v>326</v>
      </c>
      <c r="W4" s="4"/>
      <c r="X4" s="9">
        <f t="shared" si="2"/>
        <v>0</v>
      </c>
    </row>
    <row r="5" spans="1:24" ht="12.75" customHeight="1">
      <c r="A5" s="4">
        <v>4</v>
      </c>
      <c r="B5" s="77" t="s">
        <v>13</v>
      </c>
      <c r="C5" s="4">
        <v>90</v>
      </c>
      <c r="D5" s="4">
        <v>1</v>
      </c>
      <c r="E5" s="4">
        <v>87</v>
      </c>
      <c r="F5" s="4">
        <v>32</v>
      </c>
      <c r="G5" s="4">
        <v>24</v>
      </c>
      <c r="H5" s="4">
        <v>10</v>
      </c>
      <c r="I5" s="83">
        <v>26</v>
      </c>
      <c r="J5" s="83">
        <v>24</v>
      </c>
      <c r="K5" s="83">
        <v>10</v>
      </c>
      <c r="L5" s="83">
        <v>16</v>
      </c>
      <c r="M5" s="83"/>
      <c r="N5" s="83"/>
      <c r="O5" s="83">
        <v>16</v>
      </c>
      <c r="P5" s="83"/>
      <c r="Q5" s="89"/>
      <c r="R5" s="44">
        <v>210</v>
      </c>
      <c r="S5" s="4">
        <v>130</v>
      </c>
      <c r="T5" s="4">
        <v>5</v>
      </c>
      <c r="U5" s="82">
        <f t="shared" si="0"/>
        <v>177</v>
      </c>
      <c r="V5" s="7">
        <f t="shared" si="1"/>
        <v>177</v>
      </c>
      <c r="W5" s="4"/>
      <c r="X5" s="9">
        <f t="shared" si="2"/>
        <v>0</v>
      </c>
    </row>
    <row r="6" spans="1:24" ht="12.75" customHeight="1">
      <c r="A6" s="4">
        <v>5</v>
      </c>
      <c r="B6" s="77" t="s">
        <v>14</v>
      </c>
      <c r="C6" s="4">
        <v>79</v>
      </c>
      <c r="D6" s="4">
        <v>1</v>
      </c>
      <c r="E6" s="4"/>
      <c r="F6" s="4"/>
      <c r="G6" s="4"/>
      <c r="H6" s="4">
        <v>2</v>
      </c>
      <c r="I6" s="83"/>
      <c r="J6" s="83"/>
      <c r="K6" s="83">
        <v>6</v>
      </c>
      <c r="L6" s="83"/>
      <c r="M6" s="83"/>
      <c r="N6" s="83"/>
      <c r="O6" s="83"/>
      <c r="P6" s="83"/>
      <c r="Q6" s="89"/>
      <c r="R6" s="44">
        <v>97</v>
      </c>
      <c r="S6" s="4"/>
      <c r="T6" s="4">
        <v>10</v>
      </c>
      <c r="U6" s="82">
        <f t="shared" si="0"/>
        <v>79</v>
      </c>
      <c r="V6" s="7">
        <f t="shared" si="1"/>
        <v>79</v>
      </c>
      <c r="W6" s="4"/>
      <c r="X6" s="9">
        <f t="shared" si="2"/>
        <v>0</v>
      </c>
    </row>
    <row r="7" spans="1:24" ht="12.75" customHeight="1">
      <c r="A7" s="4">
        <v>6</v>
      </c>
      <c r="B7" s="77" t="s">
        <v>15</v>
      </c>
      <c r="C7" s="4">
        <v>20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9"/>
      <c r="R7" s="44">
        <v>0</v>
      </c>
      <c r="S7" s="4">
        <v>20</v>
      </c>
      <c r="T7" s="4"/>
      <c r="U7" s="82">
        <f t="shared" si="0"/>
        <v>20</v>
      </c>
      <c r="V7" s="7">
        <f t="shared" si="1"/>
        <v>20</v>
      </c>
      <c r="W7" s="4"/>
      <c r="X7" s="9">
        <f t="shared" si="2"/>
        <v>0</v>
      </c>
    </row>
    <row r="8" spans="1:24" ht="12.75" customHeight="1">
      <c r="A8" s="4">
        <v>7</v>
      </c>
      <c r="B8" s="77" t="s">
        <v>16</v>
      </c>
      <c r="C8" s="4">
        <v>120</v>
      </c>
      <c r="D8" s="4">
        <v>5</v>
      </c>
      <c r="E8" s="4">
        <v>90</v>
      </c>
      <c r="F8" s="4">
        <v>20</v>
      </c>
      <c r="G8" s="4">
        <v>16</v>
      </c>
      <c r="H8" s="4">
        <v>12</v>
      </c>
      <c r="I8" s="83">
        <v>20</v>
      </c>
      <c r="J8" s="83">
        <v>20</v>
      </c>
      <c r="K8" s="83">
        <v>24</v>
      </c>
      <c r="L8" s="83">
        <v>29</v>
      </c>
      <c r="M8" s="83"/>
      <c r="N8" s="83"/>
      <c r="O8" s="83">
        <v>12</v>
      </c>
      <c r="P8" s="83"/>
      <c r="Q8" s="89"/>
      <c r="R8" s="44">
        <v>873</v>
      </c>
      <c r="S8" s="4"/>
      <c r="T8" s="4">
        <v>26</v>
      </c>
      <c r="U8" s="82">
        <f t="shared" si="0"/>
        <v>694</v>
      </c>
      <c r="V8" s="7">
        <f t="shared" si="1"/>
        <v>690</v>
      </c>
      <c r="W8" s="4">
        <v>4</v>
      </c>
      <c r="X8" s="9">
        <f t="shared" si="2"/>
        <v>0</v>
      </c>
    </row>
    <row r="9" spans="1:24" ht="12.75" customHeight="1">
      <c r="A9" s="4">
        <v>8</v>
      </c>
      <c r="B9" s="77" t="s">
        <v>17</v>
      </c>
      <c r="C9" s="4">
        <v>40</v>
      </c>
      <c r="D9" s="4">
        <v>1</v>
      </c>
      <c r="E9" s="4">
        <v>18</v>
      </c>
      <c r="F9" s="4"/>
      <c r="G9" s="4"/>
      <c r="H9" s="4">
        <v>20</v>
      </c>
      <c r="I9" s="83"/>
      <c r="J9" s="83"/>
      <c r="K9" s="83">
        <v>3</v>
      </c>
      <c r="L9" s="83"/>
      <c r="M9" s="83"/>
      <c r="N9" s="83"/>
      <c r="O9" s="83">
        <v>10</v>
      </c>
      <c r="P9" s="83"/>
      <c r="Q9" s="89">
        <v>3</v>
      </c>
      <c r="R9" s="44">
        <v>96</v>
      </c>
      <c r="S9" s="4"/>
      <c r="T9" s="4"/>
      <c r="U9" s="82">
        <f t="shared" si="0"/>
        <v>60</v>
      </c>
      <c r="V9" s="7">
        <f t="shared" si="1"/>
        <v>58</v>
      </c>
      <c r="W9" s="4">
        <v>2</v>
      </c>
      <c r="X9" s="9">
        <f t="shared" si="2"/>
        <v>0</v>
      </c>
    </row>
    <row r="10" spans="1:24" ht="12.75" customHeight="1">
      <c r="A10" s="4">
        <v>9</v>
      </c>
      <c r="B10" s="77" t="s">
        <v>18</v>
      </c>
      <c r="C10" s="4">
        <v>65</v>
      </c>
      <c r="D10" s="4">
        <v>4</v>
      </c>
      <c r="E10" s="4">
        <v>43</v>
      </c>
      <c r="F10" s="4">
        <v>8</v>
      </c>
      <c r="G10" s="4">
        <v>30</v>
      </c>
      <c r="H10" s="4">
        <v>14</v>
      </c>
      <c r="I10" s="83">
        <v>4</v>
      </c>
      <c r="J10" s="83">
        <v>20</v>
      </c>
      <c r="K10" s="83">
        <v>12</v>
      </c>
      <c r="L10" s="83">
        <v>24</v>
      </c>
      <c r="M10" s="83"/>
      <c r="N10" s="83"/>
      <c r="O10" s="83">
        <v>8</v>
      </c>
      <c r="P10" s="83"/>
      <c r="Q10" s="89"/>
      <c r="R10" s="44">
        <v>445</v>
      </c>
      <c r="S10" s="4"/>
      <c r="T10" s="4">
        <v>22</v>
      </c>
      <c r="U10" s="82">
        <f t="shared" si="0"/>
        <v>303</v>
      </c>
      <c r="V10" s="7">
        <f t="shared" si="1"/>
        <v>303</v>
      </c>
      <c r="W10" s="4"/>
      <c r="X10" s="9">
        <f t="shared" si="2"/>
        <v>0</v>
      </c>
    </row>
    <row r="11" spans="1:24" ht="12.75" customHeight="1">
      <c r="A11" s="4">
        <v>10</v>
      </c>
      <c r="B11" s="77" t="s">
        <v>19</v>
      </c>
      <c r="C11" s="4">
        <v>100</v>
      </c>
      <c r="D11" s="4">
        <v>5</v>
      </c>
      <c r="E11" s="4">
        <v>57</v>
      </c>
      <c r="F11" s="4">
        <v>32</v>
      </c>
      <c r="G11" s="4">
        <v>35</v>
      </c>
      <c r="H11" s="4">
        <v>47</v>
      </c>
      <c r="I11" s="83">
        <v>32</v>
      </c>
      <c r="J11" s="83">
        <v>29</v>
      </c>
      <c r="K11" s="83">
        <v>21</v>
      </c>
      <c r="L11" s="83">
        <v>41</v>
      </c>
      <c r="M11" s="83"/>
      <c r="N11" s="83"/>
      <c r="O11" s="83">
        <v>32</v>
      </c>
      <c r="P11" s="83"/>
      <c r="Q11" s="89">
        <v>3</v>
      </c>
      <c r="R11" s="44">
        <v>879</v>
      </c>
      <c r="S11" s="4"/>
      <c r="T11" s="4">
        <v>50</v>
      </c>
      <c r="U11" s="82">
        <f t="shared" si="0"/>
        <v>557</v>
      </c>
      <c r="V11" s="7">
        <f t="shared" si="1"/>
        <v>557</v>
      </c>
      <c r="W11" s="4"/>
      <c r="X11" s="9">
        <f t="shared" si="2"/>
        <v>0</v>
      </c>
    </row>
    <row r="12" spans="1:24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9"/>
      <c r="R12" s="44">
        <v>0</v>
      </c>
      <c r="S12" s="4"/>
      <c r="T12" s="4"/>
      <c r="U12" s="82">
        <f t="shared" si="0"/>
        <v>0</v>
      </c>
      <c r="V12" s="7">
        <f t="shared" si="1"/>
        <v>0</v>
      </c>
      <c r="W12" s="4"/>
      <c r="X12" s="9">
        <f t="shared" si="2"/>
        <v>0</v>
      </c>
    </row>
    <row r="13" spans="1:24" ht="12.75" customHeight="1">
      <c r="A13" s="4">
        <v>12</v>
      </c>
      <c r="B13" s="77" t="s">
        <v>21</v>
      </c>
      <c r="C13" s="4">
        <v>48</v>
      </c>
      <c r="D13" s="4">
        <v>4</v>
      </c>
      <c r="E13" s="4">
        <v>34</v>
      </c>
      <c r="F13" s="4">
        <v>11</v>
      </c>
      <c r="G13" s="4">
        <v>12</v>
      </c>
      <c r="H13" s="4">
        <v>13</v>
      </c>
      <c r="I13" s="83"/>
      <c r="J13" s="83">
        <v>8</v>
      </c>
      <c r="K13" s="83">
        <v>9</v>
      </c>
      <c r="L13" s="83">
        <v>4</v>
      </c>
      <c r="M13" s="83"/>
      <c r="N13" s="83"/>
      <c r="O13" s="83">
        <v>4</v>
      </c>
      <c r="P13" s="83"/>
      <c r="Q13" s="89">
        <v>3</v>
      </c>
      <c r="R13" s="44">
        <v>245</v>
      </c>
      <c r="S13" s="4">
        <v>48</v>
      </c>
      <c r="T13" s="4">
        <v>3</v>
      </c>
      <c r="U13" s="82">
        <f t="shared" si="0"/>
        <v>226</v>
      </c>
      <c r="V13" s="7">
        <f t="shared" si="1"/>
        <v>226</v>
      </c>
      <c r="W13" s="4"/>
      <c r="X13" s="9">
        <f t="shared" si="2"/>
        <v>0</v>
      </c>
    </row>
    <row r="14" spans="1:24" ht="12.75" customHeight="1">
      <c r="A14" s="4">
        <v>13</v>
      </c>
      <c r="B14" s="77" t="s">
        <v>22</v>
      </c>
      <c r="C14" s="4">
        <v>85</v>
      </c>
      <c r="D14" s="4">
        <v>2</v>
      </c>
      <c r="E14" s="4">
        <v>47</v>
      </c>
      <c r="F14" s="4">
        <v>11</v>
      </c>
      <c r="G14" s="4">
        <v>8</v>
      </c>
      <c r="H14" s="4"/>
      <c r="I14" s="83">
        <v>12</v>
      </c>
      <c r="J14" s="83">
        <v>13</v>
      </c>
      <c r="K14" s="83">
        <v>12</v>
      </c>
      <c r="L14" s="83">
        <v>4</v>
      </c>
      <c r="M14" s="83"/>
      <c r="N14" s="83"/>
      <c r="O14" s="83">
        <v>4</v>
      </c>
      <c r="P14" s="83"/>
      <c r="Q14" s="89"/>
      <c r="R14" s="44">
        <v>292</v>
      </c>
      <c r="S14" s="4"/>
      <c r="T14" s="4">
        <v>11</v>
      </c>
      <c r="U14" s="82">
        <f t="shared" si="0"/>
        <v>217</v>
      </c>
      <c r="V14" s="7">
        <f t="shared" si="1"/>
        <v>217</v>
      </c>
      <c r="W14" s="4"/>
      <c r="X14" s="9">
        <f t="shared" si="2"/>
        <v>0</v>
      </c>
    </row>
    <row r="15" spans="1:24" ht="12.75" customHeight="1">
      <c r="A15" s="4">
        <v>14</v>
      </c>
      <c r="B15" s="77" t="s">
        <v>23</v>
      </c>
      <c r="C15" s="4">
        <v>50</v>
      </c>
      <c r="D15" s="4">
        <v>2</v>
      </c>
      <c r="E15" s="4">
        <v>23</v>
      </c>
      <c r="F15" s="4">
        <v>23</v>
      </c>
      <c r="G15" s="4">
        <v>11</v>
      </c>
      <c r="H15" s="4">
        <v>16</v>
      </c>
      <c r="I15" s="83">
        <v>36</v>
      </c>
      <c r="J15" s="83">
        <v>29</v>
      </c>
      <c r="K15" s="83">
        <v>42</v>
      </c>
      <c r="L15" s="83">
        <v>34</v>
      </c>
      <c r="M15" s="83"/>
      <c r="N15" s="83"/>
      <c r="O15" s="83">
        <v>8</v>
      </c>
      <c r="P15" s="83"/>
      <c r="Q15" s="89"/>
      <c r="R15" s="44">
        <v>340</v>
      </c>
      <c r="S15" s="4"/>
      <c r="T15" s="4">
        <v>16</v>
      </c>
      <c r="U15" s="82">
        <f t="shared" si="0"/>
        <v>125</v>
      </c>
      <c r="V15" s="7">
        <f t="shared" si="1"/>
        <v>123</v>
      </c>
      <c r="W15" s="4">
        <v>2</v>
      </c>
      <c r="X15" s="9">
        <f t="shared" si="2"/>
        <v>0</v>
      </c>
    </row>
    <row r="16" spans="1:24" ht="12.75" customHeight="1">
      <c r="A16" s="4">
        <v>15</v>
      </c>
      <c r="B16" s="77" t="s">
        <v>24</v>
      </c>
      <c r="C16" s="4">
        <v>50</v>
      </c>
      <c r="D16" s="4">
        <v>3</v>
      </c>
      <c r="E16" s="4">
        <v>48</v>
      </c>
      <c r="F16" s="4">
        <v>22</v>
      </c>
      <c r="G16" s="4">
        <v>52</v>
      </c>
      <c r="H16" s="4">
        <v>17</v>
      </c>
      <c r="I16" s="83">
        <v>32</v>
      </c>
      <c r="J16" s="83">
        <v>36</v>
      </c>
      <c r="K16" s="83">
        <v>20</v>
      </c>
      <c r="L16" s="83">
        <v>28</v>
      </c>
      <c r="M16" s="83"/>
      <c r="N16" s="83"/>
      <c r="O16" s="83">
        <v>8</v>
      </c>
      <c r="P16" s="83"/>
      <c r="Q16" s="89"/>
      <c r="R16" s="44">
        <v>333</v>
      </c>
      <c r="S16" s="4">
        <v>85</v>
      </c>
      <c r="T16" s="4">
        <v>5</v>
      </c>
      <c r="U16" s="82">
        <f t="shared" si="0"/>
        <v>198</v>
      </c>
      <c r="V16" s="7">
        <f t="shared" si="1"/>
        <v>198</v>
      </c>
      <c r="W16" s="4"/>
      <c r="X16" s="9">
        <f t="shared" si="2"/>
        <v>0</v>
      </c>
    </row>
    <row r="17" spans="1:24" ht="12.75" customHeight="1">
      <c r="A17" s="4">
        <v>16</v>
      </c>
      <c r="B17" s="77" t="s">
        <v>25</v>
      </c>
      <c r="C17" s="4">
        <v>50</v>
      </c>
      <c r="D17" s="4">
        <v>3</v>
      </c>
      <c r="E17" s="4">
        <v>80</v>
      </c>
      <c r="F17" s="4"/>
      <c r="G17" s="4"/>
      <c r="H17" s="4"/>
      <c r="I17" s="83"/>
      <c r="J17" s="83"/>
      <c r="K17" s="83"/>
      <c r="L17" s="83"/>
      <c r="M17" s="83"/>
      <c r="N17" s="83"/>
      <c r="O17" s="83"/>
      <c r="P17" s="83"/>
      <c r="Q17" s="89"/>
      <c r="R17" s="44">
        <v>230</v>
      </c>
      <c r="S17" s="4"/>
      <c r="T17" s="4"/>
      <c r="U17" s="82">
        <f t="shared" si="0"/>
        <v>230</v>
      </c>
      <c r="V17" s="7">
        <f t="shared" si="1"/>
        <v>230</v>
      </c>
      <c r="W17" s="4"/>
      <c r="X17" s="9">
        <f t="shared" si="2"/>
        <v>0</v>
      </c>
    </row>
    <row r="18" spans="1:24" ht="12.75" customHeight="1">
      <c r="A18" s="4">
        <v>17</v>
      </c>
      <c r="B18" s="77" t="s">
        <v>26</v>
      </c>
      <c r="C18" s="4">
        <v>50</v>
      </c>
      <c r="D18" s="4">
        <v>1</v>
      </c>
      <c r="E18" s="4">
        <v>45</v>
      </c>
      <c r="F18" s="4"/>
      <c r="G18" s="4"/>
      <c r="H18" s="4"/>
      <c r="I18" s="83"/>
      <c r="J18" s="83"/>
      <c r="K18" s="83">
        <v>1</v>
      </c>
      <c r="L18" s="83"/>
      <c r="M18" s="83"/>
      <c r="N18" s="83"/>
      <c r="O18" s="83"/>
      <c r="P18" s="83"/>
      <c r="Q18" s="89"/>
      <c r="R18" s="44">
        <v>96</v>
      </c>
      <c r="S18" s="4"/>
      <c r="T18" s="4"/>
      <c r="U18" s="82">
        <f t="shared" si="0"/>
        <v>95</v>
      </c>
      <c r="V18" s="7">
        <f t="shared" si="1"/>
        <v>95</v>
      </c>
      <c r="W18" s="4"/>
      <c r="X18" s="9">
        <f t="shared" si="2"/>
        <v>0</v>
      </c>
    </row>
    <row r="19" spans="1:24" ht="12.75" customHeight="1">
      <c r="A19" s="4">
        <v>18</v>
      </c>
      <c r="B19" s="77" t="s">
        <v>73</v>
      </c>
      <c r="C19" s="4">
        <v>1</v>
      </c>
      <c r="D19" s="4">
        <v>1</v>
      </c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9">
        <v>2</v>
      </c>
      <c r="R19" s="44">
        <v>3</v>
      </c>
      <c r="S19" s="4"/>
      <c r="T19" s="4"/>
      <c r="U19" s="82">
        <f t="shared" si="0"/>
        <v>1</v>
      </c>
      <c r="V19" s="7">
        <f t="shared" si="1"/>
        <v>1</v>
      </c>
      <c r="W19" s="4"/>
      <c r="X19" s="9">
        <f t="shared" si="2"/>
        <v>0</v>
      </c>
    </row>
    <row r="20" spans="1:24" ht="12.75" customHeight="1">
      <c r="A20" s="4">
        <v>19</v>
      </c>
      <c r="B20" s="77" t="s">
        <v>27</v>
      </c>
      <c r="C20" s="4">
        <v>33</v>
      </c>
      <c r="D20" s="4">
        <v>3</v>
      </c>
      <c r="E20" s="4">
        <v>30</v>
      </c>
      <c r="F20" s="4"/>
      <c r="G20" s="4"/>
      <c r="H20" s="4"/>
      <c r="I20" s="83"/>
      <c r="J20" s="83"/>
      <c r="K20" s="83"/>
      <c r="L20" s="83"/>
      <c r="M20" s="83"/>
      <c r="N20" s="83"/>
      <c r="O20" s="83"/>
      <c r="P20" s="83"/>
      <c r="Q20" s="89"/>
      <c r="R20" s="44">
        <v>29</v>
      </c>
      <c r="S20" s="4">
        <v>100</v>
      </c>
      <c r="T20" s="4"/>
      <c r="U20" s="82">
        <f t="shared" si="0"/>
        <v>129</v>
      </c>
      <c r="V20" s="7">
        <f t="shared" si="1"/>
        <v>129</v>
      </c>
      <c r="W20" s="4"/>
      <c r="X20" s="9">
        <f t="shared" si="2"/>
        <v>0</v>
      </c>
    </row>
    <row r="21" spans="1:24" ht="12.75" customHeight="1">
      <c r="A21" s="4">
        <v>20</v>
      </c>
      <c r="B21" s="77" t="s">
        <v>28</v>
      </c>
      <c r="C21" s="4">
        <v>40</v>
      </c>
      <c r="D21" s="4">
        <v>1</v>
      </c>
      <c r="E21" s="4">
        <v>8</v>
      </c>
      <c r="F21" s="4">
        <v>3</v>
      </c>
      <c r="G21" s="4"/>
      <c r="H21" s="4">
        <v>1</v>
      </c>
      <c r="I21" s="9"/>
      <c r="J21" s="83"/>
      <c r="K21" s="9"/>
      <c r="L21" s="9"/>
      <c r="M21" s="83"/>
      <c r="N21" s="83"/>
      <c r="O21" s="9"/>
      <c r="P21" s="9"/>
      <c r="Q21" s="9">
        <v>3</v>
      </c>
      <c r="R21" s="44">
        <v>66</v>
      </c>
      <c r="S21" s="4"/>
      <c r="T21" s="4">
        <v>11</v>
      </c>
      <c r="U21" s="82">
        <f t="shared" si="0"/>
        <v>48</v>
      </c>
      <c r="V21" s="7">
        <f t="shared" si="1"/>
        <v>48</v>
      </c>
      <c r="W21" s="4"/>
      <c r="X21" s="9">
        <f t="shared" si="2"/>
        <v>0</v>
      </c>
    </row>
    <row r="22" spans="1:24" ht="12.75" customHeight="1">
      <c r="A22" s="4">
        <v>21</v>
      </c>
      <c r="B22" s="77" t="s">
        <v>29</v>
      </c>
      <c r="C22" s="4">
        <v>40</v>
      </c>
      <c r="D22" s="4">
        <v>2</v>
      </c>
      <c r="E22" s="4">
        <v>29</v>
      </c>
      <c r="F22" s="4"/>
      <c r="G22" s="4">
        <v>1</v>
      </c>
      <c r="H22" s="4">
        <v>15</v>
      </c>
      <c r="I22" s="9"/>
      <c r="J22" s="83"/>
      <c r="K22" s="9"/>
      <c r="L22" s="9"/>
      <c r="M22" s="83"/>
      <c r="N22" s="83">
        <v>2</v>
      </c>
      <c r="O22" s="9"/>
      <c r="P22" s="9"/>
      <c r="Q22" s="9">
        <v>3</v>
      </c>
      <c r="R22" s="44">
        <v>54</v>
      </c>
      <c r="S22" s="122">
        <v>80</v>
      </c>
      <c r="T22" s="4"/>
      <c r="U22" s="82">
        <f t="shared" si="0"/>
        <v>113</v>
      </c>
      <c r="V22" s="7">
        <f t="shared" si="1"/>
        <v>109</v>
      </c>
      <c r="W22" s="4">
        <v>4</v>
      </c>
      <c r="X22" s="9">
        <f t="shared" si="2"/>
        <v>0</v>
      </c>
    </row>
    <row r="23" spans="1:24" ht="12.75" customHeight="1">
      <c r="A23" s="4">
        <v>22</v>
      </c>
      <c r="B23" s="77" t="s">
        <v>79</v>
      </c>
      <c r="C23" s="4">
        <v>50</v>
      </c>
      <c r="D23" s="4">
        <v>3</v>
      </c>
      <c r="E23" s="4">
        <v>22</v>
      </c>
      <c r="F23" s="4"/>
      <c r="G23" s="4"/>
      <c r="H23" s="4"/>
      <c r="I23" s="9">
        <v>3</v>
      </c>
      <c r="J23" s="83"/>
      <c r="K23" s="9"/>
      <c r="L23" s="9"/>
      <c r="M23" s="83"/>
      <c r="N23" s="83"/>
      <c r="O23" s="9"/>
      <c r="P23" s="9">
        <v>2</v>
      </c>
      <c r="Q23" s="9"/>
      <c r="R23" s="44">
        <v>6</v>
      </c>
      <c r="S23" s="122">
        <v>180</v>
      </c>
      <c r="T23" s="4"/>
      <c r="U23" s="82">
        <f t="shared" si="0"/>
        <v>181</v>
      </c>
      <c r="V23" s="7">
        <f t="shared" si="1"/>
        <v>172</v>
      </c>
      <c r="W23" s="4">
        <v>9</v>
      </c>
      <c r="X23" s="9">
        <f t="shared" si="2"/>
        <v>0</v>
      </c>
    </row>
    <row r="24" spans="1:24" ht="18.75">
      <c r="E24" s="98"/>
      <c r="F24" s="98">
        <f t="shared" ref="F24:N24" si="3">SUM(F2:F23)</f>
        <v>223</v>
      </c>
      <c r="G24" s="98">
        <f t="shared" si="3"/>
        <v>262</v>
      </c>
      <c r="H24" s="98">
        <f t="shared" si="3"/>
        <v>346</v>
      </c>
      <c r="I24" s="115">
        <f t="shared" si="3"/>
        <v>233</v>
      </c>
      <c r="J24" s="98">
        <f t="shared" si="3"/>
        <v>300</v>
      </c>
      <c r="K24" s="115">
        <f t="shared" si="3"/>
        <v>249</v>
      </c>
      <c r="L24" s="116">
        <f>SUM(L2:L23)</f>
        <v>259</v>
      </c>
      <c r="M24" s="98">
        <f t="shared" si="3"/>
        <v>0</v>
      </c>
      <c r="N24" s="98">
        <f t="shared" si="3"/>
        <v>2</v>
      </c>
      <c r="O24" s="116">
        <f>SUM(O2:O23)</f>
        <v>158</v>
      </c>
      <c r="P24" s="116">
        <f>SUM(P2:P23)</f>
        <v>4</v>
      </c>
      <c r="Q24" s="116">
        <f>SUM(Q5:Q23)</f>
        <v>17</v>
      </c>
      <c r="R24" s="98">
        <f t="shared" ref="R24:W24" si="4">SUM(R2:R23)</f>
        <v>9504</v>
      </c>
      <c r="S24" s="102">
        <f t="shared" si="4"/>
        <v>1064</v>
      </c>
      <c r="T24" s="102">
        <f t="shared" si="4"/>
        <v>486</v>
      </c>
      <c r="U24" s="82">
        <f>SUM(U2:U23)</f>
        <v>8023</v>
      </c>
      <c r="V24" s="101">
        <f t="shared" si="4"/>
        <v>7993</v>
      </c>
      <c r="W24" s="106">
        <f t="shared" si="4"/>
        <v>30</v>
      </c>
      <c r="X24" s="93"/>
    </row>
  </sheetData>
  <pageMargins left="0.7" right="0.7" top="0.75" bottom="0.75" header="0.3" footer="0.3"/>
  <legacy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"/>
  <sheetViews>
    <sheetView workbookViewId="0">
      <selection activeCell="J18" sqref="J18"/>
    </sheetView>
  </sheetViews>
  <sheetFormatPr defaultRowHeight="15"/>
  <cols>
    <col min="1" max="1" width="5.140625" customWidth="1"/>
    <col min="3" max="5" width="6" customWidth="1"/>
    <col min="6" max="17" width="6.28515625" customWidth="1"/>
    <col min="24" max="24" width="10.5703125" customWidth="1"/>
  </cols>
  <sheetData>
    <row r="1" spans="1:24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40</v>
      </c>
      <c r="L1" s="8" t="s">
        <v>53</v>
      </c>
      <c r="M1" s="8" t="s">
        <v>53</v>
      </c>
      <c r="N1" s="8" t="s">
        <v>84</v>
      </c>
      <c r="O1" s="8" t="s">
        <v>87</v>
      </c>
      <c r="P1" s="8" t="s">
        <v>85</v>
      </c>
      <c r="Q1" s="8" t="s">
        <v>86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ht="12.75" customHeight="1">
      <c r="A2" s="4">
        <v>1</v>
      </c>
      <c r="B2" s="77" t="s">
        <v>10</v>
      </c>
      <c r="C2" s="4">
        <v>33</v>
      </c>
      <c r="D2" s="4"/>
      <c r="E2" s="4"/>
      <c r="F2" s="4"/>
      <c r="G2" s="4"/>
      <c r="H2" s="4"/>
      <c r="I2" s="83"/>
      <c r="J2" s="83"/>
      <c r="K2" s="83"/>
      <c r="L2" s="83"/>
      <c r="M2" s="83"/>
      <c r="N2" s="83"/>
      <c r="O2" s="83">
        <v>5</v>
      </c>
      <c r="P2" s="83"/>
      <c r="Q2" s="89"/>
      <c r="R2" s="44">
        <v>2151</v>
      </c>
      <c r="S2" s="4"/>
      <c r="T2" s="4"/>
      <c r="U2" s="82">
        <f t="shared" ref="U2:U23" si="0">R2+S2-F2-G2-H2-I2-J2-K2-L2-M2-N2-O2-P2-Q2-T2</f>
        <v>2146</v>
      </c>
      <c r="V2" s="7">
        <f t="shared" ref="V2:V23" si="1">C2*D2+E2</f>
        <v>0</v>
      </c>
      <c r="W2" s="4"/>
      <c r="X2" s="9">
        <f>V2+W2-U2</f>
        <v>-2146</v>
      </c>
    </row>
    <row r="3" spans="1:24" ht="12.75" customHeight="1">
      <c r="A3" s="4">
        <v>2</v>
      </c>
      <c r="B3" s="77" t="s">
        <v>11</v>
      </c>
      <c r="C3" s="4">
        <v>70</v>
      </c>
      <c r="D3" s="4"/>
      <c r="E3" s="4"/>
      <c r="F3" s="4"/>
      <c r="G3" s="4"/>
      <c r="H3" s="4"/>
      <c r="I3" s="83"/>
      <c r="J3" s="83"/>
      <c r="K3" s="83"/>
      <c r="L3" s="83"/>
      <c r="M3" s="83"/>
      <c r="N3" s="83"/>
      <c r="O3" s="83">
        <v>5</v>
      </c>
      <c r="P3" s="83">
        <v>12</v>
      </c>
      <c r="Q3" s="89">
        <v>36</v>
      </c>
      <c r="R3" s="44">
        <v>2084</v>
      </c>
      <c r="S3" s="4"/>
      <c r="T3" s="4"/>
      <c r="U3" s="82">
        <f t="shared" si="0"/>
        <v>2031</v>
      </c>
      <c r="V3" s="7">
        <f t="shared" si="1"/>
        <v>0</v>
      </c>
      <c r="W3" s="4"/>
      <c r="X3" s="9">
        <f t="shared" ref="X3:X23" si="2">V3+W3-U3</f>
        <v>-2031</v>
      </c>
    </row>
    <row r="4" spans="1:24" ht="12.75" customHeight="1">
      <c r="A4" s="4">
        <v>3</v>
      </c>
      <c r="B4" s="77" t="s">
        <v>12</v>
      </c>
      <c r="C4" s="4">
        <v>45</v>
      </c>
      <c r="D4" s="4"/>
      <c r="E4" s="4"/>
      <c r="F4" s="4"/>
      <c r="G4" s="4"/>
      <c r="H4" s="4"/>
      <c r="I4" s="83"/>
      <c r="J4" s="83"/>
      <c r="K4" s="83"/>
      <c r="L4" s="83"/>
      <c r="M4" s="83"/>
      <c r="N4" s="83"/>
      <c r="O4" s="83"/>
      <c r="P4" s="83"/>
      <c r="Q4" s="89"/>
      <c r="R4" s="44">
        <v>326</v>
      </c>
      <c r="S4" s="4"/>
      <c r="T4" s="4"/>
      <c r="U4" s="82">
        <f t="shared" si="0"/>
        <v>326</v>
      </c>
      <c r="V4" s="7">
        <f t="shared" si="1"/>
        <v>0</v>
      </c>
      <c r="W4" s="4"/>
      <c r="X4" s="9">
        <f t="shared" si="2"/>
        <v>-326</v>
      </c>
    </row>
    <row r="5" spans="1:24" ht="12.75" customHeight="1">
      <c r="A5" s="4">
        <v>4</v>
      </c>
      <c r="B5" s="77" t="s">
        <v>13</v>
      </c>
      <c r="C5" s="4">
        <v>90</v>
      </c>
      <c r="D5" s="4"/>
      <c r="E5" s="4"/>
      <c r="F5" s="4"/>
      <c r="G5" s="4"/>
      <c r="H5" s="4"/>
      <c r="I5" s="83"/>
      <c r="J5" s="83"/>
      <c r="K5" s="83"/>
      <c r="L5" s="83"/>
      <c r="M5" s="83"/>
      <c r="N5" s="83"/>
      <c r="O5" s="83"/>
      <c r="P5" s="83"/>
      <c r="Q5" s="89"/>
      <c r="R5" s="44">
        <v>177</v>
      </c>
      <c r="S5" s="4"/>
      <c r="T5" s="4"/>
      <c r="U5" s="82">
        <f t="shared" si="0"/>
        <v>177</v>
      </c>
      <c r="V5" s="7">
        <f t="shared" si="1"/>
        <v>0</v>
      </c>
      <c r="W5" s="4"/>
      <c r="X5" s="9">
        <f t="shared" si="2"/>
        <v>-177</v>
      </c>
    </row>
    <row r="6" spans="1:24" ht="12.75" customHeight="1">
      <c r="A6" s="4">
        <v>5</v>
      </c>
      <c r="B6" s="77" t="s">
        <v>14</v>
      </c>
      <c r="C6" s="4">
        <v>79</v>
      </c>
      <c r="D6" s="4"/>
      <c r="E6" s="4"/>
      <c r="F6" s="4"/>
      <c r="G6" s="4"/>
      <c r="H6" s="4"/>
      <c r="I6" s="83"/>
      <c r="J6" s="83"/>
      <c r="K6" s="83"/>
      <c r="L6" s="83"/>
      <c r="M6" s="83"/>
      <c r="N6" s="83"/>
      <c r="O6" s="83"/>
      <c r="P6" s="83"/>
      <c r="Q6" s="89"/>
      <c r="R6" s="44">
        <v>79</v>
      </c>
      <c r="S6" s="4"/>
      <c r="T6" s="4"/>
      <c r="U6" s="82">
        <f t="shared" si="0"/>
        <v>79</v>
      </c>
      <c r="V6" s="7">
        <f t="shared" si="1"/>
        <v>0</v>
      </c>
      <c r="W6" s="4"/>
      <c r="X6" s="9">
        <f t="shared" si="2"/>
        <v>-79</v>
      </c>
    </row>
    <row r="7" spans="1:24" ht="12.75" customHeight="1">
      <c r="A7" s="4">
        <v>6</v>
      </c>
      <c r="B7" s="77" t="s">
        <v>15</v>
      </c>
      <c r="C7" s="4">
        <v>20</v>
      </c>
      <c r="D7" s="4"/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9"/>
      <c r="R7" s="44">
        <v>20</v>
      </c>
      <c r="S7" s="4"/>
      <c r="T7" s="4"/>
      <c r="U7" s="82">
        <f t="shared" si="0"/>
        <v>20</v>
      </c>
      <c r="V7" s="7">
        <f t="shared" si="1"/>
        <v>0</v>
      </c>
      <c r="W7" s="4"/>
      <c r="X7" s="9">
        <f t="shared" si="2"/>
        <v>-20</v>
      </c>
    </row>
    <row r="8" spans="1:24" ht="12.75" customHeight="1">
      <c r="A8" s="4">
        <v>7</v>
      </c>
      <c r="B8" s="77" t="s">
        <v>16</v>
      </c>
      <c r="C8" s="4">
        <v>120</v>
      </c>
      <c r="D8" s="4"/>
      <c r="E8" s="4"/>
      <c r="F8" s="4"/>
      <c r="G8" s="4"/>
      <c r="H8" s="4"/>
      <c r="I8" s="83"/>
      <c r="J8" s="83"/>
      <c r="K8" s="83"/>
      <c r="L8" s="83"/>
      <c r="M8" s="83"/>
      <c r="N8" s="83"/>
      <c r="O8" s="83"/>
      <c r="P8" s="83"/>
      <c r="Q8" s="89">
        <v>28</v>
      </c>
      <c r="R8" s="44">
        <v>690</v>
      </c>
      <c r="S8" s="4"/>
      <c r="T8" s="4"/>
      <c r="U8" s="82">
        <f t="shared" si="0"/>
        <v>662</v>
      </c>
      <c r="V8" s="7">
        <f t="shared" si="1"/>
        <v>0</v>
      </c>
      <c r="W8" s="4"/>
      <c r="X8" s="9">
        <f t="shared" si="2"/>
        <v>-662</v>
      </c>
    </row>
    <row r="9" spans="1:24" ht="12.75" customHeight="1">
      <c r="A9" s="4">
        <v>8</v>
      </c>
      <c r="B9" s="77" t="s">
        <v>17</v>
      </c>
      <c r="C9" s="4">
        <v>40</v>
      </c>
      <c r="D9" s="4"/>
      <c r="E9" s="4"/>
      <c r="F9" s="4"/>
      <c r="G9" s="4"/>
      <c r="H9" s="4"/>
      <c r="I9" s="83"/>
      <c r="J9" s="83"/>
      <c r="K9" s="83"/>
      <c r="L9" s="83"/>
      <c r="M9" s="83"/>
      <c r="N9" s="83"/>
      <c r="O9" s="83"/>
      <c r="P9" s="83"/>
      <c r="Q9" s="89"/>
      <c r="R9" s="44">
        <v>58</v>
      </c>
      <c r="S9" s="4"/>
      <c r="T9" s="4"/>
      <c r="U9" s="82">
        <f t="shared" si="0"/>
        <v>58</v>
      </c>
      <c r="V9" s="7">
        <f t="shared" si="1"/>
        <v>0</v>
      </c>
      <c r="W9" s="4"/>
      <c r="X9" s="9">
        <f t="shared" si="2"/>
        <v>-58</v>
      </c>
    </row>
    <row r="10" spans="1:24" ht="12.75" customHeight="1">
      <c r="A10" s="4">
        <v>9</v>
      </c>
      <c r="B10" s="77" t="s">
        <v>18</v>
      </c>
      <c r="C10" s="4">
        <v>65</v>
      </c>
      <c r="D10" s="4"/>
      <c r="E10" s="4"/>
      <c r="F10" s="4"/>
      <c r="G10" s="4"/>
      <c r="H10" s="4"/>
      <c r="I10" s="83"/>
      <c r="J10" s="83"/>
      <c r="K10" s="83"/>
      <c r="L10" s="83"/>
      <c r="M10" s="83"/>
      <c r="N10" s="83"/>
      <c r="O10" s="83"/>
      <c r="P10" s="83"/>
      <c r="Q10" s="89"/>
      <c r="R10" s="44">
        <v>303</v>
      </c>
      <c r="S10" s="4"/>
      <c r="T10" s="4"/>
      <c r="U10" s="82">
        <f t="shared" si="0"/>
        <v>303</v>
      </c>
      <c r="V10" s="7">
        <f t="shared" si="1"/>
        <v>0</v>
      </c>
      <c r="W10" s="4"/>
      <c r="X10" s="9">
        <f t="shared" si="2"/>
        <v>-303</v>
      </c>
    </row>
    <row r="11" spans="1:24" ht="12.75" customHeight="1">
      <c r="A11" s="4">
        <v>10</v>
      </c>
      <c r="B11" s="77" t="s">
        <v>19</v>
      </c>
      <c r="C11" s="4">
        <v>100</v>
      </c>
      <c r="D11" s="4"/>
      <c r="E11" s="4"/>
      <c r="F11" s="4"/>
      <c r="G11" s="4"/>
      <c r="H11" s="4"/>
      <c r="I11" s="83"/>
      <c r="J11" s="83"/>
      <c r="K11" s="83"/>
      <c r="L11" s="83"/>
      <c r="M11" s="83"/>
      <c r="N11" s="83"/>
      <c r="O11" s="83">
        <v>5</v>
      </c>
      <c r="P11" s="83"/>
      <c r="Q11" s="89"/>
      <c r="R11" s="44">
        <v>557</v>
      </c>
      <c r="S11" s="4"/>
      <c r="T11" s="4"/>
      <c r="U11" s="82">
        <f t="shared" si="0"/>
        <v>552</v>
      </c>
      <c r="V11" s="7">
        <f t="shared" si="1"/>
        <v>0</v>
      </c>
      <c r="W11" s="4"/>
      <c r="X11" s="9">
        <f t="shared" si="2"/>
        <v>-552</v>
      </c>
    </row>
    <row r="12" spans="1:24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9"/>
      <c r="R12" s="44">
        <v>0</v>
      </c>
      <c r="S12" s="4"/>
      <c r="T12" s="4"/>
      <c r="U12" s="82">
        <f t="shared" si="0"/>
        <v>0</v>
      </c>
      <c r="V12" s="7">
        <f t="shared" si="1"/>
        <v>0</v>
      </c>
      <c r="W12" s="4"/>
      <c r="X12" s="9">
        <f t="shared" si="2"/>
        <v>0</v>
      </c>
    </row>
    <row r="13" spans="1:24" ht="12.75" customHeight="1">
      <c r="A13" s="4">
        <v>12</v>
      </c>
      <c r="B13" s="77" t="s">
        <v>21</v>
      </c>
      <c r="C13" s="4">
        <v>48</v>
      </c>
      <c r="D13" s="4"/>
      <c r="E13" s="4"/>
      <c r="F13" s="4"/>
      <c r="G13" s="4"/>
      <c r="H13" s="4"/>
      <c r="I13" s="83"/>
      <c r="J13" s="83"/>
      <c r="K13" s="83"/>
      <c r="L13" s="83"/>
      <c r="M13" s="83"/>
      <c r="N13" s="83"/>
      <c r="O13" s="83"/>
      <c r="P13" s="83"/>
      <c r="Q13" s="89"/>
      <c r="R13" s="44">
        <v>226</v>
      </c>
      <c r="S13" s="4"/>
      <c r="T13" s="4"/>
      <c r="U13" s="82">
        <f t="shared" si="0"/>
        <v>226</v>
      </c>
      <c r="V13" s="7">
        <f t="shared" si="1"/>
        <v>0</v>
      </c>
      <c r="W13" s="4"/>
      <c r="X13" s="9">
        <f t="shared" si="2"/>
        <v>-226</v>
      </c>
    </row>
    <row r="14" spans="1:24" ht="12.75" customHeight="1">
      <c r="A14" s="4">
        <v>13</v>
      </c>
      <c r="B14" s="77" t="s">
        <v>22</v>
      </c>
      <c r="C14" s="4">
        <v>85</v>
      </c>
      <c r="D14" s="4"/>
      <c r="E14" s="4"/>
      <c r="F14" s="4"/>
      <c r="G14" s="4"/>
      <c r="H14" s="4"/>
      <c r="I14" s="83"/>
      <c r="J14" s="83"/>
      <c r="K14" s="83"/>
      <c r="L14" s="83"/>
      <c r="M14" s="83"/>
      <c r="N14" s="83"/>
      <c r="O14" s="83"/>
      <c r="P14" s="83"/>
      <c r="Q14" s="89"/>
      <c r="R14" s="44">
        <v>217</v>
      </c>
      <c r="S14" s="4"/>
      <c r="T14" s="4"/>
      <c r="U14" s="82">
        <f t="shared" si="0"/>
        <v>217</v>
      </c>
      <c r="V14" s="7">
        <f t="shared" si="1"/>
        <v>0</v>
      </c>
      <c r="W14" s="4"/>
      <c r="X14" s="9">
        <f t="shared" si="2"/>
        <v>-217</v>
      </c>
    </row>
    <row r="15" spans="1:24" ht="12.75" customHeight="1">
      <c r="A15" s="4">
        <v>14</v>
      </c>
      <c r="B15" s="77" t="s">
        <v>23</v>
      </c>
      <c r="C15" s="4">
        <v>50</v>
      </c>
      <c r="D15" s="4"/>
      <c r="E15" s="4"/>
      <c r="F15" s="4"/>
      <c r="G15" s="4"/>
      <c r="H15" s="4"/>
      <c r="I15" s="83"/>
      <c r="J15" s="83"/>
      <c r="K15" s="83"/>
      <c r="L15" s="83"/>
      <c r="M15" s="83"/>
      <c r="N15" s="83"/>
      <c r="O15" s="83">
        <v>10</v>
      </c>
      <c r="P15" s="83"/>
      <c r="Q15" s="89"/>
      <c r="R15" s="44">
        <v>123</v>
      </c>
      <c r="S15" s="4"/>
      <c r="T15" s="4"/>
      <c r="U15" s="82">
        <f t="shared" si="0"/>
        <v>113</v>
      </c>
      <c r="V15" s="7">
        <f t="shared" si="1"/>
        <v>0</v>
      </c>
      <c r="W15" s="4"/>
      <c r="X15" s="9">
        <f t="shared" si="2"/>
        <v>-113</v>
      </c>
    </row>
    <row r="16" spans="1:24" ht="12.75" customHeight="1">
      <c r="A16" s="4">
        <v>15</v>
      </c>
      <c r="B16" s="77" t="s">
        <v>24</v>
      </c>
      <c r="C16" s="4">
        <v>50</v>
      </c>
      <c r="D16" s="4"/>
      <c r="E16" s="4"/>
      <c r="F16" s="4"/>
      <c r="G16" s="4"/>
      <c r="H16" s="4"/>
      <c r="I16" s="83"/>
      <c r="J16" s="83"/>
      <c r="K16" s="83"/>
      <c r="L16" s="83"/>
      <c r="M16" s="83"/>
      <c r="N16" s="83"/>
      <c r="O16" s="83"/>
      <c r="P16" s="83"/>
      <c r="Q16" s="89"/>
      <c r="R16" s="44">
        <v>198</v>
      </c>
      <c r="S16" s="4"/>
      <c r="T16" s="4"/>
      <c r="U16" s="82">
        <f t="shared" si="0"/>
        <v>198</v>
      </c>
      <c r="V16" s="7">
        <f t="shared" si="1"/>
        <v>0</v>
      </c>
      <c r="W16" s="4"/>
      <c r="X16" s="9">
        <f t="shared" si="2"/>
        <v>-198</v>
      </c>
    </row>
    <row r="17" spans="1:24" ht="12.75" customHeight="1">
      <c r="A17" s="4">
        <v>16</v>
      </c>
      <c r="B17" s="77" t="s">
        <v>25</v>
      </c>
      <c r="C17" s="4">
        <v>50</v>
      </c>
      <c r="D17" s="4"/>
      <c r="E17" s="4"/>
      <c r="F17" s="4"/>
      <c r="G17" s="4"/>
      <c r="H17" s="4"/>
      <c r="I17" s="83"/>
      <c r="J17" s="83"/>
      <c r="K17" s="83"/>
      <c r="L17" s="83"/>
      <c r="M17" s="83"/>
      <c r="N17" s="83"/>
      <c r="O17" s="83"/>
      <c r="P17" s="83"/>
      <c r="Q17" s="89"/>
      <c r="R17" s="44">
        <v>230</v>
      </c>
      <c r="S17" s="4"/>
      <c r="T17" s="4"/>
      <c r="U17" s="82">
        <f t="shared" si="0"/>
        <v>230</v>
      </c>
      <c r="V17" s="7">
        <f t="shared" si="1"/>
        <v>0</v>
      </c>
      <c r="W17" s="4"/>
      <c r="X17" s="9">
        <f t="shared" si="2"/>
        <v>-230</v>
      </c>
    </row>
    <row r="18" spans="1:24" ht="12.75" customHeight="1">
      <c r="A18" s="4">
        <v>17</v>
      </c>
      <c r="B18" s="77" t="s">
        <v>26</v>
      </c>
      <c r="C18" s="4">
        <v>50</v>
      </c>
      <c r="D18" s="4"/>
      <c r="E18" s="4"/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/>
      <c r="Q18" s="89"/>
      <c r="R18" s="44">
        <v>95</v>
      </c>
      <c r="S18" s="4"/>
      <c r="T18" s="4"/>
      <c r="U18" s="82">
        <f t="shared" si="0"/>
        <v>95</v>
      </c>
      <c r="V18" s="7">
        <f t="shared" si="1"/>
        <v>0</v>
      </c>
      <c r="W18" s="4"/>
      <c r="X18" s="9">
        <f t="shared" si="2"/>
        <v>-95</v>
      </c>
    </row>
    <row r="19" spans="1:24" ht="12.75" customHeight="1">
      <c r="A19" s="4">
        <v>18</v>
      </c>
      <c r="B19" s="77" t="s">
        <v>73</v>
      </c>
      <c r="C19" s="4">
        <v>1</v>
      </c>
      <c r="D19" s="4"/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9"/>
      <c r="R19" s="44">
        <v>1</v>
      </c>
      <c r="S19" s="4"/>
      <c r="T19" s="4"/>
      <c r="U19" s="82">
        <f t="shared" si="0"/>
        <v>1</v>
      </c>
      <c r="V19" s="7">
        <f t="shared" si="1"/>
        <v>0</v>
      </c>
      <c r="W19" s="4"/>
      <c r="X19" s="9">
        <f t="shared" si="2"/>
        <v>-1</v>
      </c>
    </row>
    <row r="20" spans="1:24" ht="12.75" customHeight="1">
      <c r="A20" s="4">
        <v>19</v>
      </c>
      <c r="B20" s="77" t="s">
        <v>27</v>
      </c>
      <c r="C20" s="4">
        <v>33</v>
      </c>
      <c r="D20" s="4"/>
      <c r="E20" s="4"/>
      <c r="F20" s="4"/>
      <c r="G20" s="4"/>
      <c r="H20" s="4"/>
      <c r="I20" s="83"/>
      <c r="J20" s="83"/>
      <c r="K20" s="83"/>
      <c r="L20" s="83"/>
      <c r="M20" s="83"/>
      <c r="N20" s="83"/>
      <c r="O20" s="83"/>
      <c r="P20" s="83"/>
      <c r="Q20" s="89"/>
      <c r="R20" s="44">
        <v>129</v>
      </c>
      <c r="S20" s="4"/>
      <c r="T20" s="4"/>
      <c r="U20" s="82">
        <f t="shared" si="0"/>
        <v>129</v>
      </c>
      <c r="V20" s="7">
        <f t="shared" si="1"/>
        <v>0</v>
      </c>
      <c r="W20" s="4"/>
      <c r="X20" s="9">
        <f t="shared" si="2"/>
        <v>-129</v>
      </c>
    </row>
    <row r="21" spans="1:24" ht="12.75" customHeight="1">
      <c r="A21" s="4">
        <v>20</v>
      </c>
      <c r="B21" s="77" t="s">
        <v>28</v>
      </c>
      <c r="C21" s="4">
        <v>40</v>
      </c>
      <c r="D21" s="4"/>
      <c r="E21" s="4"/>
      <c r="F21" s="4"/>
      <c r="G21" s="4"/>
      <c r="H21" s="4"/>
      <c r="I21" s="9"/>
      <c r="J21" s="83"/>
      <c r="K21" s="9"/>
      <c r="L21" s="9"/>
      <c r="M21" s="83"/>
      <c r="N21" s="83"/>
      <c r="O21" s="9"/>
      <c r="P21" s="9"/>
      <c r="Q21" s="9"/>
      <c r="R21" s="44">
        <v>48</v>
      </c>
      <c r="S21" s="4"/>
      <c r="T21" s="4"/>
      <c r="U21" s="82">
        <f t="shared" si="0"/>
        <v>48</v>
      </c>
      <c r="V21" s="7">
        <f t="shared" si="1"/>
        <v>0</v>
      </c>
      <c r="W21" s="4"/>
      <c r="X21" s="9">
        <f t="shared" si="2"/>
        <v>-48</v>
      </c>
    </row>
    <row r="22" spans="1:24" ht="12.75" customHeight="1">
      <c r="A22" s="4">
        <v>21</v>
      </c>
      <c r="B22" s="77" t="s">
        <v>29</v>
      </c>
      <c r="C22" s="4">
        <v>40</v>
      </c>
      <c r="D22" s="4"/>
      <c r="E22" s="4"/>
      <c r="F22" s="4"/>
      <c r="G22" s="4"/>
      <c r="H22" s="4"/>
      <c r="I22" s="9"/>
      <c r="J22" s="83"/>
      <c r="K22" s="9"/>
      <c r="L22" s="9"/>
      <c r="M22" s="83"/>
      <c r="N22" s="83"/>
      <c r="O22" s="9"/>
      <c r="P22" s="9"/>
      <c r="Q22" s="9"/>
      <c r="R22" s="44">
        <v>109</v>
      </c>
      <c r="S22" s="4"/>
      <c r="T22" s="4"/>
      <c r="U22" s="82">
        <f t="shared" si="0"/>
        <v>109</v>
      </c>
      <c r="V22" s="7">
        <f t="shared" si="1"/>
        <v>0</v>
      </c>
      <c r="W22" s="4"/>
      <c r="X22" s="9">
        <f t="shared" si="2"/>
        <v>-109</v>
      </c>
    </row>
    <row r="23" spans="1:24" ht="12.75" customHeight="1">
      <c r="A23" s="4">
        <v>22</v>
      </c>
      <c r="B23" s="77" t="s">
        <v>79</v>
      </c>
      <c r="C23" s="4">
        <v>50</v>
      </c>
      <c r="D23" s="4"/>
      <c r="E23" s="4"/>
      <c r="F23" s="4"/>
      <c r="G23" s="4"/>
      <c r="H23" s="4"/>
      <c r="I23" s="9"/>
      <c r="J23" s="83"/>
      <c r="K23" s="9"/>
      <c r="L23" s="9"/>
      <c r="M23" s="83"/>
      <c r="N23" s="83"/>
      <c r="O23" s="9"/>
      <c r="P23" s="9">
        <v>41</v>
      </c>
      <c r="Q23" s="9"/>
      <c r="R23" s="44">
        <v>172</v>
      </c>
      <c r="S23" s="4"/>
      <c r="T23" s="4"/>
      <c r="U23" s="82">
        <f t="shared" si="0"/>
        <v>131</v>
      </c>
      <c r="V23" s="7">
        <f t="shared" si="1"/>
        <v>0</v>
      </c>
      <c r="W23" s="4"/>
      <c r="X23" s="9">
        <f t="shared" si="2"/>
        <v>-131</v>
      </c>
    </row>
    <row r="24" spans="1:24" ht="18.75">
      <c r="E24" s="98"/>
      <c r="F24" s="98">
        <f t="shared" ref="F24:N24" si="3">SUM(F2:F23)</f>
        <v>0</v>
      </c>
      <c r="G24" s="98">
        <f t="shared" si="3"/>
        <v>0</v>
      </c>
      <c r="H24" s="98">
        <f t="shared" si="3"/>
        <v>0</v>
      </c>
      <c r="I24" s="115">
        <f t="shared" si="3"/>
        <v>0</v>
      </c>
      <c r="J24" s="98">
        <f t="shared" si="3"/>
        <v>0</v>
      </c>
      <c r="K24" s="115">
        <f t="shared" si="3"/>
        <v>0</v>
      </c>
      <c r="L24" s="116">
        <f>SUM(L2:L23)</f>
        <v>0</v>
      </c>
      <c r="M24" s="98">
        <f t="shared" si="3"/>
        <v>0</v>
      </c>
      <c r="N24" s="98">
        <f t="shared" si="3"/>
        <v>0</v>
      </c>
      <c r="O24" s="116">
        <f>SUM(O2:O23)</f>
        <v>25</v>
      </c>
      <c r="P24" s="116">
        <f>SUM(P2:P23)</f>
        <v>53</v>
      </c>
      <c r="Q24" s="116">
        <f>SUM(Q5:Q23)</f>
        <v>28</v>
      </c>
      <c r="R24" s="98">
        <f t="shared" ref="R24:W24" si="4">SUM(R2:R23)</f>
        <v>7993</v>
      </c>
      <c r="S24" s="102">
        <f t="shared" si="4"/>
        <v>0</v>
      </c>
      <c r="T24" s="102">
        <f t="shared" si="4"/>
        <v>0</v>
      </c>
      <c r="U24" s="82">
        <f>SUM(U2:U23)</f>
        <v>7851</v>
      </c>
      <c r="V24" s="101">
        <f t="shared" si="4"/>
        <v>0</v>
      </c>
      <c r="W24" s="106">
        <f t="shared" si="4"/>
        <v>0</v>
      </c>
      <c r="X24" s="93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1"/>
  <sheetViews>
    <sheetView topLeftCell="A2" workbookViewId="0">
      <selection activeCell="G26" sqref="G25:G26"/>
    </sheetView>
  </sheetViews>
  <sheetFormatPr defaultColWidth="9" defaultRowHeight="15"/>
  <cols>
    <col min="1" max="1" width="6.5703125" customWidth="1"/>
    <col min="2" max="2" width="12" customWidth="1"/>
    <col min="3" max="3" width="12.7109375" customWidth="1"/>
    <col min="4" max="7" width="8.28515625" customWidth="1"/>
    <col min="8" max="8" width="9.7109375" customWidth="1"/>
    <col min="9" max="9" width="11.85546875" customWidth="1"/>
    <col min="10" max="10" width="9.7109375" customWidth="1"/>
    <col min="15" max="15" width="9.7109375" customWidth="1"/>
    <col min="18" max="18" width="14.5703125" customWidth="1"/>
    <col min="19" max="19" width="15.7109375" customWidth="1"/>
    <col min="20" max="20" width="10" customWidth="1"/>
    <col min="21" max="21" width="14.28515625" customWidth="1"/>
  </cols>
  <sheetData>
    <row r="1" spans="1:98" ht="18.75">
      <c r="A1" s="30" t="s">
        <v>0</v>
      </c>
      <c r="B1" s="30" t="s">
        <v>1</v>
      </c>
      <c r="C1" s="36" t="s">
        <v>30</v>
      </c>
      <c r="D1" s="30" t="s">
        <v>31</v>
      </c>
      <c r="E1" s="30" t="s">
        <v>32</v>
      </c>
      <c r="F1" s="30" t="s">
        <v>4</v>
      </c>
      <c r="G1" s="30" t="s">
        <v>5</v>
      </c>
      <c r="H1" s="31" t="s">
        <v>34</v>
      </c>
      <c r="I1" s="31" t="s">
        <v>35</v>
      </c>
      <c r="J1" s="32" t="s">
        <v>36</v>
      </c>
      <c r="K1" s="32" t="s">
        <v>37</v>
      </c>
      <c r="L1" s="32" t="s">
        <v>38</v>
      </c>
      <c r="M1" s="32" t="s">
        <v>39</v>
      </c>
      <c r="N1" s="32" t="s">
        <v>40</v>
      </c>
      <c r="O1" s="32" t="s">
        <v>41</v>
      </c>
      <c r="P1" s="32" t="s">
        <v>42</v>
      </c>
      <c r="Q1" s="32" t="s">
        <v>43</v>
      </c>
      <c r="R1" s="37" t="s">
        <v>44</v>
      </c>
      <c r="S1" s="38" t="s">
        <v>45</v>
      </c>
      <c r="T1" s="32" t="s">
        <v>46</v>
      </c>
      <c r="U1" s="32" t="s">
        <v>47</v>
      </c>
    </row>
    <row r="2" spans="1:98" ht="18.75">
      <c r="A2" s="45">
        <v>1</v>
      </c>
      <c r="B2" s="45" t="s">
        <v>10</v>
      </c>
      <c r="C2" s="41">
        <v>1241</v>
      </c>
      <c r="D2" s="45">
        <v>33</v>
      </c>
      <c r="E2" s="45">
        <v>18</v>
      </c>
      <c r="F2" s="45">
        <v>9</v>
      </c>
      <c r="G2" s="45"/>
      <c r="H2" s="45"/>
      <c r="I2" s="45">
        <v>278</v>
      </c>
      <c r="J2" s="45">
        <v>29</v>
      </c>
      <c r="K2" s="45">
        <v>62</v>
      </c>
      <c r="L2" s="45">
        <v>152</v>
      </c>
      <c r="M2" s="45">
        <v>76</v>
      </c>
      <c r="N2" s="45"/>
      <c r="O2" s="45">
        <v>36</v>
      </c>
      <c r="P2" s="45"/>
      <c r="Q2" s="45"/>
      <c r="R2" s="45">
        <f>C2+H2-I2-J2-K2-L2-M2-N2-O2-P2-Q2</f>
        <v>608</v>
      </c>
      <c r="S2" s="27">
        <f>D2*E2+F2</f>
        <v>603</v>
      </c>
      <c r="T2" s="41">
        <v>5</v>
      </c>
      <c r="U2" s="47">
        <f>S2+T2-R2</f>
        <v>0</v>
      </c>
    </row>
    <row r="3" spans="1:98" ht="18.75">
      <c r="A3" s="45">
        <v>2</v>
      </c>
      <c r="B3" s="45" t="s">
        <v>11</v>
      </c>
      <c r="C3" s="41">
        <v>1145</v>
      </c>
      <c r="D3" s="45">
        <v>70</v>
      </c>
      <c r="E3" s="45">
        <v>10</v>
      </c>
      <c r="F3" s="45">
        <v>114</v>
      </c>
      <c r="G3" s="45"/>
      <c r="H3" s="45"/>
      <c r="I3" s="45">
        <v>133</v>
      </c>
      <c r="J3" s="45">
        <v>17</v>
      </c>
      <c r="K3" s="45">
        <v>12</v>
      </c>
      <c r="L3" s="45">
        <v>89</v>
      </c>
      <c r="M3" s="45">
        <v>54</v>
      </c>
      <c r="N3" s="45"/>
      <c r="O3" s="45">
        <v>25</v>
      </c>
      <c r="P3" s="45"/>
      <c r="Q3" s="45"/>
      <c r="R3" s="45">
        <f t="shared" ref="R3:R21" si="0">C3+H3-I3-J3-K3-L3-M3-N3-O3-P3-Q3</f>
        <v>815</v>
      </c>
      <c r="S3" s="27">
        <f t="shared" ref="S3:S21" si="1">D3*E3+F3</f>
        <v>814</v>
      </c>
      <c r="T3" s="41">
        <v>1</v>
      </c>
      <c r="U3" s="47">
        <f t="shared" ref="U3:U21" si="2">S3+T3-R3</f>
        <v>0</v>
      </c>
    </row>
    <row r="4" spans="1:98" ht="18.75">
      <c r="A4" s="45">
        <v>3</v>
      </c>
      <c r="B4" s="45" t="s">
        <v>12</v>
      </c>
      <c r="C4" s="41">
        <v>259</v>
      </c>
      <c r="D4" s="45">
        <v>45</v>
      </c>
      <c r="E4" s="45">
        <v>2</v>
      </c>
      <c r="F4" s="45">
        <v>34</v>
      </c>
      <c r="G4" s="45"/>
      <c r="H4" s="45"/>
      <c r="I4" s="45">
        <v>85</v>
      </c>
      <c r="J4" s="45">
        <v>10</v>
      </c>
      <c r="K4" s="45">
        <v>5</v>
      </c>
      <c r="L4" s="45">
        <v>20</v>
      </c>
      <c r="M4" s="45">
        <v>10</v>
      </c>
      <c r="N4" s="45"/>
      <c r="O4" s="45">
        <v>4</v>
      </c>
      <c r="P4" s="45"/>
      <c r="Q4" s="45"/>
      <c r="R4" s="45">
        <f t="shared" si="0"/>
        <v>125</v>
      </c>
      <c r="S4" s="27">
        <f t="shared" si="1"/>
        <v>124</v>
      </c>
      <c r="T4" s="41">
        <v>1</v>
      </c>
      <c r="U4" s="47">
        <f t="shared" si="2"/>
        <v>0</v>
      </c>
    </row>
    <row r="5" spans="1:98" ht="18.75">
      <c r="A5" s="45">
        <v>4</v>
      </c>
      <c r="B5" s="45" t="s">
        <v>13</v>
      </c>
      <c r="C5" s="41">
        <v>53</v>
      </c>
      <c r="D5" s="45">
        <v>23</v>
      </c>
      <c r="E5" s="45">
        <v>1</v>
      </c>
      <c r="F5" s="45"/>
      <c r="G5" s="45"/>
      <c r="H5" s="45"/>
      <c r="I5" s="45">
        <v>7</v>
      </c>
      <c r="J5" s="45">
        <v>7</v>
      </c>
      <c r="K5" s="45"/>
      <c r="L5" s="45">
        <v>2</v>
      </c>
      <c r="M5" s="45">
        <v>13</v>
      </c>
      <c r="N5" s="45"/>
      <c r="O5" s="45"/>
      <c r="P5" s="45"/>
      <c r="Q5" s="45"/>
      <c r="R5" s="45">
        <f t="shared" si="0"/>
        <v>24</v>
      </c>
      <c r="S5" s="27">
        <f t="shared" si="1"/>
        <v>23</v>
      </c>
      <c r="T5" s="41">
        <v>1</v>
      </c>
      <c r="U5" s="47">
        <f t="shared" si="2"/>
        <v>0</v>
      </c>
    </row>
    <row r="6" spans="1:98" ht="18.75">
      <c r="A6" s="45">
        <v>5</v>
      </c>
      <c r="B6" s="45" t="s">
        <v>14</v>
      </c>
      <c r="C6" s="41">
        <v>138</v>
      </c>
      <c r="D6" s="45">
        <v>75</v>
      </c>
      <c r="E6" s="45">
        <v>1</v>
      </c>
      <c r="F6" s="45">
        <v>50</v>
      </c>
      <c r="G6" s="45"/>
      <c r="H6" s="45"/>
      <c r="I6" s="45">
        <v>5</v>
      </c>
      <c r="J6" s="45">
        <v>5</v>
      </c>
      <c r="K6" s="45"/>
      <c r="L6" s="45"/>
      <c r="M6" s="45">
        <v>3</v>
      </c>
      <c r="N6" s="45"/>
      <c r="O6" s="45"/>
      <c r="P6" s="45"/>
      <c r="Q6" s="45"/>
      <c r="R6" s="45">
        <f t="shared" si="0"/>
        <v>125</v>
      </c>
      <c r="S6" s="27">
        <f t="shared" si="1"/>
        <v>125</v>
      </c>
      <c r="T6" s="41"/>
      <c r="U6" s="47">
        <f t="shared" si="2"/>
        <v>0</v>
      </c>
    </row>
    <row r="7" spans="1:98" ht="18.75">
      <c r="A7" s="45">
        <v>6</v>
      </c>
      <c r="B7" s="45" t="s">
        <v>15</v>
      </c>
      <c r="C7" s="41">
        <v>21</v>
      </c>
      <c r="D7" s="45">
        <v>1</v>
      </c>
      <c r="E7" s="45">
        <v>1</v>
      </c>
      <c r="F7" s="45"/>
      <c r="G7" s="45"/>
      <c r="H7" s="45"/>
      <c r="I7" s="45">
        <v>20</v>
      </c>
      <c r="J7" s="45"/>
      <c r="K7" s="45"/>
      <c r="L7" s="45"/>
      <c r="M7" s="45"/>
      <c r="N7" s="45"/>
      <c r="O7" s="45"/>
      <c r="P7" s="45"/>
      <c r="Q7" s="45"/>
      <c r="R7" s="45">
        <f t="shared" si="0"/>
        <v>1</v>
      </c>
      <c r="S7" s="27">
        <f t="shared" si="1"/>
        <v>1</v>
      </c>
      <c r="T7" s="41"/>
      <c r="U7" s="47">
        <f t="shared" si="2"/>
        <v>0</v>
      </c>
    </row>
    <row r="8" spans="1:98" ht="18.75">
      <c r="A8" s="45">
        <v>7</v>
      </c>
      <c r="B8" s="45" t="s">
        <v>16</v>
      </c>
      <c r="C8" s="41">
        <v>358</v>
      </c>
      <c r="D8" s="45">
        <v>100</v>
      </c>
      <c r="E8" s="45">
        <v>2</v>
      </c>
      <c r="F8" s="45">
        <v>95</v>
      </c>
      <c r="G8" s="45"/>
      <c r="H8" s="45"/>
      <c r="I8" s="45">
        <v>15</v>
      </c>
      <c r="J8" s="45">
        <v>9</v>
      </c>
      <c r="K8" s="45">
        <v>5</v>
      </c>
      <c r="L8" s="45">
        <v>24</v>
      </c>
      <c r="M8" s="45">
        <v>10</v>
      </c>
      <c r="N8" s="45"/>
      <c r="O8" s="45"/>
      <c r="P8" s="45"/>
      <c r="Q8" s="45"/>
      <c r="R8" s="45">
        <f t="shared" si="0"/>
        <v>295</v>
      </c>
      <c r="S8" s="27">
        <f t="shared" si="1"/>
        <v>295</v>
      </c>
      <c r="T8" s="41"/>
      <c r="U8" s="47">
        <f t="shared" si="2"/>
        <v>0</v>
      </c>
    </row>
    <row r="9" spans="1:98" ht="18.75">
      <c r="A9" s="45">
        <v>8</v>
      </c>
      <c r="B9" s="45" t="s">
        <v>17</v>
      </c>
      <c r="C9" s="41">
        <v>92</v>
      </c>
      <c r="D9" s="45">
        <v>35</v>
      </c>
      <c r="E9" s="45">
        <v>1</v>
      </c>
      <c r="F9" s="45">
        <v>40</v>
      </c>
      <c r="G9" s="45"/>
      <c r="H9" s="45"/>
      <c r="I9" s="45">
        <v>17</v>
      </c>
      <c r="J9" s="45"/>
      <c r="K9" s="45"/>
      <c r="L9" s="45"/>
      <c r="M9" s="45"/>
      <c r="N9" s="45"/>
      <c r="O9" s="45"/>
      <c r="P9" s="45"/>
      <c r="Q9" s="45"/>
      <c r="R9" s="45">
        <f t="shared" si="0"/>
        <v>75</v>
      </c>
      <c r="S9" s="27">
        <f t="shared" si="1"/>
        <v>75</v>
      </c>
      <c r="T9" s="41"/>
      <c r="U9" s="47">
        <f t="shared" si="2"/>
        <v>0</v>
      </c>
      <c r="CT9" t="s">
        <v>48</v>
      </c>
    </row>
    <row r="10" spans="1:98" ht="18.75">
      <c r="A10" s="45">
        <v>9</v>
      </c>
      <c r="B10" s="45" t="s">
        <v>18</v>
      </c>
      <c r="C10" s="41">
        <v>207</v>
      </c>
      <c r="D10" s="45">
        <v>65</v>
      </c>
      <c r="E10" s="45">
        <v>2</v>
      </c>
      <c r="F10" s="45">
        <v>52</v>
      </c>
      <c r="G10" s="45"/>
      <c r="H10" s="45"/>
      <c r="I10" s="45">
        <v>11</v>
      </c>
      <c r="J10" s="45">
        <v>13</v>
      </c>
      <c r="K10" s="45"/>
      <c r="L10" s="45"/>
      <c r="M10" s="45"/>
      <c r="N10" s="45"/>
      <c r="O10" s="45">
        <v>1</v>
      </c>
      <c r="P10" s="45"/>
      <c r="Q10" s="45"/>
      <c r="R10" s="45">
        <f t="shared" si="0"/>
        <v>182</v>
      </c>
      <c r="S10" s="27">
        <f t="shared" si="1"/>
        <v>182</v>
      </c>
      <c r="T10" s="41"/>
      <c r="U10" s="47">
        <f t="shared" si="2"/>
        <v>0</v>
      </c>
    </row>
    <row r="11" spans="1:98" ht="18.75">
      <c r="A11" s="45">
        <v>10</v>
      </c>
      <c r="B11" s="45" t="s">
        <v>19</v>
      </c>
      <c r="C11" s="41">
        <v>512</v>
      </c>
      <c r="D11" s="45">
        <v>100</v>
      </c>
      <c r="E11" s="45">
        <v>3</v>
      </c>
      <c r="F11" s="45">
        <v>58</v>
      </c>
      <c r="G11" s="45"/>
      <c r="H11" s="45"/>
      <c r="I11" s="45">
        <v>66</v>
      </c>
      <c r="J11" s="45">
        <v>10</v>
      </c>
      <c r="K11" s="45">
        <v>19</v>
      </c>
      <c r="L11" s="45">
        <v>1</v>
      </c>
      <c r="M11" s="45">
        <v>45</v>
      </c>
      <c r="N11" s="45"/>
      <c r="O11" s="45">
        <v>12</v>
      </c>
      <c r="P11" s="45"/>
      <c r="Q11" s="45"/>
      <c r="R11" s="45">
        <f t="shared" si="0"/>
        <v>359</v>
      </c>
      <c r="S11" s="27">
        <f t="shared" si="1"/>
        <v>358</v>
      </c>
      <c r="T11" s="41">
        <v>1</v>
      </c>
      <c r="U11" s="47">
        <f t="shared" si="2"/>
        <v>0</v>
      </c>
    </row>
    <row r="12" spans="1:98" ht="18.75">
      <c r="A12" s="45">
        <v>11</v>
      </c>
      <c r="B12" s="45" t="s">
        <v>20</v>
      </c>
      <c r="C12" s="41">
        <v>27</v>
      </c>
      <c r="D12" s="45">
        <v>27</v>
      </c>
      <c r="E12" s="45">
        <v>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>
        <f t="shared" si="0"/>
        <v>27</v>
      </c>
      <c r="S12" s="27">
        <f t="shared" si="1"/>
        <v>27</v>
      </c>
      <c r="T12" s="41"/>
      <c r="U12" s="47">
        <f t="shared" si="2"/>
        <v>0</v>
      </c>
    </row>
    <row r="13" spans="1:98" ht="18.75">
      <c r="A13" s="45">
        <v>12</v>
      </c>
      <c r="B13" s="45" t="s">
        <v>21</v>
      </c>
      <c r="C13" s="41">
        <v>123</v>
      </c>
      <c r="D13" s="45">
        <v>48</v>
      </c>
      <c r="E13" s="45">
        <v>1</v>
      </c>
      <c r="F13" s="45">
        <v>30</v>
      </c>
      <c r="G13" s="45"/>
      <c r="H13" s="45"/>
      <c r="I13" s="45">
        <v>26</v>
      </c>
      <c r="J13" s="45"/>
      <c r="K13" s="45">
        <v>10</v>
      </c>
      <c r="L13" s="45">
        <v>9</v>
      </c>
      <c r="M13" s="45"/>
      <c r="N13" s="45"/>
      <c r="O13" s="45"/>
      <c r="P13" s="45"/>
      <c r="Q13" s="45"/>
      <c r="R13" s="45">
        <f t="shared" si="0"/>
        <v>78</v>
      </c>
      <c r="S13" s="27">
        <f t="shared" si="1"/>
        <v>78</v>
      </c>
      <c r="T13" s="41"/>
      <c r="U13" s="47">
        <f t="shared" si="2"/>
        <v>0</v>
      </c>
    </row>
    <row r="14" spans="1:98" ht="18.75">
      <c r="A14" s="45">
        <v>13</v>
      </c>
      <c r="B14" s="45" t="s">
        <v>22</v>
      </c>
      <c r="C14" s="41">
        <v>63</v>
      </c>
      <c r="D14" s="45">
        <v>31</v>
      </c>
      <c r="E14" s="45">
        <v>1</v>
      </c>
      <c r="F14" s="45"/>
      <c r="G14" s="45"/>
      <c r="H14" s="45"/>
      <c r="I14" s="45">
        <v>10</v>
      </c>
      <c r="J14" s="45">
        <v>1</v>
      </c>
      <c r="K14" s="45">
        <v>6</v>
      </c>
      <c r="L14" s="45">
        <v>8</v>
      </c>
      <c r="M14" s="45">
        <v>7</v>
      </c>
      <c r="N14" s="45"/>
      <c r="O14" s="45"/>
      <c r="P14" s="45"/>
      <c r="Q14" s="45"/>
      <c r="R14" s="45">
        <f t="shared" si="0"/>
        <v>31</v>
      </c>
      <c r="S14" s="27">
        <f t="shared" si="1"/>
        <v>31</v>
      </c>
      <c r="T14" s="41"/>
      <c r="U14" s="47">
        <f t="shared" si="2"/>
        <v>0</v>
      </c>
    </row>
    <row r="15" spans="1:98" ht="18.75">
      <c r="A15" s="45">
        <v>14</v>
      </c>
      <c r="B15" s="45" t="s">
        <v>23</v>
      </c>
      <c r="C15" s="41">
        <v>51</v>
      </c>
      <c r="D15" s="45">
        <v>0</v>
      </c>
      <c r="E15" s="45">
        <v>0</v>
      </c>
      <c r="F15" s="45"/>
      <c r="G15" s="45"/>
      <c r="H15" s="45"/>
      <c r="I15" s="45"/>
      <c r="J15" s="45">
        <v>10</v>
      </c>
      <c r="K15" s="45"/>
      <c r="L15" s="45">
        <v>5</v>
      </c>
      <c r="M15" s="45">
        <v>26</v>
      </c>
      <c r="N15" s="45"/>
      <c r="O15" s="45">
        <v>10</v>
      </c>
      <c r="P15" s="45"/>
      <c r="Q15" s="45"/>
      <c r="R15" s="45">
        <f t="shared" si="0"/>
        <v>0</v>
      </c>
      <c r="S15" s="27">
        <f t="shared" si="1"/>
        <v>0</v>
      </c>
      <c r="T15" s="41"/>
      <c r="U15" s="47">
        <f t="shared" si="2"/>
        <v>0</v>
      </c>
    </row>
    <row r="16" spans="1:98" ht="18.75">
      <c r="A16" s="45">
        <v>15</v>
      </c>
      <c r="B16" s="45" t="s">
        <v>24</v>
      </c>
      <c r="C16" s="41">
        <v>316</v>
      </c>
      <c r="D16" s="45">
        <v>50</v>
      </c>
      <c r="E16" s="45">
        <v>5</v>
      </c>
      <c r="F16" s="45">
        <v>40</v>
      </c>
      <c r="G16" s="45"/>
      <c r="H16" s="45"/>
      <c r="I16" s="45">
        <v>19</v>
      </c>
      <c r="J16" s="45"/>
      <c r="K16" s="45"/>
      <c r="L16" s="45"/>
      <c r="M16" s="45">
        <v>6</v>
      </c>
      <c r="N16" s="45"/>
      <c r="O16" s="45"/>
      <c r="P16" s="45"/>
      <c r="Q16" s="45"/>
      <c r="R16" s="45">
        <f t="shared" si="0"/>
        <v>291</v>
      </c>
      <c r="S16" s="27">
        <f t="shared" si="1"/>
        <v>290</v>
      </c>
      <c r="T16" s="41">
        <v>1</v>
      </c>
      <c r="U16" s="47">
        <f t="shared" si="2"/>
        <v>0</v>
      </c>
    </row>
    <row r="17" spans="1:21" ht="18.75">
      <c r="A17" s="45">
        <v>16</v>
      </c>
      <c r="B17" s="45" t="s">
        <v>25</v>
      </c>
      <c r="C17" s="41">
        <v>96</v>
      </c>
      <c r="D17" s="45">
        <v>50</v>
      </c>
      <c r="E17" s="45">
        <v>1</v>
      </c>
      <c r="F17" s="45">
        <v>38</v>
      </c>
      <c r="G17" s="45"/>
      <c r="H17" s="45"/>
      <c r="I17" s="45">
        <v>5</v>
      </c>
      <c r="J17" s="45"/>
      <c r="K17" s="45"/>
      <c r="L17" s="45"/>
      <c r="M17" s="45"/>
      <c r="N17" s="45"/>
      <c r="O17" s="45">
        <v>3</v>
      </c>
      <c r="P17" s="45"/>
      <c r="Q17" s="45"/>
      <c r="R17" s="45">
        <f t="shared" si="0"/>
        <v>88</v>
      </c>
      <c r="S17" s="27">
        <f t="shared" si="1"/>
        <v>88</v>
      </c>
      <c r="T17" s="41"/>
      <c r="U17" s="47">
        <f t="shared" si="2"/>
        <v>0</v>
      </c>
    </row>
    <row r="18" spans="1:21" ht="18.75">
      <c r="A18" s="45">
        <v>17</v>
      </c>
      <c r="B18" s="45" t="s">
        <v>26</v>
      </c>
      <c r="C18" s="41">
        <v>53</v>
      </c>
      <c r="D18" s="45">
        <v>35</v>
      </c>
      <c r="E18" s="45">
        <v>1</v>
      </c>
      <c r="F18" s="45"/>
      <c r="G18" s="45"/>
      <c r="H18" s="45"/>
      <c r="I18" s="45">
        <v>7</v>
      </c>
      <c r="J18" s="45">
        <v>3</v>
      </c>
      <c r="K18" s="45">
        <v>0</v>
      </c>
      <c r="L18" s="45"/>
      <c r="M18" s="45">
        <v>8</v>
      </c>
      <c r="N18" s="45"/>
      <c r="O18" s="45">
        <v>0</v>
      </c>
      <c r="P18" s="45"/>
      <c r="Q18" s="45"/>
      <c r="R18" s="45">
        <f t="shared" si="0"/>
        <v>35</v>
      </c>
      <c r="S18" s="27">
        <f t="shared" si="1"/>
        <v>35</v>
      </c>
      <c r="T18" s="41"/>
      <c r="U18" s="47">
        <f t="shared" si="2"/>
        <v>0</v>
      </c>
    </row>
    <row r="19" spans="1:21" ht="18.75">
      <c r="A19" s="45">
        <v>18</v>
      </c>
      <c r="B19" s="45" t="s">
        <v>27</v>
      </c>
      <c r="C19" s="41">
        <v>94</v>
      </c>
      <c r="D19" s="45">
        <v>33</v>
      </c>
      <c r="E19" s="45">
        <v>2</v>
      </c>
      <c r="F19" s="45">
        <v>20</v>
      </c>
      <c r="G19" s="45"/>
      <c r="H19" s="45"/>
      <c r="I19" s="45">
        <v>5</v>
      </c>
      <c r="J19" s="45"/>
      <c r="K19" s="45"/>
      <c r="L19" s="45">
        <v>3</v>
      </c>
      <c r="M19" s="45"/>
      <c r="N19" s="45"/>
      <c r="O19" s="45"/>
      <c r="P19" s="45"/>
      <c r="Q19" s="45"/>
      <c r="R19" s="45">
        <f t="shared" si="0"/>
        <v>86</v>
      </c>
      <c r="S19" s="27">
        <f t="shared" si="1"/>
        <v>86</v>
      </c>
      <c r="T19" s="41"/>
      <c r="U19" s="47">
        <f t="shared" si="2"/>
        <v>0</v>
      </c>
    </row>
    <row r="20" spans="1:21" ht="18.75">
      <c r="A20" s="45">
        <v>19</v>
      </c>
      <c r="B20" s="45" t="s">
        <v>28</v>
      </c>
      <c r="C20" s="41">
        <v>91</v>
      </c>
      <c r="D20" s="45">
        <v>40</v>
      </c>
      <c r="E20" s="45">
        <v>1</v>
      </c>
      <c r="F20" s="45">
        <v>15</v>
      </c>
      <c r="G20" s="45"/>
      <c r="H20" s="45"/>
      <c r="I20" s="45">
        <v>25</v>
      </c>
      <c r="J20" s="45">
        <v>3</v>
      </c>
      <c r="K20" s="45"/>
      <c r="L20" s="45"/>
      <c r="M20" s="45">
        <v>7</v>
      </c>
      <c r="N20" s="45"/>
      <c r="O20" s="45"/>
      <c r="P20" s="45"/>
      <c r="Q20" s="45"/>
      <c r="R20" s="45">
        <f t="shared" si="0"/>
        <v>56</v>
      </c>
      <c r="S20" s="27">
        <f t="shared" si="1"/>
        <v>55</v>
      </c>
      <c r="T20" s="41">
        <v>1</v>
      </c>
      <c r="U20" s="47">
        <f t="shared" si="2"/>
        <v>0</v>
      </c>
    </row>
    <row r="21" spans="1:21" ht="18.75">
      <c r="A21" s="45">
        <v>20</v>
      </c>
      <c r="B21" s="45" t="s">
        <v>29</v>
      </c>
      <c r="C21" s="41">
        <v>69</v>
      </c>
      <c r="D21" s="45">
        <v>40</v>
      </c>
      <c r="E21" s="45">
        <v>1</v>
      </c>
      <c r="F21" s="45">
        <v>13</v>
      </c>
      <c r="G21" s="45"/>
      <c r="H21" s="45"/>
      <c r="I21" s="45">
        <v>5</v>
      </c>
      <c r="J21" s="45">
        <v>7</v>
      </c>
      <c r="K21" s="45"/>
      <c r="L21" s="45"/>
      <c r="M21" s="45">
        <v>3</v>
      </c>
      <c r="N21" s="45"/>
      <c r="O21" s="45"/>
      <c r="P21" s="45"/>
      <c r="Q21" s="45"/>
      <c r="R21" s="45">
        <f t="shared" si="0"/>
        <v>54</v>
      </c>
      <c r="S21" s="27">
        <f t="shared" si="1"/>
        <v>53</v>
      </c>
      <c r="T21" s="41">
        <v>1</v>
      </c>
      <c r="U21" s="47">
        <f t="shared" si="2"/>
        <v>0</v>
      </c>
    </row>
  </sheetData>
  <pageMargins left="0.7" right="0.7" top="0.75" bottom="0.75" header="0.3" footer="0.3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workbookViewId="0">
      <selection activeCell="L19" sqref="L19"/>
    </sheetView>
  </sheetViews>
  <sheetFormatPr defaultRowHeight="15"/>
  <cols>
    <col min="1" max="1" width="4.85546875" customWidth="1"/>
    <col min="3" max="17" width="6.140625" customWidth="1"/>
    <col min="19" max="20" width="9" customWidth="1"/>
    <col min="24" max="24" width="10.85546875" customWidth="1"/>
  </cols>
  <sheetData>
    <row r="1" spans="1:25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40</v>
      </c>
      <c r="K1" s="8" t="s">
        <v>40</v>
      </c>
      <c r="L1" s="8" t="s">
        <v>53</v>
      </c>
      <c r="M1" s="8" t="s">
        <v>53</v>
      </c>
      <c r="N1" s="8" t="s">
        <v>84</v>
      </c>
      <c r="O1" s="8" t="s">
        <v>71</v>
      </c>
      <c r="P1" s="8" t="s">
        <v>74</v>
      </c>
      <c r="Q1" s="8" t="s">
        <v>58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5" ht="12.75" customHeight="1">
      <c r="A2" s="4">
        <v>1</v>
      </c>
      <c r="B2" s="77" t="s">
        <v>10</v>
      </c>
      <c r="C2" s="4">
        <v>33</v>
      </c>
      <c r="D2" s="4">
        <v>52</v>
      </c>
      <c r="E2" s="4">
        <v>43</v>
      </c>
      <c r="F2" s="4">
        <v>30</v>
      </c>
      <c r="G2" s="4">
        <v>33</v>
      </c>
      <c r="H2" s="4">
        <v>87</v>
      </c>
      <c r="I2" s="83">
        <v>24</v>
      </c>
      <c r="J2" s="83"/>
      <c r="K2" s="83">
        <v>47</v>
      </c>
      <c r="L2" s="83"/>
      <c r="M2" s="83">
        <v>29</v>
      </c>
      <c r="N2" s="83"/>
      <c r="O2" s="83">
        <v>24</v>
      </c>
      <c r="P2" s="83">
        <v>2</v>
      </c>
      <c r="Q2" s="89"/>
      <c r="R2" s="44">
        <v>2146</v>
      </c>
      <c r="S2" s="4"/>
      <c r="T2" s="4">
        <v>108</v>
      </c>
      <c r="U2" s="82">
        <f t="shared" ref="U2:U23" si="0">R2+S2-F2-G2-H2-I2-J2-K2-L2-M2-N2-O2-P2-Q2-T2</f>
        <v>1762</v>
      </c>
      <c r="V2" s="7">
        <f t="shared" ref="V2:V23" si="1">C2*D2+E2</f>
        <v>1759</v>
      </c>
      <c r="W2" s="4">
        <v>3</v>
      </c>
      <c r="X2" s="9">
        <f>V2+W2-U2</f>
        <v>0</v>
      </c>
    </row>
    <row r="3" spans="1:25" ht="12.75" customHeight="1">
      <c r="A3" s="4">
        <v>2</v>
      </c>
      <c r="B3" s="77" t="s">
        <v>11</v>
      </c>
      <c r="C3" s="4">
        <v>70</v>
      </c>
      <c r="D3" s="4">
        <v>31</v>
      </c>
      <c r="E3" s="4">
        <v>68</v>
      </c>
      <c r="F3" s="4">
        <v>29</v>
      </c>
      <c r="G3" s="4">
        <v>12</v>
      </c>
      <c r="H3" s="4">
        <v>37</v>
      </c>
      <c r="I3" s="83">
        <v>26</v>
      </c>
      <c r="J3" s="83"/>
      <c r="K3" s="83">
        <v>19</v>
      </c>
      <c r="L3" s="83"/>
      <c r="M3" s="83">
        <v>14</v>
      </c>
      <c r="N3" s="83"/>
      <c r="O3" s="83">
        <v>38</v>
      </c>
      <c r="P3" s="83">
        <v>2</v>
      </c>
      <c r="Q3" s="89"/>
      <c r="R3" s="44">
        <v>2031</v>
      </c>
      <c r="S3" s="4">
        <v>490</v>
      </c>
      <c r="T3" s="4">
        <v>110</v>
      </c>
      <c r="U3" s="82">
        <f t="shared" si="0"/>
        <v>2234</v>
      </c>
      <c r="V3" s="7">
        <f t="shared" si="1"/>
        <v>2238</v>
      </c>
      <c r="W3" s="4"/>
      <c r="X3" s="9">
        <f t="shared" ref="X3:X23" si="2">V3+W3-U3</f>
        <v>4</v>
      </c>
      <c r="Y3" t="s">
        <v>88</v>
      </c>
    </row>
    <row r="4" spans="1:25" ht="12.75" customHeight="1">
      <c r="A4" s="4">
        <v>3</v>
      </c>
      <c r="B4" s="77" t="s">
        <v>12</v>
      </c>
      <c r="C4" s="4">
        <v>45</v>
      </c>
      <c r="D4" s="4">
        <v>4</v>
      </c>
      <c r="E4" s="4">
        <v>24</v>
      </c>
      <c r="F4" s="4">
        <v>3</v>
      </c>
      <c r="G4" s="4"/>
      <c r="H4" s="4">
        <v>3</v>
      </c>
      <c r="I4" s="83">
        <v>3</v>
      </c>
      <c r="J4" s="83"/>
      <c r="K4" s="83">
        <v>20</v>
      </c>
      <c r="L4" s="83"/>
      <c r="M4" s="83"/>
      <c r="N4" s="83"/>
      <c r="O4" s="83">
        <v>18</v>
      </c>
      <c r="P4" s="83"/>
      <c r="Q4" s="89"/>
      <c r="R4" s="44">
        <v>326</v>
      </c>
      <c r="S4" s="4"/>
      <c r="T4" s="4">
        <v>75</v>
      </c>
      <c r="U4" s="82">
        <f t="shared" si="0"/>
        <v>204</v>
      </c>
      <c r="V4" s="7">
        <f t="shared" si="1"/>
        <v>204</v>
      </c>
      <c r="W4" s="4"/>
      <c r="X4" s="9">
        <f t="shared" si="2"/>
        <v>0</v>
      </c>
    </row>
    <row r="5" spans="1:25" ht="12.75" customHeight="1">
      <c r="A5" s="4">
        <v>4</v>
      </c>
      <c r="B5" s="77" t="s">
        <v>13</v>
      </c>
      <c r="C5" s="4">
        <v>90</v>
      </c>
      <c r="D5" s="4">
        <v>3</v>
      </c>
      <c r="E5" s="4">
        <v>6</v>
      </c>
      <c r="F5" s="4">
        <v>8</v>
      </c>
      <c r="G5" s="4">
        <v>16</v>
      </c>
      <c r="H5" s="4">
        <v>19</v>
      </c>
      <c r="I5" s="83">
        <v>12</v>
      </c>
      <c r="J5" s="83"/>
      <c r="K5" s="83"/>
      <c r="L5" s="83"/>
      <c r="M5" s="83">
        <v>12</v>
      </c>
      <c r="N5" s="83"/>
      <c r="O5" s="83">
        <v>4</v>
      </c>
      <c r="P5" s="83"/>
      <c r="Q5" s="89"/>
      <c r="R5" s="44">
        <v>177</v>
      </c>
      <c r="S5" s="4">
        <v>180</v>
      </c>
      <c r="T5" s="4">
        <v>10</v>
      </c>
      <c r="U5" s="82">
        <f t="shared" si="0"/>
        <v>276</v>
      </c>
      <c r="V5" s="7">
        <f t="shared" si="1"/>
        <v>276</v>
      </c>
      <c r="W5" s="4"/>
      <c r="X5" s="9">
        <f t="shared" si="2"/>
        <v>0</v>
      </c>
    </row>
    <row r="6" spans="1:25" ht="12.75" customHeight="1">
      <c r="A6" s="4">
        <v>5</v>
      </c>
      <c r="B6" s="77" t="s">
        <v>14</v>
      </c>
      <c r="C6" s="4">
        <v>76</v>
      </c>
      <c r="D6" s="4">
        <v>1</v>
      </c>
      <c r="E6" s="4"/>
      <c r="F6" s="4"/>
      <c r="G6" s="4"/>
      <c r="H6" s="4"/>
      <c r="I6" s="83">
        <v>3</v>
      </c>
      <c r="J6" s="83"/>
      <c r="K6" s="83"/>
      <c r="L6" s="83"/>
      <c r="M6" s="83"/>
      <c r="N6" s="83"/>
      <c r="O6" s="83"/>
      <c r="P6" s="83"/>
      <c r="Q6" s="89"/>
      <c r="R6" s="44">
        <v>79</v>
      </c>
      <c r="S6" s="4"/>
      <c r="T6" s="4"/>
      <c r="U6" s="82">
        <f t="shared" si="0"/>
        <v>76</v>
      </c>
      <c r="V6" s="7">
        <f t="shared" si="1"/>
        <v>76</v>
      </c>
      <c r="W6" s="4"/>
      <c r="X6" s="9">
        <f t="shared" si="2"/>
        <v>0</v>
      </c>
    </row>
    <row r="7" spans="1:25" ht="12.75" customHeight="1">
      <c r="A7" s="4">
        <v>6</v>
      </c>
      <c r="B7" s="77" t="s">
        <v>15</v>
      </c>
      <c r="C7" s="4">
        <v>20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9"/>
      <c r="R7" s="44">
        <v>20</v>
      </c>
      <c r="S7" s="4"/>
      <c r="T7" s="4"/>
      <c r="U7" s="82">
        <f t="shared" si="0"/>
        <v>20</v>
      </c>
      <c r="V7" s="7">
        <f t="shared" si="1"/>
        <v>20</v>
      </c>
      <c r="W7" s="4"/>
      <c r="X7" s="9">
        <f t="shared" si="2"/>
        <v>0</v>
      </c>
    </row>
    <row r="8" spans="1:25" ht="12.75" customHeight="1">
      <c r="A8" s="4">
        <v>7</v>
      </c>
      <c r="B8" s="77" t="s">
        <v>16</v>
      </c>
      <c r="C8" s="4">
        <v>120</v>
      </c>
      <c r="D8" s="4">
        <v>6</v>
      </c>
      <c r="E8" s="4">
        <v>27</v>
      </c>
      <c r="F8" s="4">
        <v>14</v>
      </c>
      <c r="G8" s="4">
        <v>16</v>
      </c>
      <c r="H8" s="4">
        <v>27</v>
      </c>
      <c r="I8" s="83">
        <v>30</v>
      </c>
      <c r="J8" s="83"/>
      <c r="K8" s="83">
        <v>3</v>
      </c>
      <c r="L8" s="83"/>
      <c r="M8" s="83">
        <v>29</v>
      </c>
      <c r="N8" s="83"/>
      <c r="O8" s="83">
        <v>7</v>
      </c>
      <c r="P8" s="83"/>
      <c r="Q8" s="89"/>
      <c r="R8" s="44">
        <v>662</v>
      </c>
      <c r="S8" s="4">
        <v>240</v>
      </c>
      <c r="T8" s="4">
        <v>29</v>
      </c>
      <c r="U8" s="82">
        <f t="shared" si="0"/>
        <v>747</v>
      </c>
      <c r="V8" s="7">
        <f t="shared" si="1"/>
        <v>747</v>
      </c>
      <c r="W8" s="4"/>
      <c r="X8" s="9">
        <f t="shared" si="2"/>
        <v>0</v>
      </c>
    </row>
    <row r="9" spans="1:25" ht="12.75" customHeight="1">
      <c r="A9" s="4">
        <v>8</v>
      </c>
      <c r="B9" s="77" t="s">
        <v>17</v>
      </c>
      <c r="C9" s="4">
        <v>40</v>
      </c>
      <c r="D9" s="4">
        <v>2</v>
      </c>
      <c r="E9" s="4">
        <v>16</v>
      </c>
      <c r="F9" s="4"/>
      <c r="G9" s="4"/>
      <c r="H9" s="4"/>
      <c r="I9" s="83">
        <v>2</v>
      </c>
      <c r="J9" s="83"/>
      <c r="K9" s="83"/>
      <c r="L9" s="83"/>
      <c r="M9" s="83"/>
      <c r="N9" s="83"/>
      <c r="O9" s="83"/>
      <c r="P9" s="83"/>
      <c r="Q9" s="89"/>
      <c r="R9" s="44">
        <v>58</v>
      </c>
      <c r="S9" s="4">
        <v>40</v>
      </c>
      <c r="T9" s="4"/>
      <c r="U9" s="82">
        <f t="shared" si="0"/>
        <v>96</v>
      </c>
      <c r="V9" s="7">
        <f t="shared" si="1"/>
        <v>96</v>
      </c>
      <c r="W9" s="4"/>
      <c r="X9" s="9">
        <f t="shared" si="2"/>
        <v>0</v>
      </c>
    </row>
    <row r="10" spans="1:25" ht="12.75" customHeight="1">
      <c r="A10" s="4">
        <v>9</v>
      </c>
      <c r="B10" s="77" t="s">
        <v>18</v>
      </c>
      <c r="C10" s="4">
        <v>65</v>
      </c>
      <c r="D10" s="4">
        <v>3</v>
      </c>
      <c r="E10" s="4">
        <v>53</v>
      </c>
      <c r="F10" s="4">
        <v>4</v>
      </c>
      <c r="G10" s="4">
        <v>12</v>
      </c>
      <c r="H10" s="4">
        <v>14</v>
      </c>
      <c r="I10" s="83">
        <v>7</v>
      </c>
      <c r="J10" s="83"/>
      <c r="K10" s="83">
        <v>3</v>
      </c>
      <c r="L10" s="83"/>
      <c r="M10" s="83">
        <v>8</v>
      </c>
      <c r="N10" s="83"/>
      <c r="O10" s="83">
        <v>7</v>
      </c>
      <c r="P10" s="83"/>
      <c r="Q10" s="89"/>
      <c r="R10" s="44">
        <v>303</v>
      </c>
      <c r="S10" s="4"/>
      <c r="T10" s="4"/>
      <c r="U10" s="82">
        <f t="shared" si="0"/>
        <v>248</v>
      </c>
      <c r="V10" s="7">
        <f t="shared" si="1"/>
        <v>248</v>
      </c>
      <c r="W10" s="4"/>
      <c r="X10" s="9">
        <f t="shared" si="2"/>
        <v>0</v>
      </c>
    </row>
    <row r="11" spans="1:25" ht="12.75" customHeight="1">
      <c r="A11" s="4">
        <v>10</v>
      </c>
      <c r="B11" s="77" t="s">
        <v>19</v>
      </c>
      <c r="C11" s="4">
        <v>100</v>
      </c>
      <c r="D11" s="4">
        <v>5</v>
      </c>
      <c r="E11" s="4">
        <v>35</v>
      </c>
      <c r="F11" s="4">
        <v>23</v>
      </c>
      <c r="G11" s="4">
        <v>29</v>
      </c>
      <c r="H11" s="4">
        <v>39</v>
      </c>
      <c r="I11" s="83">
        <v>33</v>
      </c>
      <c r="J11" s="83"/>
      <c r="K11" s="83">
        <v>27</v>
      </c>
      <c r="L11" s="83"/>
      <c r="M11" s="83"/>
      <c r="N11" s="83"/>
      <c r="O11" s="83">
        <v>31</v>
      </c>
      <c r="P11" s="83"/>
      <c r="Q11" s="89"/>
      <c r="R11" s="44">
        <v>552</v>
      </c>
      <c r="S11" s="4">
        <v>200</v>
      </c>
      <c r="T11" s="4">
        <v>35</v>
      </c>
      <c r="U11" s="82">
        <f t="shared" si="0"/>
        <v>535</v>
      </c>
      <c r="V11" s="7">
        <f t="shared" si="1"/>
        <v>535</v>
      </c>
      <c r="W11" s="4"/>
      <c r="X11" s="9">
        <f t="shared" si="2"/>
        <v>0</v>
      </c>
    </row>
    <row r="12" spans="1:25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9"/>
      <c r="R12" s="44">
        <v>0</v>
      </c>
      <c r="S12" s="4"/>
      <c r="T12" s="4"/>
      <c r="U12" s="82">
        <f t="shared" si="0"/>
        <v>0</v>
      </c>
      <c r="V12" s="7">
        <f t="shared" si="1"/>
        <v>0</v>
      </c>
      <c r="W12" s="4"/>
      <c r="X12" s="9">
        <f t="shared" si="2"/>
        <v>0</v>
      </c>
    </row>
    <row r="13" spans="1:25" ht="12.75" customHeight="1">
      <c r="A13" s="4">
        <v>12</v>
      </c>
      <c r="B13" s="77" t="s">
        <v>21</v>
      </c>
      <c r="C13" s="4">
        <v>48</v>
      </c>
      <c r="D13" s="4">
        <v>3</v>
      </c>
      <c r="E13" s="4">
        <v>50</v>
      </c>
      <c r="F13" s="4">
        <v>7</v>
      </c>
      <c r="G13" s="4">
        <v>8</v>
      </c>
      <c r="H13" s="4">
        <v>4</v>
      </c>
      <c r="I13" s="83">
        <v>3</v>
      </c>
      <c r="J13" s="83"/>
      <c r="K13" s="83">
        <v>1</v>
      </c>
      <c r="L13" s="83"/>
      <c r="M13" s="83"/>
      <c r="N13" s="83"/>
      <c r="O13" s="83">
        <v>5</v>
      </c>
      <c r="P13" s="83"/>
      <c r="Q13" s="89"/>
      <c r="R13" s="44">
        <v>226</v>
      </c>
      <c r="S13" s="4"/>
      <c r="T13" s="4">
        <v>4</v>
      </c>
      <c r="U13" s="82">
        <f t="shared" si="0"/>
        <v>194</v>
      </c>
      <c r="V13" s="7">
        <f t="shared" si="1"/>
        <v>194</v>
      </c>
      <c r="W13" s="4"/>
      <c r="X13" s="9">
        <f t="shared" si="2"/>
        <v>0</v>
      </c>
    </row>
    <row r="14" spans="1:25" ht="12.75" customHeight="1">
      <c r="A14" s="4">
        <v>13</v>
      </c>
      <c r="B14" s="77" t="s">
        <v>22</v>
      </c>
      <c r="C14" s="4">
        <v>85</v>
      </c>
      <c r="D14" s="4">
        <v>2</v>
      </c>
      <c r="E14" s="4">
        <v>7</v>
      </c>
      <c r="F14" s="4">
        <v>4</v>
      </c>
      <c r="G14" s="4">
        <v>4</v>
      </c>
      <c r="H14" s="4">
        <v>12</v>
      </c>
      <c r="I14" s="83">
        <v>5</v>
      </c>
      <c r="J14" s="83"/>
      <c r="K14" s="83">
        <v>5</v>
      </c>
      <c r="L14" s="83"/>
      <c r="M14" s="83">
        <v>10</v>
      </c>
      <c r="N14" s="83"/>
      <c r="O14" s="83"/>
      <c r="P14" s="83"/>
      <c r="Q14" s="89"/>
      <c r="R14" s="44">
        <v>217</v>
      </c>
      <c r="S14" s="4"/>
      <c r="T14" s="4"/>
      <c r="U14" s="82">
        <f t="shared" si="0"/>
        <v>177</v>
      </c>
      <c r="V14" s="7">
        <f t="shared" si="1"/>
        <v>177</v>
      </c>
      <c r="W14" s="4"/>
      <c r="X14" s="9">
        <f t="shared" si="2"/>
        <v>0</v>
      </c>
    </row>
    <row r="15" spans="1:25" ht="12.75" customHeight="1">
      <c r="A15" s="4">
        <v>14</v>
      </c>
      <c r="B15" s="77" t="s">
        <v>23</v>
      </c>
      <c r="C15" s="4">
        <v>50</v>
      </c>
      <c r="D15" s="4">
        <v>3</v>
      </c>
      <c r="E15" s="4">
        <v>15</v>
      </c>
      <c r="F15" s="4">
        <v>8</v>
      </c>
      <c r="G15" s="4">
        <v>8</v>
      </c>
      <c r="H15" s="4">
        <v>26</v>
      </c>
      <c r="I15" s="83">
        <v>5</v>
      </c>
      <c r="J15" s="83"/>
      <c r="K15" s="83">
        <v>20</v>
      </c>
      <c r="L15" s="83"/>
      <c r="M15" s="83">
        <v>26</v>
      </c>
      <c r="N15" s="83"/>
      <c r="O15" s="83">
        <v>12</v>
      </c>
      <c r="P15" s="83"/>
      <c r="Q15" s="89"/>
      <c r="R15" s="44">
        <v>113</v>
      </c>
      <c r="S15" s="4">
        <v>170</v>
      </c>
      <c r="T15" s="4">
        <v>13</v>
      </c>
      <c r="U15" s="82">
        <f t="shared" si="0"/>
        <v>165</v>
      </c>
      <c r="V15" s="7">
        <f t="shared" si="1"/>
        <v>165</v>
      </c>
      <c r="W15" s="4"/>
      <c r="X15" s="9">
        <f t="shared" si="2"/>
        <v>0</v>
      </c>
    </row>
    <row r="16" spans="1:25" ht="12.75" customHeight="1">
      <c r="A16" s="4">
        <v>15</v>
      </c>
      <c r="B16" s="77" t="s">
        <v>24</v>
      </c>
      <c r="C16" s="4">
        <v>50</v>
      </c>
      <c r="D16" s="4">
        <v>2</v>
      </c>
      <c r="E16" s="4">
        <v>108</v>
      </c>
      <c r="F16" s="4"/>
      <c r="G16" s="4">
        <v>20</v>
      </c>
      <c r="H16" s="4">
        <v>32</v>
      </c>
      <c r="I16" s="83">
        <v>3</v>
      </c>
      <c r="J16" s="83"/>
      <c r="K16" s="83"/>
      <c r="L16" s="83"/>
      <c r="M16" s="83">
        <v>6</v>
      </c>
      <c r="N16" s="83"/>
      <c r="O16" s="83">
        <v>13</v>
      </c>
      <c r="P16" s="83"/>
      <c r="Q16" s="89"/>
      <c r="R16" s="44">
        <v>198</v>
      </c>
      <c r="S16" s="4">
        <v>85</v>
      </c>
      <c r="T16" s="4"/>
      <c r="U16" s="82">
        <f t="shared" si="0"/>
        <v>209</v>
      </c>
      <c r="V16" s="7">
        <f t="shared" si="1"/>
        <v>208</v>
      </c>
      <c r="W16" s="4">
        <v>1</v>
      </c>
      <c r="X16" s="9">
        <f t="shared" si="2"/>
        <v>0</v>
      </c>
    </row>
    <row r="17" spans="1:24" ht="12.75" customHeight="1">
      <c r="A17" s="4">
        <v>16</v>
      </c>
      <c r="B17" s="77" t="s">
        <v>25</v>
      </c>
      <c r="C17" s="4">
        <v>50</v>
      </c>
      <c r="D17" s="4">
        <v>3</v>
      </c>
      <c r="E17" s="4">
        <v>80</v>
      </c>
      <c r="F17" s="4"/>
      <c r="G17" s="4"/>
      <c r="H17" s="4"/>
      <c r="I17" s="83"/>
      <c r="J17" s="83"/>
      <c r="K17" s="83"/>
      <c r="L17" s="83"/>
      <c r="M17" s="83"/>
      <c r="N17" s="83"/>
      <c r="O17" s="83"/>
      <c r="P17" s="83"/>
      <c r="Q17" s="89"/>
      <c r="R17" s="44">
        <v>230</v>
      </c>
      <c r="S17" s="4"/>
      <c r="T17" s="4"/>
      <c r="U17" s="82">
        <f t="shared" si="0"/>
        <v>230</v>
      </c>
      <c r="V17" s="7">
        <f t="shared" si="1"/>
        <v>230</v>
      </c>
      <c r="W17" s="4"/>
      <c r="X17" s="9">
        <f t="shared" si="2"/>
        <v>0</v>
      </c>
    </row>
    <row r="18" spans="1:24" ht="12.75" customHeight="1">
      <c r="A18" s="4">
        <v>17</v>
      </c>
      <c r="B18" s="77" t="s">
        <v>26</v>
      </c>
      <c r="C18" s="4">
        <v>50</v>
      </c>
      <c r="D18" s="4">
        <v>1</v>
      </c>
      <c r="E18" s="4">
        <v>35</v>
      </c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/>
      <c r="Q18" s="89"/>
      <c r="R18" s="44">
        <v>95</v>
      </c>
      <c r="S18" s="4"/>
      <c r="T18" s="4">
        <v>10</v>
      </c>
      <c r="U18" s="82">
        <f t="shared" si="0"/>
        <v>85</v>
      </c>
      <c r="V18" s="7">
        <f t="shared" si="1"/>
        <v>85</v>
      </c>
      <c r="W18" s="4"/>
      <c r="X18" s="9">
        <f t="shared" si="2"/>
        <v>0</v>
      </c>
    </row>
    <row r="19" spans="1:24" ht="12.75" customHeight="1">
      <c r="A19" s="4">
        <v>18</v>
      </c>
      <c r="B19" s="77" t="s">
        <v>73</v>
      </c>
      <c r="C19" s="4">
        <v>25</v>
      </c>
      <c r="D19" s="4">
        <v>1</v>
      </c>
      <c r="E19" s="4">
        <v>16</v>
      </c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9"/>
      <c r="R19" s="44">
        <v>1</v>
      </c>
      <c r="S19" s="4">
        <v>40</v>
      </c>
      <c r="T19" s="4"/>
      <c r="U19" s="82">
        <f t="shared" si="0"/>
        <v>41</v>
      </c>
      <c r="V19" s="7">
        <f t="shared" si="1"/>
        <v>41</v>
      </c>
      <c r="W19" s="4"/>
      <c r="X19" s="9">
        <f t="shared" si="2"/>
        <v>0</v>
      </c>
    </row>
    <row r="20" spans="1:24" ht="12.75" customHeight="1">
      <c r="A20" s="4">
        <v>19</v>
      </c>
      <c r="B20" s="77" t="s">
        <v>27</v>
      </c>
      <c r="C20" s="4">
        <v>33</v>
      </c>
      <c r="D20" s="4">
        <v>2</v>
      </c>
      <c r="E20" s="4">
        <v>30</v>
      </c>
      <c r="F20" s="4"/>
      <c r="G20" s="4"/>
      <c r="H20" s="4"/>
      <c r="I20" s="83">
        <v>3</v>
      </c>
      <c r="J20" s="83"/>
      <c r="K20" s="83">
        <v>10</v>
      </c>
      <c r="L20" s="83"/>
      <c r="M20" s="83"/>
      <c r="N20" s="83"/>
      <c r="O20" s="83"/>
      <c r="P20" s="83"/>
      <c r="Q20" s="89"/>
      <c r="R20" s="44">
        <v>129</v>
      </c>
      <c r="S20" s="4"/>
      <c r="T20" s="4">
        <v>20</v>
      </c>
      <c r="U20" s="82">
        <f t="shared" si="0"/>
        <v>96</v>
      </c>
      <c r="V20" s="7">
        <f t="shared" si="1"/>
        <v>96</v>
      </c>
      <c r="W20" s="4"/>
      <c r="X20" s="9">
        <f t="shared" si="2"/>
        <v>0</v>
      </c>
    </row>
    <row r="21" spans="1:24" ht="12.75" customHeight="1">
      <c r="A21" s="4">
        <v>20</v>
      </c>
      <c r="B21" s="77" t="s">
        <v>28</v>
      </c>
      <c r="C21" s="4">
        <v>40</v>
      </c>
      <c r="D21" s="4">
        <v>1</v>
      </c>
      <c r="E21" s="4">
        <v>3</v>
      </c>
      <c r="F21" s="4"/>
      <c r="G21" s="4"/>
      <c r="H21" s="4"/>
      <c r="I21" s="9">
        <v>5</v>
      </c>
      <c r="J21" s="83"/>
      <c r="K21" s="9"/>
      <c r="L21" s="9"/>
      <c r="M21" s="83"/>
      <c r="N21" s="83"/>
      <c r="O21" s="9"/>
      <c r="P21" s="9"/>
      <c r="Q21" s="9"/>
      <c r="R21" s="44">
        <v>48</v>
      </c>
      <c r="S21" s="4"/>
      <c r="T21" s="4"/>
      <c r="U21" s="82">
        <f t="shared" si="0"/>
        <v>43</v>
      </c>
      <c r="V21" s="7">
        <f t="shared" si="1"/>
        <v>43</v>
      </c>
      <c r="W21" s="4"/>
      <c r="X21" s="9">
        <f t="shared" si="2"/>
        <v>0</v>
      </c>
    </row>
    <row r="22" spans="1:24" ht="12.75" customHeight="1">
      <c r="A22" s="4">
        <v>21</v>
      </c>
      <c r="B22" s="77" t="s">
        <v>29</v>
      </c>
      <c r="C22" s="4">
        <v>40</v>
      </c>
      <c r="D22" s="4">
        <v>2</v>
      </c>
      <c r="E22" s="4">
        <v>2</v>
      </c>
      <c r="F22" s="4"/>
      <c r="G22" s="4"/>
      <c r="H22" s="4"/>
      <c r="I22" s="9">
        <v>10</v>
      </c>
      <c r="J22" s="83"/>
      <c r="K22" s="9"/>
      <c r="L22" s="9"/>
      <c r="M22" s="83">
        <v>2</v>
      </c>
      <c r="N22" s="83"/>
      <c r="O22" s="9"/>
      <c r="P22" s="9"/>
      <c r="Q22" s="9"/>
      <c r="R22" s="44">
        <v>109</v>
      </c>
      <c r="S22" s="4"/>
      <c r="T22" s="4">
        <v>15</v>
      </c>
      <c r="U22" s="82">
        <f t="shared" si="0"/>
        <v>82</v>
      </c>
      <c r="V22" s="7">
        <f t="shared" si="1"/>
        <v>82</v>
      </c>
      <c r="W22" s="4"/>
      <c r="X22" s="9">
        <f t="shared" si="2"/>
        <v>0</v>
      </c>
    </row>
    <row r="23" spans="1:24" ht="12.75" customHeight="1">
      <c r="A23" s="4">
        <v>22</v>
      </c>
      <c r="B23" s="77" t="s">
        <v>79</v>
      </c>
      <c r="C23" s="4">
        <v>50</v>
      </c>
      <c r="D23" s="4">
        <v>2</v>
      </c>
      <c r="E23" s="4">
        <v>29</v>
      </c>
      <c r="F23" s="4"/>
      <c r="G23" s="4"/>
      <c r="H23" s="4"/>
      <c r="I23" s="9"/>
      <c r="J23" s="83"/>
      <c r="K23" s="9"/>
      <c r="L23" s="9"/>
      <c r="M23" s="83">
        <v>2</v>
      </c>
      <c r="N23" s="83"/>
      <c r="O23" s="9"/>
      <c r="P23" s="9"/>
      <c r="Q23" s="9"/>
      <c r="R23" s="44">
        <v>131</v>
      </c>
      <c r="S23" s="4"/>
      <c r="T23" s="4"/>
      <c r="U23" s="82">
        <f t="shared" si="0"/>
        <v>129</v>
      </c>
      <c r="V23" s="7">
        <f t="shared" si="1"/>
        <v>129</v>
      </c>
      <c r="W23" s="4"/>
      <c r="X23" s="9">
        <f t="shared" si="2"/>
        <v>0</v>
      </c>
    </row>
    <row r="24" spans="1:24" ht="18.75">
      <c r="E24" s="98"/>
      <c r="F24" s="98">
        <f t="shared" ref="F24:N24" si="3">SUM(F2:F23)</f>
        <v>130</v>
      </c>
      <c r="G24" s="98">
        <f t="shared" si="3"/>
        <v>158</v>
      </c>
      <c r="H24" s="98">
        <f t="shared" si="3"/>
        <v>300</v>
      </c>
      <c r="I24" s="115">
        <f t="shared" si="3"/>
        <v>174</v>
      </c>
      <c r="J24" s="98">
        <f t="shared" si="3"/>
        <v>0</v>
      </c>
      <c r="K24" s="115">
        <f t="shared" si="3"/>
        <v>155</v>
      </c>
      <c r="L24" s="116">
        <f>SUM(L2:L23)</f>
        <v>0</v>
      </c>
      <c r="M24" s="98">
        <f t="shared" si="3"/>
        <v>138</v>
      </c>
      <c r="N24" s="98">
        <f t="shared" si="3"/>
        <v>0</v>
      </c>
      <c r="O24" s="116">
        <f>SUM(O2:O23)</f>
        <v>159</v>
      </c>
      <c r="P24" s="116">
        <f>SUM(P2:P23)</f>
        <v>4</v>
      </c>
      <c r="Q24" s="116">
        <f>SUM(Q5:Q23)</f>
        <v>0</v>
      </c>
      <c r="R24" s="98">
        <f t="shared" ref="R24:W24" si="4">SUM(R2:R23)</f>
        <v>7851</v>
      </c>
      <c r="S24" s="102">
        <f t="shared" si="4"/>
        <v>1445</v>
      </c>
      <c r="T24" s="102">
        <f t="shared" si="4"/>
        <v>429</v>
      </c>
      <c r="U24" s="82">
        <f>SUM(U2:U23)</f>
        <v>7649</v>
      </c>
      <c r="V24" s="101">
        <f t="shared" si="4"/>
        <v>7649</v>
      </c>
      <c r="W24" s="106">
        <f t="shared" si="4"/>
        <v>4</v>
      </c>
      <c r="X24" s="93"/>
    </row>
  </sheetData>
  <pageMargins left="0.7" right="0.7" top="0.75" bottom="0.75" header="0.3" footer="0.3"/>
  <legacy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"/>
  <sheetViews>
    <sheetView workbookViewId="0">
      <selection activeCell="N3" sqref="N3"/>
    </sheetView>
  </sheetViews>
  <sheetFormatPr defaultRowHeight="15"/>
  <cols>
    <col min="1" max="1" width="4.85546875" customWidth="1"/>
    <col min="3" max="5" width="5.42578125" customWidth="1"/>
    <col min="6" max="15" width="6.140625" customWidth="1"/>
    <col min="16" max="16" width="9.140625" bestFit="1" customWidth="1"/>
    <col min="17" max="17" width="6.140625" customWidth="1"/>
    <col min="19" max="20" width="8.140625" customWidth="1"/>
    <col min="24" max="24" width="10.85546875" customWidth="1"/>
  </cols>
  <sheetData>
    <row r="1" spans="1:24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38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40</v>
      </c>
      <c r="N1" s="8" t="s">
        <v>53</v>
      </c>
      <c r="O1" s="8" t="s">
        <v>71</v>
      </c>
      <c r="P1" s="8" t="s">
        <v>74</v>
      </c>
      <c r="Q1" s="8" t="s">
        <v>58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ht="12.75" customHeight="1">
      <c r="A2" s="4">
        <v>1</v>
      </c>
      <c r="B2" s="77" t="s">
        <v>10</v>
      </c>
      <c r="C2" s="4">
        <v>33</v>
      </c>
      <c r="D2" s="4">
        <v>25</v>
      </c>
      <c r="E2" s="4">
        <v>16</v>
      </c>
      <c r="F2" s="4">
        <v>85</v>
      </c>
      <c r="G2" s="4">
        <v>53</v>
      </c>
      <c r="H2" s="4">
        <v>7</v>
      </c>
      <c r="I2" s="83">
        <v>30</v>
      </c>
      <c r="J2" s="83">
        <v>24</v>
      </c>
      <c r="K2" s="83">
        <v>51</v>
      </c>
      <c r="L2" s="83">
        <v>42</v>
      </c>
      <c r="M2" s="83">
        <v>10</v>
      </c>
      <c r="N2" s="83">
        <v>26</v>
      </c>
      <c r="O2" s="83">
        <v>61</v>
      </c>
      <c r="P2" s="83"/>
      <c r="Q2" s="89"/>
      <c r="R2" s="44">
        <v>1759</v>
      </c>
      <c r="S2" s="4"/>
      <c r="T2" s="4">
        <v>517</v>
      </c>
      <c r="U2" s="82">
        <f t="shared" ref="U2:U23" si="0">R2+S2-F2-G2-H2-I2-J2-K2-L2-M2-N2-O2-P2-Q2-T2</f>
        <v>853</v>
      </c>
      <c r="V2" s="7">
        <f t="shared" ref="V2:V23" si="1">C2*D2+E2</f>
        <v>841</v>
      </c>
      <c r="W2" s="4">
        <v>12</v>
      </c>
      <c r="X2" s="9">
        <f>V2+W2-U2</f>
        <v>0</v>
      </c>
    </row>
    <row r="3" spans="1:24" ht="12.75" customHeight="1">
      <c r="A3" s="4">
        <v>2</v>
      </c>
      <c r="B3" s="77" t="s">
        <v>11</v>
      </c>
      <c r="C3" s="4">
        <v>70</v>
      </c>
      <c r="D3" s="4">
        <v>19</v>
      </c>
      <c r="E3" s="4">
        <v>72</v>
      </c>
      <c r="F3" s="4">
        <v>55</v>
      </c>
      <c r="G3" s="4">
        <v>55</v>
      </c>
      <c r="H3" s="4">
        <v>19</v>
      </c>
      <c r="I3" s="83">
        <v>23</v>
      </c>
      <c r="J3" s="83">
        <v>46</v>
      </c>
      <c r="K3" s="83">
        <v>32</v>
      </c>
      <c r="L3" s="83">
        <v>70</v>
      </c>
      <c r="M3" s="83">
        <v>19</v>
      </c>
      <c r="N3" s="83">
        <v>46</v>
      </c>
      <c r="O3" s="83">
        <v>59</v>
      </c>
      <c r="P3" s="83"/>
      <c r="Q3" s="89"/>
      <c r="R3" s="44">
        <v>2238</v>
      </c>
      <c r="S3" s="4"/>
      <c r="T3" s="4">
        <v>411</v>
      </c>
      <c r="U3" s="82">
        <f>R3+S3-F3-G3-H3-I3-J3-K3-L3-M3-N3-O3-P3-Q3-T3</f>
        <v>1403</v>
      </c>
      <c r="V3" s="7">
        <f t="shared" si="1"/>
        <v>1402</v>
      </c>
      <c r="W3" s="4">
        <v>1</v>
      </c>
      <c r="X3" s="9">
        <f t="shared" ref="X3:X23" si="2">V3+W3-U3</f>
        <v>0</v>
      </c>
    </row>
    <row r="4" spans="1:24" ht="12.75" customHeight="1">
      <c r="A4" s="4">
        <v>3</v>
      </c>
      <c r="B4" s="77" t="s">
        <v>12</v>
      </c>
      <c r="C4" s="4">
        <v>45</v>
      </c>
      <c r="D4" s="4">
        <v>2</v>
      </c>
      <c r="E4" s="4">
        <v>34</v>
      </c>
      <c r="F4" s="4">
        <v>25</v>
      </c>
      <c r="G4" s="4"/>
      <c r="H4" s="4">
        <v>12</v>
      </c>
      <c r="I4" s="83"/>
      <c r="J4" s="83"/>
      <c r="K4" s="83">
        <v>3</v>
      </c>
      <c r="L4" s="83"/>
      <c r="M4" s="83"/>
      <c r="N4" s="83">
        <v>5</v>
      </c>
      <c r="O4" s="83"/>
      <c r="P4" s="83"/>
      <c r="Q4" s="89"/>
      <c r="R4" s="44">
        <v>204</v>
      </c>
      <c r="S4" s="4"/>
      <c r="T4" s="4">
        <v>35</v>
      </c>
      <c r="U4" s="82">
        <f t="shared" si="0"/>
        <v>124</v>
      </c>
      <c r="V4" s="7">
        <f t="shared" si="1"/>
        <v>124</v>
      </c>
      <c r="W4" s="4"/>
      <c r="X4" s="9">
        <f t="shared" si="2"/>
        <v>0</v>
      </c>
    </row>
    <row r="5" spans="1:24" ht="12.75" customHeight="1">
      <c r="A5" s="4">
        <v>4</v>
      </c>
      <c r="B5" s="77" t="s">
        <v>13</v>
      </c>
      <c r="C5" s="4">
        <v>90</v>
      </c>
      <c r="D5" s="4">
        <v>1</v>
      </c>
      <c r="E5" s="4">
        <v>60</v>
      </c>
      <c r="F5" s="4"/>
      <c r="G5" s="4">
        <v>3</v>
      </c>
      <c r="H5" s="4">
        <v>3</v>
      </c>
      <c r="I5" s="83">
        <v>5</v>
      </c>
      <c r="J5" s="83">
        <v>17</v>
      </c>
      <c r="K5" s="83">
        <v>16</v>
      </c>
      <c r="L5" s="83">
        <v>9</v>
      </c>
      <c r="M5" s="83">
        <v>6</v>
      </c>
      <c r="N5" s="83">
        <v>9</v>
      </c>
      <c r="O5" s="83">
        <v>3</v>
      </c>
      <c r="P5" s="83"/>
      <c r="Q5" s="89"/>
      <c r="R5" s="44">
        <v>276</v>
      </c>
      <c r="S5" s="4"/>
      <c r="T5" s="4">
        <v>55</v>
      </c>
      <c r="U5" s="82">
        <f t="shared" si="0"/>
        <v>150</v>
      </c>
      <c r="V5" s="7">
        <f t="shared" si="1"/>
        <v>150</v>
      </c>
      <c r="W5" s="4"/>
      <c r="X5" s="9">
        <f t="shared" si="2"/>
        <v>0</v>
      </c>
    </row>
    <row r="6" spans="1:24" ht="12.75" customHeight="1">
      <c r="A6" s="4">
        <v>5</v>
      </c>
      <c r="B6" s="77" t="s">
        <v>14</v>
      </c>
      <c r="C6" s="4">
        <v>35</v>
      </c>
      <c r="D6" s="4">
        <v>1</v>
      </c>
      <c r="E6" s="4"/>
      <c r="F6" s="4"/>
      <c r="G6" s="4"/>
      <c r="H6" s="4"/>
      <c r="I6" s="83"/>
      <c r="J6" s="83"/>
      <c r="K6" s="83"/>
      <c r="L6" s="83"/>
      <c r="M6" s="83"/>
      <c r="N6" s="83"/>
      <c r="O6" s="83"/>
      <c r="P6" s="83"/>
      <c r="Q6" s="89"/>
      <c r="R6" s="44">
        <v>76</v>
      </c>
      <c r="S6" s="4"/>
      <c r="T6" s="4">
        <v>40</v>
      </c>
      <c r="U6" s="82">
        <f t="shared" si="0"/>
        <v>36</v>
      </c>
      <c r="V6" s="7">
        <f t="shared" si="1"/>
        <v>35</v>
      </c>
      <c r="W6" s="4">
        <v>1</v>
      </c>
      <c r="X6" s="9">
        <f t="shared" si="2"/>
        <v>0</v>
      </c>
    </row>
    <row r="7" spans="1:24" ht="12.75" customHeight="1">
      <c r="A7" s="4">
        <v>6</v>
      </c>
      <c r="B7" s="77" t="s">
        <v>15</v>
      </c>
      <c r="C7" s="4">
        <v>20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9"/>
      <c r="R7" s="44">
        <v>20</v>
      </c>
      <c r="S7" s="4"/>
      <c r="T7" s="4"/>
      <c r="U7" s="82">
        <f t="shared" si="0"/>
        <v>20</v>
      </c>
      <c r="V7" s="7">
        <f t="shared" si="1"/>
        <v>20</v>
      </c>
      <c r="W7" s="4"/>
      <c r="X7" s="9">
        <f t="shared" si="2"/>
        <v>0</v>
      </c>
    </row>
    <row r="8" spans="1:24" s="1" customFormat="1" ht="12.75" customHeight="1">
      <c r="A8" s="4">
        <v>7</v>
      </c>
      <c r="B8" s="77" t="s">
        <v>16</v>
      </c>
      <c r="C8" s="4">
        <v>120</v>
      </c>
      <c r="D8" s="4">
        <v>4</v>
      </c>
      <c r="E8" s="4">
        <v>17</v>
      </c>
      <c r="F8" s="4"/>
      <c r="G8" s="4">
        <v>3</v>
      </c>
      <c r="H8" s="4">
        <v>3</v>
      </c>
      <c r="I8" s="83">
        <v>8</v>
      </c>
      <c r="J8" s="83">
        <v>16</v>
      </c>
      <c r="K8" s="83">
        <v>13</v>
      </c>
      <c r="L8" s="83"/>
      <c r="M8" s="83">
        <v>14</v>
      </c>
      <c r="N8" s="83">
        <v>17</v>
      </c>
      <c r="O8" s="83">
        <v>12</v>
      </c>
      <c r="P8" s="83"/>
      <c r="Q8" s="89"/>
      <c r="R8" s="44">
        <v>747</v>
      </c>
      <c r="S8" s="4"/>
      <c r="T8" s="4">
        <v>164</v>
      </c>
      <c r="U8" s="82">
        <f>R8+S8-F8-G8-H8-I8-J8-K8-L8-M8-N8-O8-P8-Q8-T8</f>
        <v>497</v>
      </c>
      <c r="V8" s="7">
        <f t="shared" si="1"/>
        <v>497</v>
      </c>
      <c r="W8" s="4"/>
      <c r="X8" s="9">
        <f t="shared" si="2"/>
        <v>0</v>
      </c>
    </row>
    <row r="9" spans="1:24" ht="12.75" customHeight="1">
      <c r="A9" s="4">
        <v>8</v>
      </c>
      <c r="B9" s="77" t="s">
        <v>17</v>
      </c>
      <c r="C9" s="4">
        <v>40</v>
      </c>
      <c r="D9" s="4">
        <v>2</v>
      </c>
      <c r="E9" s="4">
        <v>13</v>
      </c>
      <c r="F9" s="4"/>
      <c r="G9" s="4"/>
      <c r="H9" s="4"/>
      <c r="I9" s="83"/>
      <c r="J9" s="83"/>
      <c r="K9" s="83"/>
      <c r="L9" s="83"/>
      <c r="M9" s="83"/>
      <c r="N9" s="83">
        <v>3</v>
      </c>
      <c r="O9" s="83"/>
      <c r="P9" s="83"/>
      <c r="Q9" s="89"/>
      <c r="R9" s="44">
        <v>96</v>
      </c>
      <c r="S9" s="4"/>
      <c r="T9" s="4"/>
      <c r="U9" s="82">
        <f t="shared" si="0"/>
        <v>93</v>
      </c>
      <c r="V9" s="7">
        <f t="shared" si="1"/>
        <v>93</v>
      </c>
      <c r="W9" s="4"/>
      <c r="X9" s="9">
        <f t="shared" si="2"/>
        <v>0</v>
      </c>
    </row>
    <row r="10" spans="1:24" ht="12.75" customHeight="1">
      <c r="A10" s="4">
        <v>9</v>
      </c>
      <c r="B10" s="77" t="s">
        <v>18</v>
      </c>
      <c r="C10" s="4">
        <v>65</v>
      </c>
      <c r="D10" s="4">
        <v>1</v>
      </c>
      <c r="E10" s="4">
        <v>57</v>
      </c>
      <c r="F10" s="4"/>
      <c r="G10" s="4"/>
      <c r="H10" s="4"/>
      <c r="I10" s="83">
        <v>5</v>
      </c>
      <c r="J10" s="83">
        <v>8</v>
      </c>
      <c r="K10" s="83">
        <v>17</v>
      </c>
      <c r="L10" s="83">
        <v>17</v>
      </c>
      <c r="M10" s="83">
        <v>22</v>
      </c>
      <c r="N10" s="83">
        <v>1</v>
      </c>
      <c r="O10" s="83">
        <v>22</v>
      </c>
      <c r="P10" s="83"/>
      <c r="Q10" s="89"/>
      <c r="R10" s="44">
        <v>248</v>
      </c>
      <c r="S10" s="4"/>
      <c r="T10" s="4">
        <v>34</v>
      </c>
      <c r="U10" s="82">
        <f t="shared" si="0"/>
        <v>122</v>
      </c>
      <c r="V10" s="7">
        <f t="shared" si="1"/>
        <v>122</v>
      </c>
      <c r="W10" s="4"/>
      <c r="X10" s="9">
        <f t="shared" si="2"/>
        <v>0</v>
      </c>
    </row>
    <row r="11" spans="1:24" ht="12.75" customHeight="1">
      <c r="A11" s="4">
        <v>10</v>
      </c>
      <c r="B11" s="77" t="s">
        <v>19</v>
      </c>
      <c r="C11" s="4">
        <v>100</v>
      </c>
      <c r="D11" s="4">
        <v>2</v>
      </c>
      <c r="E11" s="4">
        <v>21</v>
      </c>
      <c r="F11" s="4">
        <v>5</v>
      </c>
      <c r="G11" s="4">
        <v>3</v>
      </c>
      <c r="H11" s="4">
        <v>12</v>
      </c>
      <c r="I11" s="83">
        <v>21</v>
      </c>
      <c r="J11" s="83">
        <v>30</v>
      </c>
      <c r="K11" s="83">
        <v>19</v>
      </c>
      <c r="L11" s="83">
        <v>33</v>
      </c>
      <c r="M11" s="83">
        <v>17</v>
      </c>
      <c r="N11" s="83"/>
      <c r="O11" s="83">
        <v>26</v>
      </c>
      <c r="P11" s="83"/>
      <c r="Q11" s="89"/>
      <c r="R11" s="44">
        <v>535</v>
      </c>
      <c r="S11" s="4"/>
      <c r="T11" s="4">
        <v>148</v>
      </c>
      <c r="U11" s="82">
        <f t="shared" si="0"/>
        <v>221</v>
      </c>
      <c r="V11" s="7">
        <f t="shared" si="1"/>
        <v>221</v>
      </c>
      <c r="W11" s="4"/>
      <c r="X11" s="9">
        <f t="shared" si="2"/>
        <v>0</v>
      </c>
    </row>
    <row r="12" spans="1:24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9"/>
      <c r="R12" s="44">
        <v>0</v>
      </c>
      <c r="S12" s="4"/>
      <c r="T12" s="4"/>
      <c r="U12" s="82">
        <f t="shared" si="0"/>
        <v>0</v>
      </c>
      <c r="V12" s="7">
        <f t="shared" si="1"/>
        <v>0</v>
      </c>
      <c r="W12" s="4"/>
      <c r="X12" s="9">
        <f t="shared" si="2"/>
        <v>0</v>
      </c>
    </row>
    <row r="13" spans="1:24" ht="12.75" customHeight="1">
      <c r="A13" s="4">
        <v>12</v>
      </c>
      <c r="B13" s="77" t="s">
        <v>21</v>
      </c>
      <c r="C13" s="4">
        <v>48</v>
      </c>
      <c r="D13" s="4">
        <v>2</v>
      </c>
      <c r="E13" s="4">
        <v>34</v>
      </c>
      <c r="F13" s="4"/>
      <c r="G13" s="4"/>
      <c r="H13" s="4">
        <v>3</v>
      </c>
      <c r="I13" s="83"/>
      <c r="J13" s="83">
        <v>5</v>
      </c>
      <c r="K13" s="83"/>
      <c r="L13" s="83">
        <v>7</v>
      </c>
      <c r="M13" s="83">
        <v>24</v>
      </c>
      <c r="N13" s="83"/>
      <c r="O13" s="83">
        <v>16</v>
      </c>
      <c r="P13" s="83"/>
      <c r="Q13" s="89"/>
      <c r="R13" s="44">
        <v>194</v>
      </c>
      <c r="S13" s="4"/>
      <c r="T13" s="4">
        <v>9</v>
      </c>
      <c r="U13" s="82">
        <f t="shared" si="0"/>
        <v>130</v>
      </c>
      <c r="V13" s="7">
        <f t="shared" si="1"/>
        <v>130</v>
      </c>
      <c r="W13" s="4"/>
      <c r="X13" s="9">
        <f t="shared" si="2"/>
        <v>0</v>
      </c>
    </row>
    <row r="14" spans="1:24" ht="12.75" customHeight="1">
      <c r="A14" s="4">
        <v>13</v>
      </c>
      <c r="B14" s="77" t="s">
        <v>22</v>
      </c>
      <c r="C14" s="4">
        <v>85</v>
      </c>
      <c r="D14" s="4">
        <v>1</v>
      </c>
      <c r="E14" s="4">
        <v>8</v>
      </c>
      <c r="F14" s="4"/>
      <c r="G14" s="4">
        <v>3</v>
      </c>
      <c r="H14" s="4"/>
      <c r="I14" s="83">
        <v>10</v>
      </c>
      <c r="J14" s="83">
        <v>6</v>
      </c>
      <c r="K14" s="83"/>
      <c r="L14" s="83">
        <v>3</v>
      </c>
      <c r="M14" s="83">
        <v>21</v>
      </c>
      <c r="N14" s="83"/>
      <c r="O14" s="83">
        <v>12</v>
      </c>
      <c r="P14" s="83"/>
      <c r="Q14" s="89"/>
      <c r="R14" s="44">
        <v>177</v>
      </c>
      <c r="S14" s="4"/>
      <c r="T14" s="4">
        <v>29</v>
      </c>
      <c r="U14" s="82">
        <f t="shared" si="0"/>
        <v>93</v>
      </c>
      <c r="V14" s="7">
        <f t="shared" si="1"/>
        <v>93</v>
      </c>
      <c r="W14" s="4"/>
      <c r="X14" s="9">
        <f t="shared" si="2"/>
        <v>0</v>
      </c>
    </row>
    <row r="15" spans="1:24" ht="12.75" customHeight="1">
      <c r="A15" s="4">
        <v>14</v>
      </c>
      <c r="B15" s="77" t="s">
        <v>23</v>
      </c>
      <c r="C15" s="4">
        <v>24</v>
      </c>
      <c r="D15" s="4">
        <v>1</v>
      </c>
      <c r="E15" s="4"/>
      <c r="F15" s="4"/>
      <c r="G15" s="4">
        <v>5</v>
      </c>
      <c r="H15" s="4"/>
      <c r="I15" s="83">
        <v>5</v>
      </c>
      <c r="J15" s="83">
        <v>20</v>
      </c>
      <c r="K15" s="83">
        <v>20</v>
      </c>
      <c r="L15" s="83">
        <v>3</v>
      </c>
      <c r="M15" s="83">
        <v>28</v>
      </c>
      <c r="N15" s="83">
        <v>5</v>
      </c>
      <c r="O15" s="83">
        <v>9</v>
      </c>
      <c r="P15" s="83"/>
      <c r="Q15" s="89"/>
      <c r="R15" s="44">
        <v>165</v>
      </c>
      <c r="S15" s="4"/>
      <c r="T15" s="4">
        <v>46</v>
      </c>
      <c r="U15" s="82">
        <f t="shared" si="0"/>
        <v>24</v>
      </c>
      <c r="V15" s="7">
        <f t="shared" si="1"/>
        <v>24</v>
      </c>
      <c r="W15" s="4"/>
      <c r="X15" s="9">
        <f t="shared" si="2"/>
        <v>0</v>
      </c>
    </row>
    <row r="16" spans="1:24" ht="12.75" customHeight="1">
      <c r="A16" s="4">
        <v>15</v>
      </c>
      <c r="B16" s="77" t="s">
        <v>24</v>
      </c>
      <c r="C16" s="4">
        <v>50</v>
      </c>
      <c r="D16" s="4">
        <v>1</v>
      </c>
      <c r="E16" s="4">
        <v>52</v>
      </c>
      <c r="F16" s="4"/>
      <c r="G16" s="4"/>
      <c r="H16" s="4"/>
      <c r="I16" s="83">
        <v>5</v>
      </c>
      <c r="J16" s="83">
        <v>8</v>
      </c>
      <c r="K16" s="83">
        <v>12</v>
      </c>
      <c r="L16" s="83">
        <v>22</v>
      </c>
      <c r="M16" s="83">
        <v>21</v>
      </c>
      <c r="N16" s="83"/>
      <c r="O16" s="83">
        <v>11</v>
      </c>
      <c r="P16" s="83"/>
      <c r="Q16" s="89"/>
      <c r="R16" s="44">
        <v>208</v>
      </c>
      <c r="S16" s="4"/>
      <c r="T16" s="4">
        <v>27</v>
      </c>
      <c r="U16" s="82">
        <f t="shared" si="0"/>
        <v>102</v>
      </c>
      <c r="V16" s="7">
        <f t="shared" si="1"/>
        <v>102</v>
      </c>
      <c r="W16" s="4"/>
      <c r="X16" s="9">
        <f t="shared" si="2"/>
        <v>0</v>
      </c>
    </row>
    <row r="17" spans="1:24" ht="12.75" customHeight="1">
      <c r="A17" s="4">
        <v>16</v>
      </c>
      <c r="B17" s="77" t="s">
        <v>25</v>
      </c>
      <c r="C17" s="4">
        <v>50</v>
      </c>
      <c r="D17" s="4">
        <v>2</v>
      </c>
      <c r="E17" s="4">
        <v>107</v>
      </c>
      <c r="F17" s="4"/>
      <c r="G17" s="4"/>
      <c r="H17" s="4"/>
      <c r="I17" s="83">
        <v>8</v>
      </c>
      <c r="J17" s="83"/>
      <c r="K17" s="83"/>
      <c r="L17" s="83">
        <v>5</v>
      </c>
      <c r="M17" s="83"/>
      <c r="N17" s="83">
        <v>5</v>
      </c>
      <c r="O17" s="83"/>
      <c r="P17" s="83"/>
      <c r="Q17" s="89"/>
      <c r="R17" s="44">
        <v>230</v>
      </c>
      <c r="S17" s="4"/>
      <c r="T17" s="4">
        <v>5</v>
      </c>
      <c r="U17" s="82">
        <f t="shared" si="0"/>
        <v>207</v>
      </c>
      <c r="V17" s="7">
        <f t="shared" si="1"/>
        <v>207</v>
      </c>
      <c r="W17" s="4"/>
      <c r="X17" s="9">
        <f t="shared" si="2"/>
        <v>0</v>
      </c>
    </row>
    <row r="18" spans="1:24" ht="12.75" customHeight="1">
      <c r="A18" s="4">
        <v>17</v>
      </c>
      <c r="B18" s="77" t="s">
        <v>26</v>
      </c>
      <c r="C18" s="4">
        <v>50</v>
      </c>
      <c r="D18" s="4">
        <v>1</v>
      </c>
      <c r="E18" s="4">
        <v>4</v>
      </c>
      <c r="F18" s="4"/>
      <c r="G18" s="4"/>
      <c r="H18" s="4">
        <v>6</v>
      </c>
      <c r="I18" s="83"/>
      <c r="J18" s="83"/>
      <c r="K18" s="83"/>
      <c r="L18" s="83">
        <v>10</v>
      </c>
      <c r="M18" s="83"/>
      <c r="N18" s="83"/>
      <c r="O18" s="83"/>
      <c r="P18" s="83"/>
      <c r="Q18" s="89"/>
      <c r="R18" s="44">
        <v>85</v>
      </c>
      <c r="S18" s="4"/>
      <c r="T18" s="4">
        <v>15</v>
      </c>
      <c r="U18" s="82">
        <f t="shared" si="0"/>
        <v>54</v>
      </c>
      <c r="V18" s="7">
        <f t="shared" si="1"/>
        <v>54</v>
      </c>
      <c r="W18" s="4"/>
      <c r="X18" s="9">
        <f t="shared" si="2"/>
        <v>0</v>
      </c>
    </row>
    <row r="19" spans="1:24" ht="12.75" customHeight="1">
      <c r="A19" s="4">
        <v>18</v>
      </c>
      <c r="B19" s="77" t="s">
        <v>73</v>
      </c>
      <c r="C19" s="4">
        <v>25</v>
      </c>
      <c r="D19" s="4">
        <v>1</v>
      </c>
      <c r="E19" s="4">
        <v>15</v>
      </c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9"/>
      <c r="R19" s="44">
        <v>41</v>
      </c>
      <c r="S19" s="4"/>
      <c r="T19" s="4"/>
      <c r="U19" s="82">
        <f t="shared" si="0"/>
        <v>41</v>
      </c>
      <c r="V19" s="7">
        <f t="shared" si="1"/>
        <v>40</v>
      </c>
      <c r="W19" s="4">
        <v>1</v>
      </c>
      <c r="X19" s="9">
        <f t="shared" si="2"/>
        <v>0</v>
      </c>
    </row>
    <row r="20" spans="1:24" ht="12.75" customHeight="1">
      <c r="A20" s="4">
        <v>19</v>
      </c>
      <c r="B20" s="77" t="s">
        <v>27</v>
      </c>
      <c r="C20" s="4">
        <v>33</v>
      </c>
      <c r="D20" s="4">
        <v>2</v>
      </c>
      <c r="E20" s="4">
        <v>9</v>
      </c>
      <c r="F20" s="4"/>
      <c r="G20" s="4"/>
      <c r="H20" s="4">
        <v>1</v>
      </c>
      <c r="I20" s="83"/>
      <c r="J20" s="83"/>
      <c r="K20" s="83"/>
      <c r="L20" s="83">
        <v>8</v>
      </c>
      <c r="M20" s="83"/>
      <c r="N20" s="83"/>
      <c r="O20" s="83"/>
      <c r="P20" s="83"/>
      <c r="Q20" s="89"/>
      <c r="R20" s="44">
        <v>96</v>
      </c>
      <c r="S20" s="4"/>
      <c r="T20" s="4">
        <v>10</v>
      </c>
      <c r="U20" s="82">
        <f t="shared" si="0"/>
        <v>77</v>
      </c>
      <c r="V20" s="7">
        <f t="shared" si="1"/>
        <v>75</v>
      </c>
      <c r="W20" s="4">
        <v>2</v>
      </c>
      <c r="X20" s="9">
        <f t="shared" si="2"/>
        <v>0</v>
      </c>
    </row>
    <row r="21" spans="1:24" ht="12.75" customHeight="1">
      <c r="A21" s="4">
        <v>20</v>
      </c>
      <c r="B21" s="77" t="s">
        <v>28</v>
      </c>
      <c r="C21" s="4">
        <v>31</v>
      </c>
      <c r="D21" s="4">
        <v>1</v>
      </c>
      <c r="E21" s="4"/>
      <c r="F21" s="4"/>
      <c r="G21" s="4"/>
      <c r="H21" s="4"/>
      <c r="I21" s="9"/>
      <c r="J21" s="83"/>
      <c r="K21" s="9"/>
      <c r="L21" s="9">
        <v>5</v>
      </c>
      <c r="M21" s="83"/>
      <c r="N21" s="83">
        <v>2</v>
      </c>
      <c r="O21" s="9"/>
      <c r="P21" s="9"/>
      <c r="Q21" s="9"/>
      <c r="R21" s="44">
        <v>43</v>
      </c>
      <c r="S21" s="4"/>
      <c r="T21" s="4">
        <v>5</v>
      </c>
      <c r="U21" s="82">
        <f t="shared" si="0"/>
        <v>31</v>
      </c>
      <c r="V21" s="7">
        <f t="shared" si="1"/>
        <v>31</v>
      </c>
      <c r="W21" s="4"/>
      <c r="X21" s="9">
        <f t="shared" si="2"/>
        <v>0</v>
      </c>
    </row>
    <row r="22" spans="1:24" ht="12.75" customHeight="1">
      <c r="A22" s="4">
        <v>21</v>
      </c>
      <c r="B22" s="77" t="s">
        <v>29</v>
      </c>
      <c r="C22" s="4">
        <v>40</v>
      </c>
      <c r="D22" s="4">
        <v>1</v>
      </c>
      <c r="E22" s="4">
        <v>39</v>
      </c>
      <c r="F22" s="4"/>
      <c r="G22" s="4"/>
      <c r="H22" s="4"/>
      <c r="I22" s="9">
        <v>3</v>
      </c>
      <c r="J22" s="83"/>
      <c r="K22" s="9"/>
      <c r="L22" s="9"/>
      <c r="M22" s="83"/>
      <c r="N22" s="83"/>
      <c r="O22" s="9"/>
      <c r="P22" s="9"/>
      <c r="Q22" s="9"/>
      <c r="R22" s="44">
        <v>82</v>
      </c>
      <c r="S22" s="4"/>
      <c r="T22" s="4"/>
      <c r="U22" s="82">
        <f t="shared" si="0"/>
        <v>79</v>
      </c>
      <c r="V22" s="7">
        <f t="shared" si="1"/>
        <v>79</v>
      </c>
      <c r="W22" s="4"/>
      <c r="X22" s="9">
        <f t="shared" si="2"/>
        <v>0</v>
      </c>
    </row>
    <row r="23" spans="1:24" ht="12.75" customHeight="1">
      <c r="A23" s="4">
        <v>22</v>
      </c>
      <c r="B23" s="77" t="s">
        <v>79</v>
      </c>
      <c r="C23" s="4">
        <v>50</v>
      </c>
      <c r="D23" s="4">
        <v>1</v>
      </c>
      <c r="E23" s="4">
        <v>36</v>
      </c>
      <c r="F23" s="4"/>
      <c r="G23" s="4"/>
      <c r="H23" s="4"/>
      <c r="I23" s="9"/>
      <c r="J23" s="83"/>
      <c r="K23" s="9"/>
      <c r="L23" s="9"/>
      <c r="M23" s="83"/>
      <c r="N23" s="83"/>
      <c r="O23" s="9"/>
      <c r="P23" s="9"/>
      <c r="Q23" s="9"/>
      <c r="R23" s="44">
        <v>129</v>
      </c>
      <c r="S23" s="4"/>
      <c r="T23" s="4">
        <v>43</v>
      </c>
      <c r="U23" s="82">
        <f t="shared" si="0"/>
        <v>86</v>
      </c>
      <c r="V23" s="7">
        <f t="shared" si="1"/>
        <v>86</v>
      </c>
      <c r="W23" s="4"/>
      <c r="X23" s="9">
        <f t="shared" si="2"/>
        <v>0</v>
      </c>
    </row>
    <row r="24" spans="1:24" ht="18.75">
      <c r="E24" s="98"/>
      <c r="F24" s="98">
        <f t="shared" ref="F24:N24" si="3">SUM(F2:F23)</f>
        <v>170</v>
      </c>
      <c r="G24" s="98">
        <f t="shared" si="3"/>
        <v>125</v>
      </c>
      <c r="H24" s="98">
        <f t="shared" si="3"/>
        <v>66</v>
      </c>
      <c r="I24" s="115">
        <f t="shared" si="3"/>
        <v>123</v>
      </c>
      <c r="J24" s="98">
        <f t="shared" si="3"/>
        <v>180</v>
      </c>
      <c r="K24" s="115">
        <f t="shared" si="3"/>
        <v>183</v>
      </c>
      <c r="L24" s="116">
        <f>SUM(L2:L23)</f>
        <v>234</v>
      </c>
      <c r="M24" s="98">
        <f t="shared" si="3"/>
        <v>182</v>
      </c>
      <c r="N24" s="98">
        <f t="shared" si="3"/>
        <v>119</v>
      </c>
      <c r="O24" s="116">
        <f>SUM(O2:O23)</f>
        <v>231</v>
      </c>
      <c r="P24" s="116">
        <f>SUM(P2:P23)</f>
        <v>0</v>
      </c>
      <c r="Q24" s="116">
        <f>SUM(Q5:Q23)</f>
        <v>0</v>
      </c>
      <c r="R24" s="98">
        <f t="shared" ref="R24:W24" si="4">SUM(R2:R23)</f>
        <v>7649</v>
      </c>
      <c r="S24" s="102">
        <f t="shared" si="4"/>
        <v>0</v>
      </c>
      <c r="T24" s="102">
        <f t="shared" si="4"/>
        <v>1593</v>
      </c>
      <c r="U24" s="82">
        <f>SUM(U2:U23)</f>
        <v>4443</v>
      </c>
      <c r="V24" s="101">
        <f t="shared" si="4"/>
        <v>4426</v>
      </c>
      <c r="W24" s="106">
        <f t="shared" si="4"/>
        <v>17</v>
      </c>
      <c r="X24" s="93"/>
    </row>
  </sheetData>
  <pageMargins left="0.7" right="0.7" top="0.75" bottom="0.75" header="0.3" footer="0.3"/>
  <legacy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S21" sqref="S21"/>
    </sheetView>
  </sheetViews>
  <sheetFormatPr defaultRowHeight="15"/>
  <cols>
    <col min="1" max="1" width="4.85546875" customWidth="1"/>
    <col min="3" max="5" width="5.42578125" customWidth="1"/>
    <col min="6" max="17" width="6.140625" customWidth="1"/>
    <col min="19" max="20" width="8.140625" customWidth="1"/>
    <col min="24" max="24" width="10.85546875" customWidth="1"/>
  </cols>
  <sheetData>
    <row r="1" spans="1:24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38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40</v>
      </c>
      <c r="N1" s="8" t="s">
        <v>53</v>
      </c>
      <c r="O1" s="8" t="s">
        <v>71</v>
      </c>
      <c r="P1" s="8" t="s">
        <v>74</v>
      </c>
      <c r="Q1" s="8" t="s">
        <v>58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ht="12.75" customHeight="1">
      <c r="A2" s="4">
        <v>1</v>
      </c>
      <c r="B2" s="77" t="s">
        <v>10</v>
      </c>
      <c r="C2" s="4">
        <v>33</v>
      </c>
      <c r="D2" s="4">
        <v>11</v>
      </c>
      <c r="E2" s="4">
        <v>32</v>
      </c>
      <c r="F2" s="4">
        <v>27</v>
      </c>
      <c r="G2" s="4"/>
      <c r="H2" s="4"/>
      <c r="I2" s="83">
        <v>42</v>
      </c>
      <c r="J2" s="83">
        <v>39</v>
      </c>
      <c r="K2" s="83"/>
      <c r="L2" s="83">
        <v>61</v>
      </c>
      <c r="M2" s="83"/>
      <c r="N2" s="83">
        <v>74</v>
      </c>
      <c r="O2" s="83">
        <v>41</v>
      </c>
      <c r="P2" s="83"/>
      <c r="Q2" s="89"/>
      <c r="R2" s="44">
        <v>841</v>
      </c>
      <c r="S2" s="4"/>
      <c r="T2" s="4">
        <v>157</v>
      </c>
      <c r="U2" s="82">
        <f>R2+S2-F2-G2-H2-I2-J2-K2-L2-M2-N2-O2-P2-Q2-T2</f>
        <v>400</v>
      </c>
      <c r="V2" s="7">
        <f t="shared" ref="V2:V23" si="0">C2*D2+E2</f>
        <v>395</v>
      </c>
      <c r="W2" s="4">
        <v>5</v>
      </c>
      <c r="X2" s="9">
        <f>V2+W2-U2</f>
        <v>0</v>
      </c>
    </row>
    <row r="3" spans="1:24" s="1" customFormat="1" ht="12.75" customHeight="1">
      <c r="A3" s="4">
        <v>2</v>
      </c>
      <c r="B3" s="77" t="s">
        <v>11</v>
      </c>
      <c r="C3" s="4">
        <v>70</v>
      </c>
      <c r="D3" s="4">
        <v>11</v>
      </c>
      <c r="E3" s="4">
        <v>13</v>
      </c>
      <c r="F3" s="4">
        <v>55</v>
      </c>
      <c r="G3" s="4"/>
      <c r="H3" s="4"/>
      <c r="I3" s="83">
        <v>53</v>
      </c>
      <c r="J3" s="83">
        <v>34</v>
      </c>
      <c r="K3" s="83"/>
      <c r="L3" s="83">
        <v>46</v>
      </c>
      <c r="M3" s="83"/>
      <c r="N3" s="83">
        <v>69</v>
      </c>
      <c r="O3" s="83">
        <v>41</v>
      </c>
      <c r="P3" s="83"/>
      <c r="Q3" s="89"/>
      <c r="R3" s="44">
        <v>1402</v>
      </c>
      <c r="S3" s="4"/>
      <c r="T3" s="4">
        <v>317</v>
      </c>
      <c r="U3" s="82">
        <f>R3+S3-F3-G3-H3-I3-J3-K3-L3-M3-N3-O3-P3-Q3-T3</f>
        <v>787</v>
      </c>
      <c r="V3" s="7">
        <f t="shared" si="0"/>
        <v>783</v>
      </c>
      <c r="W3" s="4">
        <v>4</v>
      </c>
      <c r="X3" s="9">
        <f t="shared" ref="X3:X23" si="1">V3+W3-U3</f>
        <v>0</v>
      </c>
    </row>
    <row r="4" spans="1:24" ht="12.75" customHeight="1">
      <c r="A4" s="4">
        <v>3</v>
      </c>
      <c r="B4" s="77" t="s">
        <v>12</v>
      </c>
      <c r="C4" s="4">
        <v>45</v>
      </c>
      <c r="D4" s="4">
        <v>1</v>
      </c>
      <c r="E4" s="4">
        <v>39</v>
      </c>
      <c r="F4" s="4">
        <v>2</v>
      </c>
      <c r="G4" s="4"/>
      <c r="H4" s="4"/>
      <c r="I4" s="83">
        <v>8</v>
      </c>
      <c r="J4" s="83">
        <v>15</v>
      </c>
      <c r="K4" s="83"/>
      <c r="L4" s="83"/>
      <c r="M4" s="83"/>
      <c r="N4" s="83"/>
      <c r="O4" s="83"/>
      <c r="P4" s="83"/>
      <c r="Q4" s="89"/>
      <c r="R4" s="44">
        <v>124</v>
      </c>
      <c r="S4" s="4"/>
      <c r="T4" s="4">
        <v>15</v>
      </c>
      <c r="U4" s="82">
        <f t="shared" ref="U4:U23" si="2">R4+S4-F4-G4-H4-I4-J4-K4-L4-M4-N4-O4-P4-Q4-T4</f>
        <v>84</v>
      </c>
      <c r="V4" s="7">
        <f t="shared" si="0"/>
        <v>84</v>
      </c>
      <c r="W4" s="4"/>
      <c r="X4" s="9">
        <f t="shared" si="1"/>
        <v>0</v>
      </c>
    </row>
    <row r="5" spans="1:24" ht="12.75" customHeight="1">
      <c r="A5" s="4">
        <v>4</v>
      </c>
      <c r="B5" s="77" t="s">
        <v>13</v>
      </c>
      <c r="C5" s="4">
        <v>69</v>
      </c>
      <c r="D5" s="4">
        <v>1</v>
      </c>
      <c r="E5" s="4"/>
      <c r="F5" s="4">
        <v>10</v>
      </c>
      <c r="G5" s="4"/>
      <c r="H5" s="4"/>
      <c r="I5" s="83">
        <v>16</v>
      </c>
      <c r="J5" s="83">
        <v>5</v>
      </c>
      <c r="K5" s="83"/>
      <c r="L5" s="83">
        <v>6</v>
      </c>
      <c r="M5" s="83"/>
      <c r="N5" s="83">
        <v>9</v>
      </c>
      <c r="O5" s="83">
        <v>11</v>
      </c>
      <c r="P5" s="83"/>
      <c r="Q5" s="89"/>
      <c r="R5" s="44">
        <v>150</v>
      </c>
      <c r="S5" s="4"/>
      <c r="T5" s="4">
        <v>24</v>
      </c>
      <c r="U5" s="82">
        <f t="shared" si="2"/>
        <v>69</v>
      </c>
      <c r="V5" s="7">
        <f t="shared" si="0"/>
        <v>69</v>
      </c>
      <c r="W5" s="4"/>
      <c r="X5" s="9">
        <f t="shared" si="1"/>
        <v>0</v>
      </c>
    </row>
    <row r="6" spans="1:24" ht="12.75" customHeight="1">
      <c r="A6" s="4">
        <v>5</v>
      </c>
      <c r="B6" s="77" t="s">
        <v>14</v>
      </c>
      <c r="C6" s="4">
        <v>31</v>
      </c>
      <c r="D6" s="4">
        <v>1</v>
      </c>
      <c r="E6" s="4"/>
      <c r="F6" s="4"/>
      <c r="G6" s="4"/>
      <c r="H6" s="4"/>
      <c r="I6" s="83">
        <v>2</v>
      </c>
      <c r="J6" s="83"/>
      <c r="K6" s="83"/>
      <c r="L6" s="83"/>
      <c r="M6" s="83"/>
      <c r="N6" s="83">
        <v>2</v>
      </c>
      <c r="O6" s="83"/>
      <c r="P6" s="83"/>
      <c r="Q6" s="89"/>
      <c r="R6" s="44">
        <v>35</v>
      </c>
      <c r="S6" s="4"/>
      <c r="T6" s="4"/>
      <c r="U6" s="82">
        <f t="shared" si="2"/>
        <v>31</v>
      </c>
      <c r="V6" s="7">
        <f t="shared" si="0"/>
        <v>31</v>
      </c>
      <c r="W6" s="4"/>
      <c r="X6" s="9">
        <f t="shared" si="1"/>
        <v>0</v>
      </c>
    </row>
    <row r="7" spans="1:24" ht="12.75" customHeight="1">
      <c r="A7" s="4">
        <v>6</v>
      </c>
      <c r="B7" s="77" t="s">
        <v>15</v>
      </c>
      <c r="C7" s="4">
        <v>20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9"/>
      <c r="R7" s="44">
        <v>20</v>
      </c>
      <c r="S7" s="4"/>
      <c r="T7" s="4"/>
      <c r="U7" s="82">
        <f t="shared" si="2"/>
        <v>20</v>
      </c>
      <c r="V7" s="7">
        <f t="shared" si="0"/>
        <v>20</v>
      </c>
      <c r="W7" s="4"/>
      <c r="X7" s="9">
        <f t="shared" si="1"/>
        <v>0</v>
      </c>
    </row>
    <row r="8" spans="1:24" s="1" customFormat="1" ht="12.75" customHeight="1">
      <c r="A8" s="4">
        <v>7</v>
      </c>
      <c r="B8" s="77" t="s">
        <v>16</v>
      </c>
      <c r="C8" s="4">
        <v>120</v>
      </c>
      <c r="D8" s="4">
        <v>4</v>
      </c>
      <c r="E8" s="4">
        <v>100</v>
      </c>
      <c r="F8" s="4">
        <v>4</v>
      </c>
      <c r="G8" s="4"/>
      <c r="H8" s="4"/>
      <c r="I8" s="83">
        <v>19</v>
      </c>
      <c r="J8" s="83">
        <v>10</v>
      </c>
      <c r="K8" s="83"/>
      <c r="L8" s="83">
        <v>11</v>
      </c>
      <c r="M8" s="83"/>
      <c r="N8" s="83">
        <v>58</v>
      </c>
      <c r="O8" s="83">
        <v>19</v>
      </c>
      <c r="P8" s="83"/>
      <c r="Q8" s="89"/>
      <c r="R8" s="44">
        <v>497</v>
      </c>
      <c r="S8" s="4">
        <v>240</v>
      </c>
      <c r="T8" s="4">
        <v>34</v>
      </c>
      <c r="U8" s="82">
        <f>R8+S8-F8-G8-H8-I8-J8-K8-L8-M8-N8-O8-P8-Q8-T8</f>
        <v>582</v>
      </c>
      <c r="V8" s="7">
        <f t="shared" si="0"/>
        <v>580</v>
      </c>
      <c r="W8" s="4">
        <v>2</v>
      </c>
      <c r="X8" s="9">
        <f t="shared" si="1"/>
        <v>0</v>
      </c>
    </row>
    <row r="9" spans="1:24" s="1" customFormat="1" ht="12.75" customHeight="1">
      <c r="A9" s="4">
        <v>8</v>
      </c>
      <c r="B9" s="77" t="s">
        <v>17</v>
      </c>
      <c r="C9" s="4">
        <v>40</v>
      </c>
      <c r="D9" s="4">
        <v>1</v>
      </c>
      <c r="E9" s="4">
        <v>28</v>
      </c>
      <c r="F9" s="4"/>
      <c r="G9" s="4"/>
      <c r="H9" s="4"/>
      <c r="I9" s="83"/>
      <c r="J9" s="83">
        <v>10</v>
      </c>
      <c r="K9" s="83"/>
      <c r="L9" s="83">
        <v>15</v>
      </c>
      <c r="M9" s="83"/>
      <c r="N9" s="83"/>
      <c r="O9" s="83"/>
      <c r="P9" s="83"/>
      <c r="Q9" s="89"/>
      <c r="R9" s="44">
        <v>93</v>
      </c>
      <c r="S9" s="4"/>
      <c r="T9" s="4"/>
      <c r="U9" s="82">
        <f t="shared" si="2"/>
        <v>68</v>
      </c>
      <c r="V9" s="7">
        <f t="shared" si="0"/>
        <v>68</v>
      </c>
      <c r="W9" s="4"/>
      <c r="X9" s="9">
        <f t="shared" si="1"/>
        <v>0</v>
      </c>
    </row>
    <row r="10" spans="1:24" s="1" customFormat="1" ht="12.75" customHeight="1">
      <c r="A10" s="4">
        <v>9</v>
      </c>
      <c r="B10" s="77" t="s">
        <v>18</v>
      </c>
      <c r="C10" s="4">
        <v>65</v>
      </c>
      <c r="D10" s="4">
        <v>1</v>
      </c>
      <c r="E10" s="4">
        <v>4</v>
      </c>
      <c r="F10" s="4">
        <v>1</v>
      </c>
      <c r="G10" s="4"/>
      <c r="H10" s="4"/>
      <c r="I10" s="83">
        <v>12</v>
      </c>
      <c r="J10" s="83">
        <v>1</v>
      </c>
      <c r="K10" s="83"/>
      <c r="L10" s="83">
        <v>3</v>
      </c>
      <c r="M10" s="83"/>
      <c r="N10" s="83"/>
      <c r="O10" s="83">
        <v>27</v>
      </c>
      <c r="P10" s="83"/>
      <c r="Q10" s="89"/>
      <c r="R10" s="44">
        <v>122</v>
      </c>
      <c r="S10" s="4"/>
      <c r="T10" s="4">
        <v>9</v>
      </c>
      <c r="U10" s="82">
        <f t="shared" si="2"/>
        <v>69</v>
      </c>
      <c r="V10" s="7">
        <f t="shared" si="0"/>
        <v>69</v>
      </c>
      <c r="W10" s="4"/>
      <c r="X10" s="9">
        <f t="shared" si="1"/>
        <v>0</v>
      </c>
    </row>
    <row r="11" spans="1:24" ht="12.75" customHeight="1">
      <c r="A11" s="4">
        <v>10</v>
      </c>
      <c r="B11" s="77" t="s">
        <v>19</v>
      </c>
      <c r="C11" s="4">
        <v>100</v>
      </c>
      <c r="D11" s="4">
        <v>2</v>
      </c>
      <c r="E11" s="4">
        <v>19</v>
      </c>
      <c r="F11" s="4">
        <v>25</v>
      </c>
      <c r="G11" s="4"/>
      <c r="H11" s="4"/>
      <c r="I11" s="83">
        <v>36</v>
      </c>
      <c r="J11" s="83"/>
      <c r="K11" s="83"/>
      <c r="L11" s="83">
        <v>14</v>
      </c>
      <c r="M11" s="83"/>
      <c r="N11" s="83">
        <v>26</v>
      </c>
      <c r="O11" s="83">
        <v>22</v>
      </c>
      <c r="P11" s="83"/>
      <c r="Q11" s="89"/>
      <c r="R11" s="44">
        <v>221</v>
      </c>
      <c r="S11" s="4">
        <v>200</v>
      </c>
      <c r="T11" s="4">
        <v>78</v>
      </c>
      <c r="U11" s="82">
        <f t="shared" si="2"/>
        <v>220</v>
      </c>
      <c r="V11" s="7">
        <f t="shared" si="0"/>
        <v>219</v>
      </c>
      <c r="W11" s="4">
        <v>1</v>
      </c>
      <c r="X11" s="9">
        <f t="shared" si="1"/>
        <v>0</v>
      </c>
    </row>
    <row r="12" spans="1:24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9"/>
      <c r="R12" s="44">
        <v>0</v>
      </c>
      <c r="S12" s="4"/>
      <c r="T12" s="4"/>
      <c r="U12" s="82">
        <f t="shared" si="2"/>
        <v>0</v>
      </c>
      <c r="V12" s="7">
        <f t="shared" si="0"/>
        <v>0</v>
      </c>
      <c r="W12" s="4"/>
      <c r="X12" s="9">
        <f t="shared" si="1"/>
        <v>0</v>
      </c>
    </row>
    <row r="13" spans="1:24" ht="12.75" customHeight="1">
      <c r="A13" s="4">
        <v>12</v>
      </c>
      <c r="B13" s="77" t="s">
        <v>21</v>
      </c>
      <c r="C13" s="4">
        <v>48</v>
      </c>
      <c r="D13" s="4">
        <v>1</v>
      </c>
      <c r="E13" s="4">
        <v>41</v>
      </c>
      <c r="F13" s="4">
        <v>5</v>
      </c>
      <c r="G13" s="4"/>
      <c r="H13" s="4"/>
      <c r="I13" s="83">
        <v>15</v>
      </c>
      <c r="J13" s="83"/>
      <c r="K13" s="83"/>
      <c r="L13" s="83"/>
      <c r="M13" s="83"/>
      <c r="N13" s="83">
        <v>10</v>
      </c>
      <c r="O13" s="83"/>
      <c r="P13" s="83"/>
      <c r="Q13" s="89"/>
      <c r="R13" s="44">
        <v>130</v>
      </c>
      <c r="S13" s="4"/>
      <c r="T13" s="4">
        <v>11</v>
      </c>
      <c r="U13" s="82">
        <f t="shared" si="2"/>
        <v>89</v>
      </c>
      <c r="V13" s="7">
        <f t="shared" si="0"/>
        <v>89</v>
      </c>
      <c r="W13" s="4"/>
      <c r="X13" s="9">
        <f t="shared" si="1"/>
        <v>0</v>
      </c>
    </row>
    <row r="14" spans="1:24" ht="12.75" customHeight="1">
      <c r="A14" s="4">
        <v>13</v>
      </c>
      <c r="B14" s="77" t="s">
        <v>22</v>
      </c>
      <c r="C14" s="4">
        <v>28</v>
      </c>
      <c r="D14" s="4">
        <v>1</v>
      </c>
      <c r="E14" s="4"/>
      <c r="F14" s="4">
        <v>5</v>
      </c>
      <c r="G14" s="4"/>
      <c r="H14" s="4"/>
      <c r="I14" s="83">
        <v>16</v>
      </c>
      <c r="J14" s="83"/>
      <c r="K14" s="83"/>
      <c r="L14" s="83">
        <v>16</v>
      </c>
      <c r="M14" s="83"/>
      <c r="N14" s="83">
        <v>10</v>
      </c>
      <c r="O14" s="83">
        <v>9</v>
      </c>
      <c r="P14" s="83"/>
      <c r="Q14" s="89"/>
      <c r="R14" s="44">
        <v>93</v>
      </c>
      <c r="S14" s="4"/>
      <c r="T14" s="4">
        <v>9</v>
      </c>
      <c r="U14" s="82">
        <f t="shared" si="2"/>
        <v>28</v>
      </c>
      <c r="V14" s="7">
        <f t="shared" si="0"/>
        <v>28</v>
      </c>
      <c r="W14" s="4"/>
      <c r="X14" s="9">
        <f t="shared" si="1"/>
        <v>0</v>
      </c>
    </row>
    <row r="15" spans="1:24" s="1" customFormat="1" ht="12.75" customHeight="1">
      <c r="A15" s="4">
        <v>14</v>
      </c>
      <c r="B15" s="77" t="s">
        <v>23</v>
      </c>
      <c r="C15" s="4">
        <v>50</v>
      </c>
      <c r="D15" s="4">
        <v>2</v>
      </c>
      <c r="E15" s="4">
        <v>26</v>
      </c>
      <c r="F15" s="4">
        <v>17</v>
      </c>
      <c r="G15" s="4"/>
      <c r="H15" s="4"/>
      <c r="I15" s="83">
        <v>24</v>
      </c>
      <c r="J15" s="83"/>
      <c r="K15" s="83"/>
      <c r="L15" s="83"/>
      <c r="M15" s="83"/>
      <c r="N15" s="83">
        <v>5</v>
      </c>
      <c r="O15" s="83">
        <v>10</v>
      </c>
      <c r="P15" s="83"/>
      <c r="Q15" s="89"/>
      <c r="R15" s="44">
        <v>24</v>
      </c>
      <c r="S15" s="4">
        <v>170</v>
      </c>
      <c r="T15" s="4">
        <v>11</v>
      </c>
      <c r="U15" s="82">
        <f t="shared" si="2"/>
        <v>127</v>
      </c>
      <c r="V15" s="7">
        <f t="shared" si="0"/>
        <v>126</v>
      </c>
      <c r="W15" s="4">
        <v>1</v>
      </c>
      <c r="X15" s="9">
        <f t="shared" si="1"/>
        <v>0</v>
      </c>
    </row>
    <row r="16" spans="1:24" s="1" customFormat="1" ht="12.75" customHeight="1">
      <c r="A16" s="4">
        <v>15</v>
      </c>
      <c r="B16" s="77" t="s">
        <v>24</v>
      </c>
      <c r="C16" s="4">
        <v>50</v>
      </c>
      <c r="D16" s="4">
        <v>3</v>
      </c>
      <c r="E16" s="4">
        <v>53</v>
      </c>
      <c r="F16" s="4">
        <v>5</v>
      </c>
      <c r="G16" s="4"/>
      <c r="H16" s="4"/>
      <c r="I16" s="83">
        <v>12</v>
      </c>
      <c r="J16" s="83"/>
      <c r="K16" s="83"/>
      <c r="L16" s="83">
        <v>6</v>
      </c>
      <c r="M16" s="83"/>
      <c r="N16" s="83"/>
      <c r="O16" s="83">
        <v>16</v>
      </c>
      <c r="P16" s="83"/>
      <c r="Q16" s="89"/>
      <c r="R16" s="44">
        <v>102</v>
      </c>
      <c r="S16" s="4">
        <v>170</v>
      </c>
      <c r="T16" s="4">
        <v>29</v>
      </c>
      <c r="U16" s="82">
        <f t="shared" si="2"/>
        <v>204</v>
      </c>
      <c r="V16" s="7">
        <f t="shared" si="0"/>
        <v>203</v>
      </c>
      <c r="W16" s="4">
        <v>1</v>
      </c>
      <c r="X16" s="9">
        <f t="shared" si="1"/>
        <v>0</v>
      </c>
    </row>
    <row r="17" spans="1:24" ht="12.75" customHeight="1">
      <c r="A17" s="4">
        <v>16</v>
      </c>
      <c r="B17" s="77" t="s">
        <v>25</v>
      </c>
      <c r="C17" s="4">
        <v>50</v>
      </c>
      <c r="D17" s="4">
        <v>2</v>
      </c>
      <c r="E17" s="4">
        <v>99</v>
      </c>
      <c r="F17" s="4"/>
      <c r="G17" s="4"/>
      <c r="H17" s="4"/>
      <c r="I17" s="83">
        <v>5</v>
      </c>
      <c r="J17" s="83"/>
      <c r="K17" s="83"/>
      <c r="L17" s="83"/>
      <c r="M17" s="83"/>
      <c r="N17" s="83"/>
      <c r="O17" s="83"/>
      <c r="P17" s="83"/>
      <c r="Q17" s="89"/>
      <c r="R17" s="44">
        <v>207</v>
      </c>
      <c r="S17" s="4"/>
      <c r="T17" s="4">
        <v>3</v>
      </c>
      <c r="U17" s="82">
        <f t="shared" si="2"/>
        <v>199</v>
      </c>
      <c r="V17" s="7">
        <f t="shared" si="0"/>
        <v>199</v>
      </c>
      <c r="W17" s="4"/>
      <c r="X17" s="9">
        <f t="shared" si="1"/>
        <v>0</v>
      </c>
    </row>
    <row r="18" spans="1:24" ht="12.75" customHeight="1">
      <c r="A18" s="4">
        <v>17</v>
      </c>
      <c r="B18" s="77" t="s">
        <v>26</v>
      </c>
      <c r="C18" s="4">
        <v>49</v>
      </c>
      <c r="D18" s="4">
        <v>1</v>
      </c>
      <c r="E18" s="4"/>
      <c r="F18" s="4"/>
      <c r="G18" s="4"/>
      <c r="H18" s="4"/>
      <c r="I18" s="83"/>
      <c r="J18" s="83"/>
      <c r="K18" s="83"/>
      <c r="L18" s="83"/>
      <c r="M18" s="83"/>
      <c r="N18" s="83">
        <v>5</v>
      </c>
      <c r="O18" s="83"/>
      <c r="P18" s="83"/>
      <c r="Q18" s="89"/>
      <c r="R18" s="44">
        <v>54</v>
      </c>
      <c r="S18" s="4"/>
      <c r="T18" s="4"/>
      <c r="U18" s="82">
        <f t="shared" si="2"/>
        <v>49</v>
      </c>
      <c r="V18" s="7">
        <f t="shared" si="0"/>
        <v>49</v>
      </c>
      <c r="W18" s="4"/>
      <c r="X18" s="9">
        <f t="shared" si="1"/>
        <v>0</v>
      </c>
    </row>
    <row r="19" spans="1:24" ht="12.75" customHeight="1">
      <c r="A19" s="4">
        <v>18</v>
      </c>
      <c r="B19" s="77" t="s">
        <v>73</v>
      </c>
      <c r="C19" s="4">
        <v>25</v>
      </c>
      <c r="D19" s="4">
        <v>1</v>
      </c>
      <c r="E19" s="4">
        <v>15</v>
      </c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9"/>
      <c r="R19" s="44">
        <v>40</v>
      </c>
      <c r="S19" s="4"/>
      <c r="T19" s="4"/>
      <c r="U19" s="82">
        <f t="shared" si="2"/>
        <v>40</v>
      </c>
      <c r="V19" s="7">
        <f t="shared" si="0"/>
        <v>40</v>
      </c>
      <c r="W19" s="4"/>
      <c r="X19" s="9">
        <f t="shared" si="1"/>
        <v>0</v>
      </c>
    </row>
    <row r="20" spans="1:24" s="1" customFormat="1" ht="12.75" customHeight="1">
      <c r="A20" s="4">
        <v>19</v>
      </c>
      <c r="B20" s="77" t="s">
        <v>27</v>
      </c>
      <c r="C20" s="4">
        <v>33</v>
      </c>
      <c r="D20" s="4">
        <v>1</v>
      </c>
      <c r="E20" s="4">
        <v>12</v>
      </c>
      <c r="F20" s="4">
        <v>8</v>
      </c>
      <c r="G20" s="4"/>
      <c r="H20" s="4"/>
      <c r="I20" s="83"/>
      <c r="J20" s="83"/>
      <c r="K20" s="83"/>
      <c r="L20" s="83"/>
      <c r="M20" s="83"/>
      <c r="N20" s="83">
        <v>11</v>
      </c>
      <c r="O20" s="83"/>
      <c r="P20" s="83"/>
      <c r="Q20" s="89"/>
      <c r="R20" s="44">
        <v>75</v>
      </c>
      <c r="S20" s="4"/>
      <c r="T20" s="4">
        <v>10</v>
      </c>
      <c r="U20" s="82">
        <f t="shared" si="2"/>
        <v>46</v>
      </c>
      <c r="V20" s="7">
        <f t="shared" si="0"/>
        <v>45</v>
      </c>
      <c r="W20" s="4">
        <v>1</v>
      </c>
      <c r="X20" s="9">
        <f t="shared" si="1"/>
        <v>0</v>
      </c>
    </row>
    <row r="21" spans="1:24" ht="12.75" customHeight="1">
      <c r="A21" s="4">
        <v>20</v>
      </c>
      <c r="B21" s="77" t="s">
        <v>28</v>
      </c>
      <c r="C21" s="4">
        <v>40</v>
      </c>
      <c r="D21" s="4">
        <v>1</v>
      </c>
      <c r="E21" s="4">
        <v>63</v>
      </c>
      <c r="F21" s="4"/>
      <c r="G21" s="4"/>
      <c r="H21" s="4"/>
      <c r="I21" s="9"/>
      <c r="J21" s="83"/>
      <c r="K21" s="9"/>
      <c r="L21" s="9"/>
      <c r="M21" s="83"/>
      <c r="N21" s="83">
        <v>7</v>
      </c>
      <c r="O21" s="9"/>
      <c r="P21" s="9"/>
      <c r="Q21" s="9"/>
      <c r="R21" s="44">
        <v>31</v>
      </c>
      <c r="S21" s="122">
        <v>80</v>
      </c>
      <c r="T21" s="4"/>
      <c r="U21" s="82">
        <f t="shared" si="2"/>
        <v>104</v>
      </c>
      <c r="V21" s="7">
        <f t="shared" si="0"/>
        <v>103</v>
      </c>
      <c r="W21" s="4">
        <v>1</v>
      </c>
      <c r="X21" s="9">
        <f t="shared" si="1"/>
        <v>0</v>
      </c>
    </row>
    <row r="22" spans="1:24" ht="12.75" customHeight="1">
      <c r="A22" s="4">
        <v>21</v>
      </c>
      <c r="B22" s="77" t="s">
        <v>29</v>
      </c>
      <c r="C22" s="4">
        <v>40</v>
      </c>
      <c r="D22" s="4">
        <v>1</v>
      </c>
      <c r="E22" s="4">
        <v>34</v>
      </c>
      <c r="F22" s="4"/>
      <c r="G22" s="4"/>
      <c r="H22" s="4"/>
      <c r="I22" s="9"/>
      <c r="J22" s="83"/>
      <c r="K22" s="9"/>
      <c r="L22" s="9"/>
      <c r="M22" s="83"/>
      <c r="N22" s="83">
        <v>5</v>
      </c>
      <c r="O22" s="9"/>
      <c r="P22" s="9"/>
      <c r="Q22" s="9"/>
      <c r="R22" s="44">
        <v>79</v>
      </c>
      <c r="S22" s="4"/>
      <c r="T22" s="4"/>
      <c r="U22" s="82">
        <f t="shared" si="2"/>
        <v>74</v>
      </c>
      <c r="V22" s="7">
        <f t="shared" si="0"/>
        <v>74</v>
      </c>
      <c r="W22" s="4"/>
      <c r="X22" s="9">
        <f t="shared" si="1"/>
        <v>0</v>
      </c>
    </row>
    <row r="23" spans="1:24" ht="12.75" customHeight="1">
      <c r="A23" s="4">
        <v>22</v>
      </c>
      <c r="B23" s="77" t="s">
        <v>79</v>
      </c>
      <c r="C23" s="4">
        <v>50</v>
      </c>
      <c r="D23" s="4">
        <v>1</v>
      </c>
      <c r="E23" s="4">
        <v>36</v>
      </c>
      <c r="F23" s="4"/>
      <c r="G23" s="4"/>
      <c r="H23" s="4"/>
      <c r="I23" s="9"/>
      <c r="J23" s="83"/>
      <c r="K23" s="9"/>
      <c r="L23" s="9"/>
      <c r="M23" s="83"/>
      <c r="N23" s="83"/>
      <c r="O23" s="9"/>
      <c r="P23" s="9"/>
      <c r="Q23" s="9"/>
      <c r="R23" s="44">
        <v>86</v>
      </c>
      <c r="S23" s="4"/>
      <c r="T23" s="4"/>
      <c r="U23" s="82">
        <f t="shared" si="2"/>
        <v>86</v>
      </c>
      <c r="V23" s="7">
        <f t="shared" si="0"/>
        <v>86</v>
      </c>
      <c r="W23" s="4"/>
      <c r="X23" s="9">
        <f t="shared" si="1"/>
        <v>0</v>
      </c>
    </row>
    <row r="24" spans="1:24" ht="18.75">
      <c r="E24" s="98"/>
      <c r="F24" s="98">
        <f t="shared" ref="F24:N24" si="3">SUM(F2:F23)</f>
        <v>164</v>
      </c>
      <c r="G24" s="98">
        <f t="shared" si="3"/>
        <v>0</v>
      </c>
      <c r="H24" s="98">
        <f t="shared" si="3"/>
        <v>0</v>
      </c>
      <c r="I24" s="115">
        <f t="shared" si="3"/>
        <v>260</v>
      </c>
      <c r="J24" s="98">
        <f t="shared" si="3"/>
        <v>114</v>
      </c>
      <c r="K24" s="115">
        <f t="shared" si="3"/>
        <v>0</v>
      </c>
      <c r="L24" s="116">
        <f>SUM(L2:L23)</f>
        <v>178</v>
      </c>
      <c r="M24" s="98">
        <f t="shared" si="3"/>
        <v>0</v>
      </c>
      <c r="N24" s="98">
        <f t="shared" si="3"/>
        <v>291</v>
      </c>
      <c r="O24" s="116">
        <f>SUM(O2:O23)</f>
        <v>196</v>
      </c>
      <c r="P24" s="116">
        <f>SUM(P2:P23)</f>
        <v>0</v>
      </c>
      <c r="Q24" s="116">
        <f>SUM(Q5:Q23)</f>
        <v>0</v>
      </c>
      <c r="R24" s="98">
        <f t="shared" ref="R24:W24" si="4">SUM(R2:R23)</f>
        <v>4426</v>
      </c>
      <c r="S24" s="102">
        <f t="shared" si="4"/>
        <v>860</v>
      </c>
      <c r="T24" s="102">
        <f t="shared" si="4"/>
        <v>707</v>
      </c>
      <c r="U24" s="82">
        <f>SUM(U2:U23)</f>
        <v>3376</v>
      </c>
      <c r="V24" s="101">
        <f t="shared" si="4"/>
        <v>3360</v>
      </c>
      <c r="W24" s="106">
        <f t="shared" si="4"/>
        <v>16</v>
      </c>
      <c r="X24" s="93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workbookViewId="0">
      <selection activeCell="S21" sqref="S21:S22"/>
    </sheetView>
  </sheetViews>
  <sheetFormatPr defaultRowHeight="15"/>
  <cols>
    <col min="1" max="1" width="4.85546875" customWidth="1"/>
    <col min="3" max="5" width="5.42578125" customWidth="1"/>
    <col min="6" max="17" width="6.140625" customWidth="1"/>
    <col min="19" max="20" width="8.140625" customWidth="1"/>
    <col min="24" max="24" width="10.85546875" customWidth="1"/>
  </cols>
  <sheetData>
    <row r="1" spans="1:24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/>
      <c r="H1" s="8"/>
      <c r="I1" s="8" t="s">
        <v>39</v>
      </c>
      <c r="J1" s="8" t="s">
        <v>37</v>
      </c>
      <c r="K1" s="8"/>
      <c r="L1" s="8" t="s">
        <v>40</v>
      </c>
      <c r="M1" s="8"/>
      <c r="N1" s="8" t="s">
        <v>53</v>
      </c>
      <c r="O1" s="8" t="s">
        <v>53</v>
      </c>
      <c r="P1" s="8" t="s">
        <v>71</v>
      </c>
      <c r="Q1" s="8"/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s="1" customFormat="1" ht="12.75" customHeight="1">
      <c r="A2" s="4">
        <v>1</v>
      </c>
      <c r="B2" s="77" t="s">
        <v>10</v>
      </c>
      <c r="C2" s="4">
        <v>33</v>
      </c>
      <c r="D2" s="4">
        <v>40</v>
      </c>
      <c r="E2" s="4">
        <v>40</v>
      </c>
      <c r="F2" s="4">
        <v>33</v>
      </c>
      <c r="G2" s="4"/>
      <c r="H2" s="4"/>
      <c r="I2" s="83">
        <v>8</v>
      </c>
      <c r="J2" s="83">
        <v>58</v>
      </c>
      <c r="K2" s="83"/>
      <c r="L2" s="83">
        <v>10</v>
      </c>
      <c r="M2" s="83"/>
      <c r="N2" s="83"/>
      <c r="O2" s="83">
        <v>28</v>
      </c>
      <c r="P2" s="83">
        <v>20</v>
      </c>
      <c r="Q2" s="89"/>
      <c r="R2" s="44">
        <v>395</v>
      </c>
      <c r="S2" s="4">
        <v>1288</v>
      </c>
      <c r="T2" s="4">
        <v>162</v>
      </c>
      <c r="U2" s="82">
        <f>R2+S2-F2-G2-H2-I2-J2-K2-L2-M2-N2-O2-P2-Q2-T2</f>
        <v>1364</v>
      </c>
      <c r="V2" s="7">
        <f t="shared" ref="V2:V23" si="0">C2*D2+E2</f>
        <v>1360</v>
      </c>
      <c r="W2" s="4">
        <v>4</v>
      </c>
      <c r="X2" s="9">
        <f>V2+W2-U2</f>
        <v>0</v>
      </c>
    </row>
    <row r="3" spans="1:24" s="1" customFormat="1" ht="12.75" customHeight="1">
      <c r="A3" s="4">
        <v>2</v>
      </c>
      <c r="B3" s="77" t="s">
        <v>11</v>
      </c>
      <c r="C3" s="4">
        <v>70</v>
      </c>
      <c r="D3" s="4">
        <v>25</v>
      </c>
      <c r="E3" s="4">
        <v>51</v>
      </c>
      <c r="F3" s="4">
        <v>27</v>
      </c>
      <c r="G3" s="4"/>
      <c r="H3" s="4"/>
      <c r="I3" s="83">
        <v>35</v>
      </c>
      <c r="J3" s="83">
        <v>57</v>
      </c>
      <c r="K3" s="83"/>
      <c r="L3" s="83">
        <v>17</v>
      </c>
      <c r="M3" s="83"/>
      <c r="N3" s="83">
        <v>11</v>
      </c>
      <c r="O3" s="83">
        <v>29</v>
      </c>
      <c r="P3" s="83">
        <v>14</v>
      </c>
      <c r="Q3" s="89"/>
      <c r="R3" s="44">
        <v>783</v>
      </c>
      <c r="S3" s="4">
        <v>1400</v>
      </c>
      <c r="T3" s="4">
        <v>192</v>
      </c>
      <c r="U3" s="82">
        <f t="shared" ref="U3:U23" si="1">R3+S3-F3-G3-H3-I3-J3-K3-L3-M3-N3-O3-P3-Q3-T3</f>
        <v>1801</v>
      </c>
      <c r="V3" s="7">
        <f t="shared" si="0"/>
        <v>1801</v>
      </c>
      <c r="W3" s="4"/>
      <c r="X3" s="9">
        <f t="shared" ref="X3:X23" si="2">V3+W3-U3</f>
        <v>0</v>
      </c>
    </row>
    <row r="4" spans="1:24" ht="12.75" customHeight="1">
      <c r="A4" s="4">
        <v>3</v>
      </c>
      <c r="B4" s="77" t="s">
        <v>12</v>
      </c>
      <c r="C4" s="4">
        <v>45</v>
      </c>
      <c r="D4" s="4">
        <v>6</v>
      </c>
      <c r="E4" s="4">
        <v>12</v>
      </c>
      <c r="F4" s="4">
        <v>2</v>
      </c>
      <c r="G4" s="4"/>
      <c r="H4" s="4"/>
      <c r="I4" s="83"/>
      <c r="J4" s="83"/>
      <c r="K4" s="83"/>
      <c r="L4" s="83"/>
      <c r="M4" s="83"/>
      <c r="N4" s="83"/>
      <c r="O4" s="83"/>
      <c r="P4" s="83"/>
      <c r="Q4" s="89"/>
      <c r="R4" s="44">
        <v>84</v>
      </c>
      <c r="S4" s="4">
        <v>312</v>
      </c>
      <c r="T4" s="4">
        <v>110</v>
      </c>
      <c r="U4" s="82">
        <f t="shared" si="1"/>
        <v>284</v>
      </c>
      <c r="V4" s="7">
        <f t="shared" si="0"/>
        <v>282</v>
      </c>
      <c r="W4" s="4">
        <v>2</v>
      </c>
      <c r="X4" s="9">
        <f t="shared" si="2"/>
        <v>0</v>
      </c>
    </row>
    <row r="5" spans="1:24" ht="12.75" customHeight="1">
      <c r="A5" s="4">
        <v>4</v>
      </c>
      <c r="B5" s="77" t="s">
        <v>13</v>
      </c>
      <c r="C5" s="4">
        <v>90</v>
      </c>
      <c r="D5" s="4">
        <v>1</v>
      </c>
      <c r="E5" s="4">
        <v>76</v>
      </c>
      <c r="F5" s="4">
        <v>5</v>
      </c>
      <c r="G5" s="4"/>
      <c r="H5" s="4"/>
      <c r="I5" s="83"/>
      <c r="J5" s="83"/>
      <c r="K5" s="83"/>
      <c r="L5" s="83">
        <v>3</v>
      </c>
      <c r="M5" s="83"/>
      <c r="N5" s="83"/>
      <c r="O5" s="83">
        <v>7</v>
      </c>
      <c r="P5" s="83"/>
      <c r="Q5" s="89"/>
      <c r="R5" s="44">
        <v>69</v>
      </c>
      <c r="S5" s="4">
        <v>120</v>
      </c>
      <c r="T5" s="4">
        <v>8</v>
      </c>
      <c r="U5" s="82">
        <f t="shared" si="1"/>
        <v>166</v>
      </c>
      <c r="V5" s="7">
        <f t="shared" si="0"/>
        <v>166</v>
      </c>
      <c r="W5" s="4"/>
      <c r="X5" s="9">
        <f t="shared" si="2"/>
        <v>0</v>
      </c>
    </row>
    <row r="6" spans="1:24" ht="12.75" customHeight="1">
      <c r="A6" s="4">
        <v>5</v>
      </c>
      <c r="B6" s="77" t="s">
        <v>14</v>
      </c>
      <c r="C6" s="4">
        <v>80</v>
      </c>
      <c r="D6" s="4">
        <v>1</v>
      </c>
      <c r="E6" s="4">
        <v>17</v>
      </c>
      <c r="F6" s="4"/>
      <c r="G6" s="4"/>
      <c r="H6" s="4"/>
      <c r="I6" s="83">
        <v>13</v>
      </c>
      <c r="J6" s="83"/>
      <c r="K6" s="83"/>
      <c r="L6" s="83"/>
      <c r="M6" s="83"/>
      <c r="N6" s="83"/>
      <c r="O6" s="83">
        <v>1</v>
      </c>
      <c r="P6" s="83"/>
      <c r="Q6" s="89"/>
      <c r="R6" s="44">
        <v>31</v>
      </c>
      <c r="S6" s="4">
        <v>80</v>
      </c>
      <c r="T6" s="4"/>
      <c r="U6" s="82">
        <f t="shared" si="1"/>
        <v>97</v>
      </c>
      <c r="V6" s="7">
        <f t="shared" si="0"/>
        <v>97</v>
      </c>
      <c r="W6" s="4"/>
      <c r="X6" s="9">
        <f t="shared" si="2"/>
        <v>0</v>
      </c>
    </row>
    <row r="7" spans="1:24" ht="12.75" customHeight="1">
      <c r="A7" s="4">
        <v>6</v>
      </c>
      <c r="B7" s="77" t="s">
        <v>15</v>
      </c>
      <c r="C7" s="4">
        <v>20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9"/>
      <c r="R7" s="44">
        <v>20</v>
      </c>
      <c r="S7" s="4"/>
      <c r="T7" s="4"/>
      <c r="U7" s="82">
        <f t="shared" si="1"/>
        <v>20</v>
      </c>
      <c r="V7" s="7">
        <f t="shared" si="0"/>
        <v>20</v>
      </c>
      <c r="W7" s="4"/>
      <c r="X7" s="9">
        <f t="shared" si="2"/>
        <v>0</v>
      </c>
    </row>
    <row r="8" spans="1:24" s="1" customFormat="1" ht="12.75" customHeight="1">
      <c r="A8" s="4">
        <v>7</v>
      </c>
      <c r="B8" s="77" t="s">
        <v>16</v>
      </c>
      <c r="C8" s="4">
        <v>120</v>
      </c>
      <c r="D8" s="4">
        <v>9</v>
      </c>
      <c r="E8" s="4">
        <v>64</v>
      </c>
      <c r="F8" s="4">
        <v>13</v>
      </c>
      <c r="G8" s="4"/>
      <c r="H8" s="4"/>
      <c r="I8" s="83"/>
      <c r="J8" s="83">
        <v>3</v>
      </c>
      <c r="K8" s="83"/>
      <c r="L8" s="83"/>
      <c r="M8" s="83"/>
      <c r="N8" s="83"/>
      <c r="O8" s="83">
        <v>23</v>
      </c>
      <c r="P8" s="83">
        <v>9</v>
      </c>
      <c r="Q8" s="89"/>
      <c r="R8" s="44">
        <v>580</v>
      </c>
      <c r="S8" s="4">
        <v>632</v>
      </c>
      <c r="T8" s="4">
        <v>20</v>
      </c>
      <c r="U8" s="82">
        <f>R8+S8-F8-G8-H8-I8-J8-K8-L8-M8-N8-O8-P8-Q8-T8</f>
        <v>1144</v>
      </c>
      <c r="V8" s="7">
        <f t="shared" si="0"/>
        <v>1144</v>
      </c>
      <c r="W8" s="4"/>
      <c r="X8" s="9">
        <f t="shared" si="2"/>
        <v>0</v>
      </c>
    </row>
    <row r="9" spans="1:24" s="1" customFormat="1" ht="12.75" customHeight="1">
      <c r="A9" s="4">
        <v>8</v>
      </c>
      <c r="B9" s="77" t="s">
        <v>17</v>
      </c>
      <c r="C9" s="4">
        <v>80</v>
      </c>
      <c r="D9" s="4">
        <v>1</v>
      </c>
      <c r="E9" s="4">
        <v>46</v>
      </c>
      <c r="F9" s="4">
        <v>9</v>
      </c>
      <c r="G9" s="4"/>
      <c r="H9" s="4"/>
      <c r="I9" s="83"/>
      <c r="J9" s="83"/>
      <c r="K9" s="83"/>
      <c r="L9" s="83">
        <v>13</v>
      </c>
      <c r="M9" s="83"/>
      <c r="N9" s="83"/>
      <c r="O9" s="83"/>
      <c r="P9" s="83"/>
      <c r="Q9" s="89"/>
      <c r="R9" s="44">
        <v>68</v>
      </c>
      <c r="S9" s="4">
        <v>80</v>
      </c>
      <c r="T9" s="4"/>
      <c r="U9" s="82">
        <f t="shared" si="1"/>
        <v>126</v>
      </c>
      <c r="V9" s="7">
        <f t="shared" si="0"/>
        <v>126</v>
      </c>
      <c r="W9" s="4"/>
      <c r="X9" s="9">
        <f t="shared" si="2"/>
        <v>0</v>
      </c>
    </row>
    <row r="10" spans="1:24" s="1" customFormat="1" ht="12.75" customHeight="1">
      <c r="A10" s="4">
        <v>9</v>
      </c>
      <c r="B10" s="77" t="s">
        <v>18</v>
      </c>
      <c r="C10" s="4">
        <v>65</v>
      </c>
      <c r="D10" s="4">
        <v>4</v>
      </c>
      <c r="E10" s="4">
        <v>32</v>
      </c>
      <c r="F10" s="4">
        <v>7</v>
      </c>
      <c r="G10" s="4"/>
      <c r="H10" s="4"/>
      <c r="I10" s="83">
        <v>2</v>
      </c>
      <c r="J10" s="83">
        <v>3</v>
      </c>
      <c r="K10" s="83"/>
      <c r="L10" s="83"/>
      <c r="M10" s="83"/>
      <c r="N10" s="83"/>
      <c r="O10" s="83">
        <v>5</v>
      </c>
      <c r="P10" s="83">
        <v>15</v>
      </c>
      <c r="Q10" s="89"/>
      <c r="R10" s="44">
        <v>69</v>
      </c>
      <c r="S10" s="4">
        <v>260</v>
      </c>
      <c r="T10" s="4">
        <v>5</v>
      </c>
      <c r="U10" s="82">
        <f t="shared" si="1"/>
        <v>292</v>
      </c>
      <c r="V10" s="7">
        <f t="shared" si="0"/>
        <v>292</v>
      </c>
      <c r="W10" s="4"/>
      <c r="X10" s="9">
        <f t="shared" si="2"/>
        <v>0</v>
      </c>
    </row>
    <row r="11" spans="1:24" ht="12.75" customHeight="1">
      <c r="A11" s="4">
        <v>10</v>
      </c>
      <c r="B11" s="77" t="s">
        <v>19</v>
      </c>
      <c r="C11" s="4">
        <v>100</v>
      </c>
      <c r="D11" s="4">
        <v>6</v>
      </c>
      <c r="E11" s="4">
        <v>103</v>
      </c>
      <c r="F11" s="4">
        <v>16</v>
      </c>
      <c r="G11" s="4"/>
      <c r="H11" s="4"/>
      <c r="I11" s="83">
        <v>18</v>
      </c>
      <c r="J11" s="83">
        <v>55</v>
      </c>
      <c r="K11" s="83"/>
      <c r="L11" s="83">
        <v>2</v>
      </c>
      <c r="M11" s="83"/>
      <c r="N11" s="83">
        <v>15</v>
      </c>
      <c r="O11" s="83">
        <v>15</v>
      </c>
      <c r="P11" s="83">
        <v>12</v>
      </c>
      <c r="Q11" s="89"/>
      <c r="R11" s="44">
        <v>219</v>
      </c>
      <c r="S11" s="4">
        <v>700</v>
      </c>
      <c r="T11" s="4">
        <v>83</v>
      </c>
      <c r="U11" s="82">
        <f t="shared" si="1"/>
        <v>703</v>
      </c>
      <c r="V11" s="7">
        <f t="shared" si="0"/>
        <v>703</v>
      </c>
      <c r="W11" s="4"/>
      <c r="X11" s="9">
        <f t="shared" si="2"/>
        <v>0</v>
      </c>
    </row>
    <row r="12" spans="1:24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9"/>
      <c r="R12" s="44">
        <v>0</v>
      </c>
      <c r="S12" s="4"/>
      <c r="T12" s="4"/>
      <c r="U12" s="82">
        <f t="shared" si="1"/>
        <v>0</v>
      </c>
      <c r="V12" s="7">
        <f t="shared" si="0"/>
        <v>0</v>
      </c>
      <c r="W12" s="4"/>
      <c r="X12" s="9">
        <f t="shared" si="2"/>
        <v>0</v>
      </c>
    </row>
    <row r="13" spans="1:24" s="1" customFormat="1" ht="12.75" customHeight="1">
      <c r="A13" s="4">
        <v>12</v>
      </c>
      <c r="B13" s="77" t="s">
        <v>21</v>
      </c>
      <c r="C13" s="4">
        <v>48</v>
      </c>
      <c r="D13" s="4">
        <v>2</v>
      </c>
      <c r="E13" s="4">
        <v>3</v>
      </c>
      <c r="F13" s="4">
        <v>3</v>
      </c>
      <c r="G13" s="4"/>
      <c r="H13" s="4"/>
      <c r="I13" s="83"/>
      <c r="J13" s="83"/>
      <c r="K13" s="83"/>
      <c r="L13" s="83"/>
      <c r="M13" s="83"/>
      <c r="N13" s="83"/>
      <c r="O13" s="83"/>
      <c r="P13" s="83">
        <v>15</v>
      </c>
      <c r="Q13" s="89"/>
      <c r="R13" s="44">
        <v>89</v>
      </c>
      <c r="S13" s="4">
        <v>48</v>
      </c>
      <c r="T13" s="4">
        <v>20</v>
      </c>
      <c r="U13" s="82">
        <f t="shared" si="1"/>
        <v>99</v>
      </c>
      <c r="V13" s="7">
        <f t="shared" si="0"/>
        <v>99</v>
      </c>
      <c r="W13" s="4"/>
      <c r="X13" s="9">
        <f t="shared" si="2"/>
        <v>0</v>
      </c>
    </row>
    <row r="14" spans="1:24" ht="12.75" customHeight="1">
      <c r="A14" s="4">
        <v>13</v>
      </c>
      <c r="B14" s="77" t="s">
        <v>22</v>
      </c>
      <c r="C14" s="4">
        <v>85</v>
      </c>
      <c r="D14" s="4">
        <v>1</v>
      </c>
      <c r="E14" s="4">
        <v>66</v>
      </c>
      <c r="F14" s="4"/>
      <c r="G14" s="4"/>
      <c r="H14" s="4"/>
      <c r="I14" s="83">
        <v>5</v>
      </c>
      <c r="J14" s="83"/>
      <c r="K14" s="83"/>
      <c r="L14" s="83">
        <v>3</v>
      </c>
      <c r="M14" s="83"/>
      <c r="N14" s="83"/>
      <c r="O14" s="83">
        <v>4</v>
      </c>
      <c r="P14" s="83">
        <v>26</v>
      </c>
      <c r="Q14" s="89"/>
      <c r="R14" s="44">
        <v>28</v>
      </c>
      <c r="S14" s="4">
        <v>170</v>
      </c>
      <c r="T14" s="4">
        <v>9</v>
      </c>
      <c r="U14" s="82">
        <f t="shared" si="1"/>
        <v>151</v>
      </c>
      <c r="V14" s="7">
        <f t="shared" si="0"/>
        <v>151</v>
      </c>
      <c r="W14" s="4"/>
      <c r="X14" s="9">
        <f t="shared" si="2"/>
        <v>0</v>
      </c>
    </row>
    <row r="15" spans="1:24" s="1" customFormat="1" ht="12.75" customHeight="1">
      <c r="A15" s="4">
        <v>14</v>
      </c>
      <c r="B15" s="77" t="s">
        <v>23</v>
      </c>
      <c r="C15" s="4">
        <v>50</v>
      </c>
      <c r="D15" s="4">
        <v>9</v>
      </c>
      <c r="E15" s="4">
        <v>23</v>
      </c>
      <c r="F15" s="4"/>
      <c r="G15" s="4"/>
      <c r="H15" s="4"/>
      <c r="I15" s="83">
        <v>10</v>
      </c>
      <c r="J15" s="83"/>
      <c r="K15" s="83"/>
      <c r="L15" s="83">
        <v>15</v>
      </c>
      <c r="M15" s="83"/>
      <c r="N15" s="83"/>
      <c r="O15" s="83">
        <v>9</v>
      </c>
      <c r="P15" s="83">
        <v>26</v>
      </c>
      <c r="Q15" s="89"/>
      <c r="R15" s="44">
        <v>126</v>
      </c>
      <c r="S15" s="4">
        <v>422</v>
      </c>
      <c r="T15" s="4">
        <v>15</v>
      </c>
      <c r="U15" s="82">
        <f t="shared" si="1"/>
        <v>473</v>
      </c>
      <c r="V15" s="7">
        <f t="shared" si="0"/>
        <v>473</v>
      </c>
      <c r="W15" s="4"/>
      <c r="X15" s="9">
        <f t="shared" si="2"/>
        <v>0</v>
      </c>
    </row>
    <row r="16" spans="1:24" s="1" customFormat="1" ht="12.75" customHeight="1">
      <c r="A16" s="4">
        <v>15</v>
      </c>
      <c r="B16" s="77" t="s">
        <v>24</v>
      </c>
      <c r="C16" s="4">
        <v>50</v>
      </c>
      <c r="D16" s="4">
        <v>6</v>
      </c>
      <c r="E16" s="4">
        <v>29</v>
      </c>
      <c r="F16" s="4"/>
      <c r="G16" s="4"/>
      <c r="H16" s="4"/>
      <c r="I16" s="83"/>
      <c r="J16" s="83"/>
      <c r="K16" s="83"/>
      <c r="L16" s="83"/>
      <c r="M16" s="83"/>
      <c r="N16" s="83"/>
      <c r="O16" s="83">
        <v>8</v>
      </c>
      <c r="P16" s="83">
        <v>12</v>
      </c>
      <c r="Q16" s="89"/>
      <c r="R16" s="44">
        <v>203</v>
      </c>
      <c r="S16" s="4">
        <v>170</v>
      </c>
      <c r="T16" s="4">
        <v>24</v>
      </c>
      <c r="U16" s="82">
        <f t="shared" si="1"/>
        <v>329</v>
      </c>
      <c r="V16" s="7">
        <f t="shared" si="0"/>
        <v>329</v>
      </c>
      <c r="W16" s="4"/>
      <c r="X16" s="9">
        <f t="shared" si="2"/>
        <v>0</v>
      </c>
    </row>
    <row r="17" spans="1:24" ht="12.75" customHeight="1">
      <c r="A17" s="4">
        <v>16</v>
      </c>
      <c r="B17" s="77" t="s">
        <v>25</v>
      </c>
      <c r="C17" s="4">
        <v>50</v>
      </c>
      <c r="D17" s="4">
        <v>2</v>
      </c>
      <c r="E17" s="4">
        <v>93</v>
      </c>
      <c r="F17" s="4"/>
      <c r="G17" s="4"/>
      <c r="H17" s="4"/>
      <c r="I17" s="83"/>
      <c r="J17" s="83"/>
      <c r="K17" s="83"/>
      <c r="L17" s="83"/>
      <c r="M17" s="83"/>
      <c r="N17" s="83"/>
      <c r="O17" s="83"/>
      <c r="P17" s="83"/>
      <c r="Q17" s="89"/>
      <c r="R17" s="44">
        <v>199</v>
      </c>
      <c r="S17" s="4"/>
      <c r="T17" s="4">
        <v>6</v>
      </c>
      <c r="U17" s="82">
        <f t="shared" si="1"/>
        <v>193</v>
      </c>
      <c r="V17" s="7">
        <f t="shared" si="0"/>
        <v>193</v>
      </c>
      <c r="W17" s="4"/>
      <c r="X17" s="9">
        <f t="shared" si="2"/>
        <v>0</v>
      </c>
    </row>
    <row r="18" spans="1:24" ht="12.75" customHeight="1">
      <c r="A18" s="4">
        <v>17</v>
      </c>
      <c r="B18" s="77" t="s">
        <v>26</v>
      </c>
      <c r="C18" s="4">
        <v>50</v>
      </c>
      <c r="D18" s="4">
        <v>1</v>
      </c>
      <c r="E18" s="4">
        <v>44</v>
      </c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/>
      <c r="Q18" s="89"/>
      <c r="R18" s="44">
        <v>49</v>
      </c>
      <c r="S18" s="4">
        <v>77</v>
      </c>
      <c r="T18" s="4">
        <v>30</v>
      </c>
      <c r="U18" s="82">
        <f t="shared" si="1"/>
        <v>96</v>
      </c>
      <c r="V18" s="7">
        <f t="shared" si="0"/>
        <v>94</v>
      </c>
      <c r="W18" s="4">
        <v>2</v>
      </c>
      <c r="X18" s="9">
        <f t="shared" si="2"/>
        <v>0</v>
      </c>
    </row>
    <row r="19" spans="1:24" ht="12.75" customHeight="1">
      <c r="A19" s="4">
        <v>18</v>
      </c>
      <c r="B19" s="77" t="s">
        <v>73</v>
      </c>
      <c r="C19" s="4">
        <v>0</v>
      </c>
      <c r="D19" s="4"/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9"/>
      <c r="R19" s="44">
        <v>40</v>
      </c>
      <c r="S19" s="4"/>
      <c r="T19" s="4">
        <v>38</v>
      </c>
      <c r="U19" s="82">
        <f t="shared" si="1"/>
        <v>2</v>
      </c>
      <c r="V19" s="7">
        <f t="shared" si="0"/>
        <v>0</v>
      </c>
      <c r="W19" s="4">
        <v>2</v>
      </c>
      <c r="X19" s="9">
        <f t="shared" si="2"/>
        <v>0</v>
      </c>
    </row>
    <row r="20" spans="1:24" s="1" customFormat="1" ht="12.75" customHeight="1">
      <c r="A20" s="4">
        <v>19</v>
      </c>
      <c r="B20" s="77" t="s">
        <v>27</v>
      </c>
      <c r="C20" s="4">
        <v>33</v>
      </c>
      <c r="D20" s="4">
        <v>1</v>
      </c>
      <c r="E20" s="4">
        <v>42</v>
      </c>
      <c r="F20" s="4"/>
      <c r="G20" s="4"/>
      <c r="H20" s="4"/>
      <c r="I20" s="83"/>
      <c r="J20" s="83"/>
      <c r="K20" s="83"/>
      <c r="L20" s="83"/>
      <c r="M20" s="83"/>
      <c r="N20" s="83"/>
      <c r="O20" s="83"/>
      <c r="P20" s="83"/>
      <c r="Q20" s="89"/>
      <c r="R20" s="44">
        <v>45</v>
      </c>
      <c r="S20" s="4">
        <v>48</v>
      </c>
      <c r="T20" s="4">
        <v>18</v>
      </c>
      <c r="U20" s="82">
        <f t="shared" si="1"/>
        <v>75</v>
      </c>
      <c r="V20" s="7">
        <f t="shared" si="0"/>
        <v>75</v>
      </c>
      <c r="W20" s="4"/>
      <c r="X20" s="9">
        <f t="shared" si="2"/>
        <v>0</v>
      </c>
    </row>
    <row r="21" spans="1:24" s="1" customFormat="1" ht="12.75" customHeight="1">
      <c r="A21" s="4">
        <v>20</v>
      </c>
      <c r="B21" s="77" t="s">
        <v>28</v>
      </c>
      <c r="C21" s="4">
        <v>40</v>
      </c>
      <c r="D21" s="4">
        <v>4</v>
      </c>
      <c r="E21" s="4">
        <v>14</v>
      </c>
      <c r="F21" s="4">
        <v>4</v>
      </c>
      <c r="G21" s="4"/>
      <c r="H21" s="4"/>
      <c r="I21" s="9">
        <v>6</v>
      </c>
      <c r="J21" s="83"/>
      <c r="K21" s="9"/>
      <c r="L21" s="9"/>
      <c r="M21" s="83"/>
      <c r="N21" s="83"/>
      <c r="O21" s="9"/>
      <c r="P21" s="9"/>
      <c r="Q21" s="9"/>
      <c r="R21" s="44">
        <v>103</v>
      </c>
      <c r="S21" s="122">
        <v>81</v>
      </c>
      <c r="T21" s="4"/>
      <c r="U21" s="82">
        <f t="shared" si="1"/>
        <v>174</v>
      </c>
      <c r="V21" s="7">
        <f t="shared" si="0"/>
        <v>174</v>
      </c>
      <c r="W21" s="4"/>
      <c r="X21" s="9">
        <f t="shared" si="2"/>
        <v>0</v>
      </c>
    </row>
    <row r="22" spans="1:24" s="1" customFormat="1" ht="12.75" customHeight="1">
      <c r="A22" s="4">
        <v>21</v>
      </c>
      <c r="B22" s="77" t="s">
        <v>29</v>
      </c>
      <c r="C22" s="4">
        <v>40</v>
      </c>
      <c r="D22" s="4">
        <v>2</v>
      </c>
      <c r="E22" s="4">
        <v>36</v>
      </c>
      <c r="F22" s="4">
        <v>3</v>
      </c>
      <c r="G22" s="4"/>
      <c r="H22" s="4"/>
      <c r="I22" s="9">
        <v>19</v>
      </c>
      <c r="J22" s="83"/>
      <c r="K22" s="9"/>
      <c r="L22" s="9"/>
      <c r="M22" s="83"/>
      <c r="N22" s="83"/>
      <c r="O22" s="9"/>
      <c r="P22" s="9"/>
      <c r="Q22" s="9"/>
      <c r="R22" s="44">
        <v>74</v>
      </c>
      <c r="S22" s="122">
        <v>80</v>
      </c>
      <c r="T22" s="4">
        <v>15</v>
      </c>
      <c r="U22" s="82">
        <f t="shared" si="1"/>
        <v>117</v>
      </c>
      <c r="V22" s="7">
        <f t="shared" si="0"/>
        <v>116</v>
      </c>
      <c r="W22" s="4">
        <v>1</v>
      </c>
      <c r="X22" s="9">
        <f t="shared" si="2"/>
        <v>0</v>
      </c>
    </row>
    <row r="23" spans="1:24" ht="12.75" customHeight="1">
      <c r="A23" s="4">
        <v>22</v>
      </c>
      <c r="B23" s="77" t="s">
        <v>79</v>
      </c>
      <c r="C23" s="4">
        <v>50</v>
      </c>
      <c r="D23" s="4">
        <v>1</v>
      </c>
      <c r="E23" s="4">
        <v>3</v>
      </c>
      <c r="F23" s="4"/>
      <c r="G23" s="4"/>
      <c r="H23" s="4"/>
      <c r="I23" s="9"/>
      <c r="J23" s="83"/>
      <c r="K23" s="9"/>
      <c r="L23" s="9"/>
      <c r="M23" s="83"/>
      <c r="N23" s="83">
        <v>33</v>
      </c>
      <c r="O23" s="9"/>
      <c r="P23" s="9"/>
      <c r="Q23" s="9"/>
      <c r="R23" s="44">
        <v>86</v>
      </c>
      <c r="S23" s="4"/>
      <c r="T23" s="4"/>
      <c r="U23" s="82">
        <f t="shared" si="1"/>
        <v>53</v>
      </c>
      <c r="V23" s="7">
        <f t="shared" si="0"/>
        <v>53</v>
      </c>
      <c r="W23" s="4"/>
      <c r="X23" s="9">
        <f t="shared" si="2"/>
        <v>0</v>
      </c>
    </row>
    <row r="24" spans="1:24" ht="18.75">
      <c r="E24" s="98"/>
      <c r="F24" s="98">
        <f t="shared" ref="F24:N24" si="3">SUM(F2:F23)</f>
        <v>122</v>
      </c>
      <c r="G24" s="98">
        <f t="shared" si="3"/>
        <v>0</v>
      </c>
      <c r="H24" s="98">
        <f t="shared" si="3"/>
        <v>0</v>
      </c>
      <c r="I24" s="115">
        <f t="shared" si="3"/>
        <v>116</v>
      </c>
      <c r="J24" s="98">
        <f t="shared" si="3"/>
        <v>176</v>
      </c>
      <c r="K24" s="115">
        <f t="shared" si="3"/>
        <v>0</v>
      </c>
      <c r="L24" s="116">
        <f>SUM(L2:L23)</f>
        <v>63</v>
      </c>
      <c r="M24" s="98">
        <f t="shared" si="3"/>
        <v>0</v>
      </c>
      <c r="N24" s="98">
        <f t="shared" si="3"/>
        <v>59</v>
      </c>
      <c r="O24" s="116">
        <f>SUM(O2:O23)</f>
        <v>129</v>
      </c>
      <c r="P24" s="116">
        <f>SUM(P2:P23)</f>
        <v>149</v>
      </c>
      <c r="Q24" s="116">
        <f>SUM(Q5:Q23)</f>
        <v>0</v>
      </c>
      <c r="R24" s="98">
        <f t="shared" ref="R24:W24" si="4">SUM(R2:R23)</f>
        <v>3360</v>
      </c>
      <c r="S24" s="102">
        <f t="shared" si="4"/>
        <v>5968</v>
      </c>
      <c r="T24" s="102">
        <f t="shared" si="4"/>
        <v>755</v>
      </c>
      <c r="U24" s="82">
        <f>SUM(U2:U23)</f>
        <v>7759</v>
      </c>
      <c r="V24" s="101">
        <f t="shared" si="4"/>
        <v>7748</v>
      </c>
      <c r="W24" s="106">
        <f t="shared" si="4"/>
        <v>11</v>
      </c>
      <c r="X24" s="93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activeCell="S2" sqref="S2:S23"/>
    </sheetView>
  </sheetViews>
  <sheetFormatPr defaultRowHeight="15"/>
  <cols>
    <col min="1" max="1" width="4.85546875" customWidth="1"/>
    <col min="3" max="5" width="5.42578125" customWidth="1"/>
    <col min="6" max="14" width="6.140625" customWidth="1"/>
    <col min="16" max="17" width="8.140625" customWidth="1"/>
    <col min="21" max="21" width="10.85546875" customWidth="1"/>
  </cols>
  <sheetData>
    <row r="1" spans="1:21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53</v>
      </c>
      <c r="L1" s="8" t="s">
        <v>53</v>
      </c>
      <c r="M1" s="8" t="s">
        <v>71</v>
      </c>
      <c r="N1" s="8" t="s">
        <v>58</v>
      </c>
      <c r="O1" s="78" t="s">
        <v>30</v>
      </c>
      <c r="P1" s="8" t="s">
        <v>34</v>
      </c>
      <c r="Q1" s="8" t="s">
        <v>35</v>
      </c>
      <c r="R1" s="8" t="s">
        <v>68</v>
      </c>
      <c r="S1" s="3" t="s">
        <v>64</v>
      </c>
      <c r="T1" s="3" t="s">
        <v>46</v>
      </c>
      <c r="U1" s="3" t="s">
        <v>47</v>
      </c>
    </row>
    <row r="2" spans="1:21" s="1" customFormat="1" ht="12.75" customHeight="1">
      <c r="A2" s="4">
        <v>1</v>
      </c>
      <c r="B2" s="77" t="s">
        <v>10</v>
      </c>
      <c r="C2" s="4">
        <v>33</v>
      </c>
      <c r="D2" s="4">
        <v>42</v>
      </c>
      <c r="E2" s="4">
        <v>31</v>
      </c>
      <c r="F2" s="4">
        <v>21</v>
      </c>
      <c r="G2" s="4">
        <v>43</v>
      </c>
      <c r="H2" s="4">
        <v>34</v>
      </c>
      <c r="I2" s="83">
        <v>43</v>
      </c>
      <c r="J2" s="83">
        <v>68</v>
      </c>
      <c r="K2" s="83">
        <v>33</v>
      </c>
      <c r="L2" s="83"/>
      <c r="M2" s="83">
        <v>45</v>
      </c>
      <c r="N2" s="89">
        <v>3</v>
      </c>
      <c r="O2" s="44">
        <v>1360</v>
      </c>
      <c r="P2" s="4">
        <v>449</v>
      </c>
      <c r="Q2" s="4">
        <v>96</v>
      </c>
      <c r="R2" s="82">
        <f>O2+P2-F2-G2-H2-I2-J2-K2-L2-M2-N2-Q2</f>
        <v>1423</v>
      </c>
      <c r="S2" s="7">
        <f t="shared" ref="S2:S23" si="0">C2*D2+E2</f>
        <v>1417</v>
      </c>
      <c r="T2" s="4">
        <v>6</v>
      </c>
      <c r="U2" s="9">
        <f>S2+T2-R2</f>
        <v>0</v>
      </c>
    </row>
    <row r="3" spans="1:21" s="1" customFormat="1" ht="12.75" customHeight="1">
      <c r="A3" s="4">
        <v>2</v>
      </c>
      <c r="B3" s="77" t="s">
        <v>11</v>
      </c>
      <c r="C3" s="4">
        <v>70</v>
      </c>
      <c r="D3" s="4">
        <v>25</v>
      </c>
      <c r="E3" s="4">
        <v>47</v>
      </c>
      <c r="F3" s="4">
        <v>20</v>
      </c>
      <c r="G3" s="4">
        <v>43</v>
      </c>
      <c r="H3" s="4">
        <v>66</v>
      </c>
      <c r="I3" s="83">
        <v>41</v>
      </c>
      <c r="J3" s="83">
        <v>47</v>
      </c>
      <c r="K3" s="83">
        <v>28</v>
      </c>
      <c r="L3" s="83"/>
      <c r="M3" s="83">
        <v>42</v>
      </c>
      <c r="N3" s="89">
        <v>3</v>
      </c>
      <c r="O3" s="44">
        <v>1801</v>
      </c>
      <c r="P3" s="4">
        <v>420</v>
      </c>
      <c r="Q3" s="4">
        <v>133</v>
      </c>
      <c r="R3" s="82">
        <f t="shared" ref="R3:R23" si="1">O3+P3-F3-G3-H3-I3-J3-K3-L3-M3-N3-Q3</f>
        <v>1798</v>
      </c>
      <c r="S3" s="7">
        <f t="shared" si="0"/>
        <v>1797</v>
      </c>
      <c r="T3" s="4">
        <v>1</v>
      </c>
      <c r="U3" s="9">
        <f t="shared" ref="U3:U23" si="2">S3+T3-R3</f>
        <v>0</v>
      </c>
    </row>
    <row r="4" spans="1:21" ht="12.75" customHeight="1">
      <c r="A4" s="4">
        <v>3</v>
      </c>
      <c r="B4" s="77" t="s">
        <v>12</v>
      </c>
      <c r="C4" s="4">
        <v>45</v>
      </c>
      <c r="D4" s="4">
        <v>4</v>
      </c>
      <c r="E4" s="4">
        <v>90</v>
      </c>
      <c r="F4" s="4"/>
      <c r="G4" s="4"/>
      <c r="H4" s="4">
        <v>23</v>
      </c>
      <c r="I4" s="83">
        <v>10</v>
      </c>
      <c r="J4" s="83">
        <v>7</v>
      </c>
      <c r="K4" s="83"/>
      <c r="L4" s="83"/>
      <c r="M4" s="83">
        <v>10</v>
      </c>
      <c r="N4" s="89"/>
      <c r="O4" s="44">
        <v>282</v>
      </c>
      <c r="P4" s="4">
        <v>48</v>
      </c>
      <c r="Q4" s="4">
        <v>10</v>
      </c>
      <c r="R4" s="82">
        <f t="shared" si="1"/>
        <v>270</v>
      </c>
      <c r="S4" s="7">
        <f t="shared" si="0"/>
        <v>270</v>
      </c>
      <c r="T4" s="4"/>
      <c r="U4" s="9">
        <f t="shared" si="2"/>
        <v>0</v>
      </c>
    </row>
    <row r="5" spans="1:21" ht="12.75" customHeight="1">
      <c r="A5" s="4">
        <v>4</v>
      </c>
      <c r="B5" s="77" t="s">
        <v>13</v>
      </c>
      <c r="C5" s="4">
        <v>90</v>
      </c>
      <c r="D5" s="4">
        <v>2</v>
      </c>
      <c r="E5" s="4">
        <v>51</v>
      </c>
      <c r="F5" s="4">
        <v>15</v>
      </c>
      <c r="G5" s="4">
        <v>29</v>
      </c>
      <c r="H5" s="4">
        <v>4</v>
      </c>
      <c r="I5" s="83">
        <v>12</v>
      </c>
      <c r="J5" s="83">
        <v>21</v>
      </c>
      <c r="K5" s="83">
        <v>25</v>
      </c>
      <c r="L5" s="83"/>
      <c r="M5" s="83">
        <v>8</v>
      </c>
      <c r="N5" s="89"/>
      <c r="O5" s="44">
        <v>166</v>
      </c>
      <c r="P5" s="4">
        <v>190</v>
      </c>
      <c r="Q5" s="4">
        <v>11</v>
      </c>
      <c r="R5" s="82">
        <f t="shared" si="1"/>
        <v>231</v>
      </c>
      <c r="S5" s="7">
        <f t="shared" si="0"/>
        <v>231</v>
      </c>
      <c r="T5" s="4"/>
      <c r="U5" s="9">
        <f t="shared" si="2"/>
        <v>0</v>
      </c>
    </row>
    <row r="6" spans="1:21" ht="12.75" customHeight="1">
      <c r="A6" s="4">
        <v>5</v>
      </c>
      <c r="B6" s="77" t="s">
        <v>14</v>
      </c>
      <c r="C6" s="4">
        <v>30</v>
      </c>
      <c r="D6" s="4">
        <v>1</v>
      </c>
      <c r="E6" s="4"/>
      <c r="F6" s="4"/>
      <c r="G6" s="4"/>
      <c r="H6" s="4">
        <v>20</v>
      </c>
      <c r="I6" s="83">
        <v>14</v>
      </c>
      <c r="J6" s="83"/>
      <c r="K6" s="83"/>
      <c r="L6" s="83"/>
      <c r="M6" s="83"/>
      <c r="N6" s="89">
        <v>3</v>
      </c>
      <c r="O6" s="44">
        <v>97</v>
      </c>
      <c r="P6" s="4"/>
      <c r="Q6" s="4">
        <v>30</v>
      </c>
      <c r="R6" s="82">
        <f t="shared" si="1"/>
        <v>30</v>
      </c>
      <c r="S6" s="7">
        <f t="shared" si="0"/>
        <v>30</v>
      </c>
      <c r="T6" s="4"/>
      <c r="U6" s="9">
        <f t="shared" si="2"/>
        <v>0</v>
      </c>
    </row>
    <row r="7" spans="1:21" ht="12.75" customHeight="1">
      <c r="A7" s="4">
        <v>6</v>
      </c>
      <c r="B7" s="77" t="s">
        <v>15</v>
      </c>
      <c r="C7" s="4">
        <v>20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9"/>
      <c r="O7" s="44">
        <v>20</v>
      </c>
      <c r="P7" s="4"/>
      <c r="Q7" s="4"/>
      <c r="R7" s="82">
        <f t="shared" si="1"/>
        <v>20</v>
      </c>
      <c r="S7" s="7">
        <f t="shared" si="0"/>
        <v>20</v>
      </c>
      <c r="T7" s="4"/>
      <c r="U7" s="9">
        <f t="shared" si="2"/>
        <v>0</v>
      </c>
    </row>
    <row r="8" spans="1:21" s="1" customFormat="1" ht="12.75" customHeight="1">
      <c r="A8" s="4">
        <v>7</v>
      </c>
      <c r="B8" s="77" t="s">
        <v>16</v>
      </c>
      <c r="C8" s="4">
        <v>120</v>
      </c>
      <c r="D8" s="4">
        <v>8</v>
      </c>
      <c r="E8" s="4">
        <v>108</v>
      </c>
      <c r="F8" s="4">
        <v>32</v>
      </c>
      <c r="G8" s="4">
        <v>16</v>
      </c>
      <c r="H8" s="4">
        <v>20</v>
      </c>
      <c r="I8" s="83">
        <v>26</v>
      </c>
      <c r="J8" s="83">
        <v>9</v>
      </c>
      <c r="K8" s="83">
        <v>13</v>
      </c>
      <c r="L8" s="83"/>
      <c r="M8" s="83">
        <v>11</v>
      </c>
      <c r="N8" s="89"/>
      <c r="O8" s="44">
        <v>1144</v>
      </c>
      <c r="P8" s="4">
        <v>88</v>
      </c>
      <c r="Q8" s="4">
        <v>33</v>
      </c>
      <c r="R8" s="82">
        <f t="shared" si="1"/>
        <v>1072</v>
      </c>
      <c r="S8" s="7">
        <f t="shared" si="0"/>
        <v>1068</v>
      </c>
      <c r="T8" s="4">
        <v>4</v>
      </c>
      <c r="U8" s="9">
        <f t="shared" si="2"/>
        <v>0</v>
      </c>
    </row>
    <row r="9" spans="1:21" s="1" customFormat="1" ht="12.75" customHeight="1">
      <c r="A9" s="4">
        <v>8</v>
      </c>
      <c r="B9" s="77" t="s">
        <v>17</v>
      </c>
      <c r="C9" s="4">
        <v>80</v>
      </c>
      <c r="D9" s="4">
        <v>1</v>
      </c>
      <c r="E9" s="4">
        <v>10</v>
      </c>
      <c r="F9" s="4"/>
      <c r="G9" s="4">
        <v>5</v>
      </c>
      <c r="H9" s="4">
        <v>20</v>
      </c>
      <c r="I9" s="83">
        <v>1</v>
      </c>
      <c r="J9" s="83">
        <v>7</v>
      </c>
      <c r="K9" s="83"/>
      <c r="L9" s="83"/>
      <c r="M9" s="83"/>
      <c r="N9" s="89">
        <v>3</v>
      </c>
      <c r="O9" s="44">
        <v>126</v>
      </c>
      <c r="P9" s="4"/>
      <c r="Q9" s="4"/>
      <c r="R9" s="82">
        <f t="shared" si="1"/>
        <v>90</v>
      </c>
      <c r="S9" s="7">
        <f t="shared" si="0"/>
        <v>90</v>
      </c>
      <c r="T9" s="4"/>
      <c r="U9" s="9">
        <f t="shared" si="2"/>
        <v>0</v>
      </c>
    </row>
    <row r="10" spans="1:21" s="1" customFormat="1" ht="12.75" customHeight="1">
      <c r="A10" s="4">
        <v>9</v>
      </c>
      <c r="B10" s="77" t="s">
        <v>18</v>
      </c>
      <c r="C10" s="4">
        <v>65</v>
      </c>
      <c r="D10" s="4">
        <v>2</v>
      </c>
      <c r="E10" s="4">
        <v>32</v>
      </c>
      <c r="F10" s="4">
        <v>12</v>
      </c>
      <c r="G10" s="4">
        <v>27</v>
      </c>
      <c r="H10" s="4"/>
      <c r="I10" s="83">
        <v>22</v>
      </c>
      <c r="J10" s="83">
        <v>21</v>
      </c>
      <c r="K10" s="83">
        <v>24</v>
      </c>
      <c r="L10" s="83"/>
      <c r="M10" s="83">
        <v>12</v>
      </c>
      <c r="N10" s="89"/>
      <c r="O10" s="44">
        <v>292</v>
      </c>
      <c r="P10" s="4"/>
      <c r="Q10" s="4">
        <v>10</v>
      </c>
      <c r="R10" s="82">
        <f t="shared" si="1"/>
        <v>164</v>
      </c>
      <c r="S10" s="7">
        <f t="shared" si="0"/>
        <v>162</v>
      </c>
      <c r="T10" s="4">
        <v>2</v>
      </c>
      <c r="U10" s="9">
        <f t="shared" si="2"/>
        <v>0</v>
      </c>
    </row>
    <row r="11" spans="1:21" ht="12.75" customHeight="1">
      <c r="A11" s="4">
        <v>10</v>
      </c>
      <c r="B11" s="77" t="s">
        <v>19</v>
      </c>
      <c r="C11" s="4">
        <v>100</v>
      </c>
      <c r="D11" s="4">
        <v>6</v>
      </c>
      <c r="E11" s="4">
        <v>84</v>
      </c>
      <c r="F11" s="4">
        <v>9</v>
      </c>
      <c r="G11" s="4">
        <v>54</v>
      </c>
      <c r="H11" s="4">
        <v>52</v>
      </c>
      <c r="I11" s="83">
        <v>37</v>
      </c>
      <c r="J11" s="83">
        <v>22</v>
      </c>
      <c r="K11" s="83">
        <v>33</v>
      </c>
      <c r="L11" s="83"/>
      <c r="M11" s="83">
        <v>32</v>
      </c>
      <c r="N11" s="89">
        <v>3</v>
      </c>
      <c r="O11" s="44">
        <v>703</v>
      </c>
      <c r="P11" s="4">
        <v>300</v>
      </c>
      <c r="Q11" s="4">
        <v>77</v>
      </c>
      <c r="R11" s="82">
        <f t="shared" si="1"/>
        <v>684</v>
      </c>
      <c r="S11" s="7">
        <f t="shared" si="0"/>
        <v>684</v>
      </c>
      <c r="T11" s="4"/>
      <c r="U11" s="9">
        <f t="shared" si="2"/>
        <v>0</v>
      </c>
    </row>
    <row r="12" spans="1:21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9"/>
      <c r="O12" s="44">
        <v>0</v>
      </c>
      <c r="P12" s="4"/>
      <c r="Q12" s="4"/>
      <c r="R12" s="82">
        <f t="shared" si="1"/>
        <v>0</v>
      </c>
      <c r="S12" s="7">
        <f t="shared" si="0"/>
        <v>0</v>
      </c>
      <c r="T12" s="4"/>
      <c r="U12" s="9">
        <f t="shared" si="2"/>
        <v>0</v>
      </c>
    </row>
    <row r="13" spans="1:21" s="1" customFormat="1" ht="12.75" customHeight="1">
      <c r="A13" s="4">
        <v>12</v>
      </c>
      <c r="B13" s="77" t="s">
        <v>21</v>
      </c>
      <c r="C13" s="4">
        <v>48</v>
      </c>
      <c r="D13" s="4">
        <v>1</v>
      </c>
      <c r="E13" s="4">
        <v>2</v>
      </c>
      <c r="F13" s="4"/>
      <c r="G13" s="4">
        <v>16</v>
      </c>
      <c r="H13" s="4">
        <v>12</v>
      </c>
      <c r="I13" s="83">
        <v>4</v>
      </c>
      <c r="J13" s="83"/>
      <c r="K13" s="83">
        <v>4</v>
      </c>
      <c r="L13" s="83"/>
      <c r="M13" s="83"/>
      <c r="N13" s="89">
        <v>3</v>
      </c>
      <c r="O13" s="44">
        <v>99</v>
      </c>
      <c r="P13" s="4"/>
      <c r="Q13" s="4">
        <v>10</v>
      </c>
      <c r="R13" s="82">
        <f t="shared" si="1"/>
        <v>50</v>
      </c>
      <c r="S13" s="7">
        <f t="shared" si="0"/>
        <v>50</v>
      </c>
      <c r="T13" s="4"/>
      <c r="U13" s="9">
        <f t="shared" si="2"/>
        <v>0</v>
      </c>
    </row>
    <row r="14" spans="1:21" ht="12.75" customHeight="1">
      <c r="A14" s="4">
        <v>13</v>
      </c>
      <c r="B14" s="77" t="s">
        <v>22</v>
      </c>
      <c r="C14" s="4">
        <v>64</v>
      </c>
      <c r="D14" s="4">
        <v>1</v>
      </c>
      <c r="E14" s="4"/>
      <c r="F14" s="4">
        <v>8</v>
      </c>
      <c r="G14" s="4">
        <v>28</v>
      </c>
      <c r="H14" s="4">
        <v>4</v>
      </c>
      <c r="I14" s="83">
        <v>15</v>
      </c>
      <c r="J14" s="83">
        <v>8</v>
      </c>
      <c r="K14" s="83">
        <v>8</v>
      </c>
      <c r="L14" s="83"/>
      <c r="M14" s="83">
        <v>11</v>
      </c>
      <c r="N14" s="89"/>
      <c r="O14" s="44">
        <v>151</v>
      </c>
      <c r="P14" s="4"/>
      <c r="Q14" s="4">
        <v>5</v>
      </c>
      <c r="R14" s="82">
        <f t="shared" si="1"/>
        <v>64</v>
      </c>
      <c r="S14" s="7">
        <f t="shared" si="0"/>
        <v>64</v>
      </c>
      <c r="T14" s="4"/>
      <c r="U14" s="9">
        <f t="shared" si="2"/>
        <v>0</v>
      </c>
    </row>
    <row r="15" spans="1:21" s="1" customFormat="1" ht="12.75" customHeight="1">
      <c r="A15" s="4">
        <v>14</v>
      </c>
      <c r="B15" s="77" t="s">
        <v>23</v>
      </c>
      <c r="C15" s="4">
        <v>50</v>
      </c>
      <c r="D15" s="4">
        <v>6</v>
      </c>
      <c r="E15" s="4">
        <v>29</v>
      </c>
      <c r="F15" s="4"/>
      <c r="G15" s="4">
        <v>34</v>
      </c>
      <c r="H15" s="4">
        <v>12</v>
      </c>
      <c r="I15" s="83">
        <v>29</v>
      </c>
      <c r="J15" s="83">
        <v>13</v>
      </c>
      <c r="K15" s="83">
        <v>28</v>
      </c>
      <c r="L15" s="83"/>
      <c r="M15" s="83">
        <v>12</v>
      </c>
      <c r="N15" s="89"/>
      <c r="O15" s="44">
        <v>473</v>
      </c>
      <c r="P15" s="4"/>
      <c r="Q15" s="4">
        <v>15</v>
      </c>
      <c r="R15" s="82">
        <f t="shared" si="1"/>
        <v>330</v>
      </c>
      <c r="S15" s="7">
        <f t="shared" si="0"/>
        <v>329</v>
      </c>
      <c r="T15" s="4">
        <v>1</v>
      </c>
      <c r="U15" s="9">
        <f t="shared" si="2"/>
        <v>0</v>
      </c>
    </row>
    <row r="16" spans="1:21" s="1" customFormat="1" ht="12.75" customHeight="1">
      <c r="A16" s="4">
        <v>15</v>
      </c>
      <c r="B16" s="77" t="s">
        <v>24</v>
      </c>
      <c r="C16" s="4">
        <v>50</v>
      </c>
      <c r="D16" s="4">
        <v>4</v>
      </c>
      <c r="E16" s="4">
        <v>22</v>
      </c>
      <c r="F16" s="4">
        <v>8</v>
      </c>
      <c r="G16" s="4">
        <v>20</v>
      </c>
      <c r="H16" s="4">
        <v>8</v>
      </c>
      <c r="I16" s="83">
        <v>12</v>
      </c>
      <c r="J16" s="83">
        <v>8</v>
      </c>
      <c r="K16" s="83">
        <v>31</v>
      </c>
      <c r="L16" s="83"/>
      <c r="M16" s="83">
        <v>9</v>
      </c>
      <c r="N16" s="89"/>
      <c r="O16" s="44">
        <v>329</v>
      </c>
      <c r="P16" s="4"/>
      <c r="Q16" s="4">
        <v>11</v>
      </c>
      <c r="R16" s="82">
        <f t="shared" si="1"/>
        <v>222</v>
      </c>
      <c r="S16" s="7">
        <f t="shared" si="0"/>
        <v>222</v>
      </c>
      <c r="T16" s="4"/>
      <c r="U16" s="9">
        <f t="shared" si="2"/>
        <v>0</v>
      </c>
    </row>
    <row r="17" spans="1:21" ht="12.75" customHeight="1">
      <c r="A17" s="4">
        <v>16</v>
      </c>
      <c r="B17" s="77" t="s">
        <v>25</v>
      </c>
      <c r="C17" s="4">
        <v>50</v>
      </c>
      <c r="D17" s="4">
        <v>2</v>
      </c>
      <c r="E17" s="4">
        <v>88</v>
      </c>
      <c r="F17" s="4"/>
      <c r="G17" s="4"/>
      <c r="H17" s="4"/>
      <c r="I17" s="83"/>
      <c r="J17" s="83"/>
      <c r="K17" s="83"/>
      <c r="L17" s="83"/>
      <c r="M17" s="83"/>
      <c r="N17" s="89"/>
      <c r="O17" s="44">
        <v>193</v>
      </c>
      <c r="P17" s="4"/>
      <c r="Q17" s="4">
        <v>5</v>
      </c>
      <c r="R17" s="82">
        <f t="shared" si="1"/>
        <v>188</v>
      </c>
      <c r="S17" s="7">
        <f t="shared" si="0"/>
        <v>188</v>
      </c>
      <c r="T17" s="4"/>
      <c r="U17" s="9">
        <f t="shared" si="2"/>
        <v>0</v>
      </c>
    </row>
    <row r="18" spans="1:21" ht="12.75" customHeight="1">
      <c r="A18" s="4">
        <v>17</v>
      </c>
      <c r="B18" s="77" t="s">
        <v>26</v>
      </c>
      <c r="C18" s="4">
        <v>50</v>
      </c>
      <c r="D18" s="4">
        <v>1</v>
      </c>
      <c r="E18" s="4">
        <v>34</v>
      </c>
      <c r="F18" s="4"/>
      <c r="G18" s="4"/>
      <c r="H18" s="4"/>
      <c r="I18" s="83"/>
      <c r="J18" s="83"/>
      <c r="K18" s="83"/>
      <c r="L18" s="83"/>
      <c r="M18" s="83">
        <v>10</v>
      </c>
      <c r="N18" s="89"/>
      <c r="O18" s="44">
        <v>94</v>
      </c>
      <c r="P18" s="4"/>
      <c r="Q18" s="4"/>
      <c r="R18" s="82">
        <f t="shared" si="1"/>
        <v>84</v>
      </c>
      <c r="S18" s="7">
        <f t="shared" si="0"/>
        <v>84</v>
      </c>
      <c r="T18" s="4"/>
      <c r="U18" s="9">
        <f t="shared" si="2"/>
        <v>0</v>
      </c>
    </row>
    <row r="19" spans="1:21" ht="12.75" customHeight="1">
      <c r="A19" s="4">
        <v>18</v>
      </c>
      <c r="B19" s="77" t="s">
        <v>73</v>
      </c>
      <c r="C19" s="4">
        <v>0</v>
      </c>
      <c r="D19" s="4"/>
      <c r="E19" s="4"/>
      <c r="F19" s="4"/>
      <c r="G19" s="4"/>
      <c r="H19" s="4"/>
      <c r="I19" s="83"/>
      <c r="J19" s="83"/>
      <c r="K19" s="83"/>
      <c r="L19" s="83"/>
      <c r="M19" s="83"/>
      <c r="N19" s="89"/>
      <c r="O19" s="44">
        <v>0</v>
      </c>
      <c r="P19" s="4"/>
      <c r="Q19" s="4"/>
      <c r="R19" s="82">
        <f t="shared" si="1"/>
        <v>0</v>
      </c>
      <c r="S19" s="7">
        <f t="shared" si="0"/>
        <v>0</v>
      </c>
      <c r="T19" s="4"/>
      <c r="U19" s="9">
        <f t="shared" si="2"/>
        <v>0</v>
      </c>
    </row>
    <row r="20" spans="1:21" s="1" customFormat="1" ht="12.75" customHeight="1">
      <c r="A20" s="4">
        <v>19</v>
      </c>
      <c r="B20" s="77" t="s">
        <v>27</v>
      </c>
      <c r="C20" s="4">
        <v>33</v>
      </c>
      <c r="D20" s="4">
        <v>1</v>
      </c>
      <c r="E20" s="4">
        <v>31</v>
      </c>
      <c r="F20" s="4"/>
      <c r="G20" s="4"/>
      <c r="H20" s="4"/>
      <c r="I20" s="83"/>
      <c r="J20" s="83"/>
      <c r="K20" s="83"/>
      <c r="L20" s="83"/>
      <c r="M20" s="83">
        <v>11</v>
      </c>
      <c r="N20" s="89"/>
      <c r="O20" s="44">
        <v>75</v>
      </c>
      <c r="P20" s="4"/>
      <c r="Q20" s="4"/>
      <c r="R20" s="82">
        <f t="shared" si="1"/>
        <v>64</v>
      </c>
      <c r="S20" s="7">
        <f t="shared" si="0"/>
        <v>64</v>
      </c>
      <c r="T20" s="4"/>
      <c r="U20" s="9">
        <f t="shared" si="2"/>
        <v>0</v>
      </c>
    </row>
    <row r="21" spans="1:21" s="1" customFormat="1" ht="12.75" customHeight="1">
      <c r="A21" s="4">
        <v>20</v>
      </c>
      <c r="B21" s="77" t="s">
        <v>28</v>
      </c>
      <c r="C21" s="4">
        <v>40</v>
      </c>
      <c r="D21" s="4">
        <v>3</v>
      </c>
      <c r="E21" s="4">
        <v>36</v>
      </c>
      <c r="F21" s="4"/>
      <c r="G21" s="4"/>
      <c r="H21" s="4">
        <v>15</v>
      </c>
      <c r="I21" s="9"/>
      <c r="J21" s="83"/>
      <c r="K21" s="83"/>
      <c r="L21" s="9"/>
      <c r="M21" s="9"/>
      <c r="N21" s="9">
        <v>3</v>
      </c>
      <c r="O21" s="44">
        <v>174</v>
      </c>
      <c r="P21" s="4"/>
      <c r="Q21" s="4"/>
      <c r="R21" s="82">
        <f t="shared" si="1"/>
        <v>156</v>
      </c>
      <c r="S21" s="7">
        <f t="shared" si="0"/>
        <v>156</v>
      </c>
      <c r="T21" s="4"/>
      <c r="U21" s="9">
        <f t="shared" si="2"/>
        <v>0</v>
      </c>
    </row>
    <row r="22" spans="1:21" s="1" customFormat="1" ht="12.75" customHeight="1">
      <c r="A22" s="4">
        <v>21</v>
      </c>
      <c r="B22" s="77" t="s">
        <v>29</v>
      </c>
      <c r="C22" s="4">
        <v>40</v>
      </c>
      <c r="D22" s="4">
        <v>2</v>
      </c>
      <c r="E22" s="4">
        <v>30</v>
      </c>
      <c r="F22" s="4"/>
      <c r="G22" s="4"/>
      <c r="H22" s="4"/>
      <c r="I22" s="9"/>
      <c r="J22" s="83">
        <v>3</v>
      </c>
      <c r="K22" s="83"/>
      <c r="L22" s="9"/>
      <c r="M22" s="9"/>
      <c r="N22" s="9">
        <v>3</v>
      </c>
      <c r="O22" s="44">
        <v>116</v>
      </c>
      <c r="P22" s="4"/>
      <c r="Q22" s="4"/>
      <c r="R22" s="82">
        <f t="shared" si="1"/>
        <v>110</v>
      </c>
      <c r="S22" s="7">
        <f t="shared" si="0"/>
        <v>110</v>
      </c>
      <c r="T22" s="4"/>
      <c r="U22" s="9">
        <f t="shared" si="2"/>
        <v>0</v>
      </c>
    </row>
    <row r="23" spans="1:21" ht="12.75" customHeight="1">
      <c r="A23" s="4">
        <v>22</v>
      </c>
      <c r="B23" s="77" t="s">
        <v>79</v>
      </c>
      <c r="C23" s="4">
        <v>50</v>
      </c>
      <c r="D23" s="4">
        <v>1</v>
      </c>
      <c r="E23" s="4">
        <v>3</v>
      </c>
      <c r="F23" s="4"/>
      <c r="G23" s="4"/>
      <c r="H23" s="4"/>
      <c r="I23" s="9"/>
      <c r="J23" s="83"/>
      <c r="K23" s="83"/>
      <c r="L23" s="9"/>
      <c r="M23" s="9"/>
      <c r="N23" s="9"/>
      <c r="O23" s="44">
        <v>53</v>
      </c>
      <c r="P23" s="4"/>
      <c r="Q23" s="4"/>
      <c r="R23" s="82">
        <f t="shared" si="1"/>
        <v>53</v>
      </c>
      <c r="S23" s="7">
        <f t="shared" si="0"/>
        <v>53</v>
      </c>
      <c r="T23" s="4"/>
      <c r="U23" s="9">
        <f t="shared" si="2"/>
        <v>0</v>
      </c>
    </row>
    <row r="24" spans="1:21" ht="18.75">
      <c r="E24" s="98"/>
      <c r="F24" s="98">
        <f t="shared" ref="F24:K24" si="3">SUM(F2:F23)</f>
        <v>125</v>
      </c>
      <c r="G24" s="98">
        <f t="shared" si="3"/>
        <v>315</v>
      </c>
      <c r="H24" s="98">
        <f t="shared" si="3"/>
        <v>290</v>
      </c>
      <c r="I24" s="115">
        <f t="shared" si="3"/>
        <v>266</v>
      </c>
      <c r="J24" s="98">
        <f t="shared" si="3"/>
        <v>234</v>
      </c>
      <c r="K24" s="98">
        <f t="shared" si="3"/>
        <v>227</v>
      </c>
      <c r="L24" s="116">
        <f>SUM(L2:L23)</f>
        <v>0</v>
      </c>
      <c r="M24" s="116">
        <f>SUM(M2:M23)</f>
        <v>213</v>
      </c>
      <c r="N24" s="116">
        <f>SUM(N5:N23)</f>
        <v>18</v>
      </c>
      <c r="O24" s="98">
        <f t="shared" ref="O24:T24" si="4">SUM(O2:O23)</f>
        <v>7748</v>
      </c>
      <c r="P24" s="102">
        <f t="shared" si="4"/>
        <v>1495</v>
      </c>
      <c r="Q24" s="102">
        <f t="shared" si="4"/>
        <v>446</v>
      </c>
      <c r="R24" s="82">
        <f>SUM(R2:R23)</f>
        <v>7103</v>
      </c>
      <c r="S24" s="101">
        <f t="shared" si="4"/>
        <v>7089</v>
      </c>
      <c r="T24" s="106">
        <f t="shared" si="4"/>
        <v>14</v>
      </c>
      <c r="U24" s="9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workbookViewId="0">
      <selection activeCell="S22" sqref="S22"/>
    </sheetView>
  </sheetViews>
  <sheetFormatPr defaultRowHeight="15"/>
  <cols>
    <col min="1" max="1" width="5.140625" customWidth="1"/>
    <col min="3" max="5" width="6.140625" customWidth="1"/>
    <col min="6" max="14" width="5.85546875" customWidth="1"/>
    <col min="15" max="15" width="7.42578125" customWidth="1"/>
    <col min="16" max="16" width="7.28515625" customWidth="1"/>
    <col min="17" max="17" width="7" customWidth="1"/>
    <col min="24" max="24" width="11" customWidth="1"/>
  </cols>
  <sheetData>
    <row r="1" spans="1:24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54</v>
      </c>
      <c r="N1" s="8" t="s">
        <v>53</v>
      </c>
      <c r="O1" s="8" t="s">
        <v>53</v>
      </c>
      <c r="P1" s="8" t="s">
        <v>71</v>
      </c>
      <c r="Q1" s="8" t="s">
        <v>89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s="1" customFormat="1" ht="13.5" customHeight="1">
      <c r="A2" s="4">
        <v>1</v>
      </c>
      <c r="B2" s="77" t="s">
        <v>10</v>
      </c>
      <c r="C2" s="4">
        <v>33</v>
      </c>
      <c r="D2" s="4">
        <v>69</v>
      </c>
      <c r="E2" s="4">
        <v>46</v>
      </c>
      <c r="F2" s="4">
        <v>51</v>
      </c>
      <c r="G2" s="4">
        <v>65</v>
      </c>
      <c r="H2" s="4">
        <v>39</v>
      </c>
      <c r="I2" s="83">
        <v>51</v>
      </c>
      <c r="J2" s="83">
        <v>54</v>
      </c>
      <c r="K2" s="83">
        <v>71</v>
      </c>
      <c r="L2" s="83">
        <v>36</v>
      </c>
      <c r="M2" s="83">
        <v>15</v>
      </c>
      <c r="N2" s="83">
        <v>40</v>
      </c>
      <c r="O2" s="83">
        <v>28</v>
      </c>
      <c r="P2" s="83">
        <v>65</v>
      </c>
      <c r="Q2" s="83">
        <v>1</v>
      </c>
      <c r="R2" s="44">
        <v>1417</v>
      </c>
      <c r="S2" s="4">
        <v>1448</v>
      </c>
      <c r="T2" s="4">
        <v>20</v>
      </c>
      <c r="U2" s="82">
        <f>R2+S2-F2-G2-H2-I2-J2-K2-L2-M2-N2-O2-P2-Q2-T2</f>
        <v>2329</v>
      </c>
      <c r="V2" s="7">
        <f t="shared" ref="V2:V23" si="0">C2*D2+E2</f>
        <v>2323</v>
      </c>
      <c r="W2" s="4">
        <v>6</v>
      </c>
      <c r="X2" s="9">
        <f>V2+W2-U2</f>
        <v>0</v>
      </c>
    </row>
    <row r="3" spans="1:24" ht="13.5" customHeight="1">
      <c r="A3" s="4">
        <v>2</v>
      </c>
      <c r="B3" s="77" t="s">
        <v>11</v>
      </c>
      <c r="C3" s="4">
        <v>70</v>
      </c>
      <c r="D3" s="4">
        <v>22</v>
      </c>
      <c r="E3" s="4">
        <v>70</v>
      </c>
      <c r="F3" s="4">
        <v>55</v>
      </c>
      <c r="G3" s="4">
        <v>25</v>
      </c>
      <c r="H3" s="4">
        <v>40</v>
      </c>
      <c r="I3" s="83">
        <v>58</v>
      </c>
      <c r="J3" s="83">
        <v>35</v>
      </c>
      <c r="K3" s="83">
        <v>72</v>
      </c>
      <c r="L3" s="83">
        <v>62</v>
      </c>
      <c r="M3" s="83">
        <v>35</v>
      </c>
      <c r="N3" s="83">
        <v>92</v>
      </c>
      <c r="O3" s="83">
        <v>53</v>
      </c>
      <c r="P3" s="83">
        <v>68</v>
      </c>
      <c r="Q3" s="83">
        <v>1</v>
      </c>
      <c r="R3" s="44">
        <v>1797</v>
      </c>
      <c r="S3" s="4">
        <v>420</v>
      </c>
      <c r="T3" s="4">
        <v>10</v>
      </c>
      <c r="U3" s="82">
        <f t="shared" ref="U3:U23" si="1">R3+S3-F3-G3-H3-I3-J3-K3-L3-M3-N3-O3-P3-Q3-T3</f>
        <v>1611</v>
      </c>
      <c r="V3" s="7">
        <f t="shared" si="0"/>
        <v>1610</v>
      </c>
      <c r="W3" s="4">
        <v>1</v>
      </c>
      <c r="X3" s="9">
        <f t="shared" ref="X3:X23" si="2">V3+W3-U3</f>
        <v>0</v>
      </c>
    </row>
    <row r="4" spans="1:24" ht="13.5" customHeight="1">
      <c r="A4" s="4">
        <v>3</v>
      </c>
      <c r="B4" s="77" t="s">
        <v>12</v>
      </c>
      <c r="C4" s="4">
        <v>45</v>
      </c>
      <c r="D4" s="4">
        <v>3</v>
      </c>
      <c r="E4" s="4">
        <v>90</v>
      </c>
      <c r="F4" s="4"/>
      <c r="G4" s="4"/>
      <c r="H4" s="4">
        <v>19</v>
      </c>
      <c r="I4" s="83">
        <v>3</v>
      </c>
      <c r="J4" s="83">
        <v>2</v>
      </c>
      <c r="K4" s="83">
        <v>18</v>
      </c>
      <c r="L4" s="83"/>
      <c r="M4" s="83"/>
      <c r="N4" s="83"/>
      <c r="O4" s="83">
        <v>2</v>
      </c>
      <c r="P4" s="83"/>
      <c r="Q4" s="83">
        <v>1</v>
      </c>
      <c r="R4" s="44">
        <v>270</v>
      </c>
      <c r="S4" s="4"/>
      <c r="T4" s="4"/>
      <c r="U4" s="82">
        <f t="shared" si="1"/>
        <v>225</v>
      </c>
      <c r="V4" s="7">
        <f t="shared" si="0"/>
        <v>225</v>
      </c>
      <c r="W4" s="4"/>
      <c r="X4" s="9">
        <f t="shared" si="2"/>
        <v>0</v>
      </c>
    </row>
    <row r="5" spans="1:24" ht="13.5" customHeight="1">
      <c r="A5" s="4">
        <v>4</v>
      </c>
      <c r="B5" s="77" t="s">
        <v>13</v>
      </c>
      <c r="C5" s="4">
        <v>92</v>
      </c>
      <c r="D5" s="4">
        <v>1</v>
      </c>
      <c r="E5" s="4"/>
      <c r="F5" s="4">
        <v>21</v>
      </c>
      <c r="G5" s="4">
        <v>20</v>
      </c>
      <c r="H5" s="4">
        <v>4</v>
      </c>
      <c r="I5" s="83">
        <v>26</v>
      </c>
      <c r="J5" s="83">
        <v>12</v>
      </c>
      <c r="K5" s="83">
        <v>16</v>
      </c>
      <c r="L5" s="83">
        <v>10</v>
      </c>
      <c r="M5" s="83"/>
      <c r="N5" s="83">
        <v>5</v>
      </c>
      <c r="O5" s="83">
        <v>4</v>
      </c>
      <c r="P5" s="83">
        <v>21</v>
      </c>
      <c r="Q5" s="83"/>
      <c r="R5" s="44">
        <v>231</v>
      </c>
      <c r="S5" s="4"/>
      <c r="T5" s="4"/>
      <c r="U5" s="82">
        <f t="shared" si="1"/>
        <v>92</v>
      </c>
      <c r="V5" s="7">
        <f t="shared" si="0"/>
        <v>92</v>
      </c>
      <c r="W5" s="4"/>
      <c r="X5" s="9">
        <f t="shared" si="2"/>
        <v>0</v>
      </c>
    </row>
    <row r="6" spans="1:24" ht="13.5" customHeight="1">
      <c r="A6" s="4">
        <v>5</v>
      </c>
      <c r="B6" s="77" t="s">
        <v>14</v>
      </c>
      <c r="C6" s="4">
        <v>25</v>
      </c>
      <c r="D6" s="4">
        <v>1</v>
      </c>
      <c r="E6" s="4"/>
      <c r="F6" s="4"/>
      <c r="G6" s="4"/>
      <c r="H6" s="4"/>
      <c r="I6" s="83"/>
      <c r="J6" s="83"/>
      <c r="K6" s="83"/>
      <c r="L6" s="83"/>
      <c r="M6" s="83"/>
      <c r="N6" s="83">
        <v>5</v>
      </c>
      <c r="O6" s="83"/>
      <c r="P6" s="83"/>
      <c r="Q6" s="83"/>
      <c r="R6" s="44">
        <v>30</v>
      </c>
      <c r="S6" s="4"/>
      <c r="T6" s="4"/>
      <c r="U6" s="82">
        <f t="shared" si="1"/>
        <v>25</v>
      </c>
      <c r="V6" s="7">
        <f t="shared" si="0"/>
        <v>25</v>
      </c>
      <c r="W6" s="4"/>
      <c r="X6" s="9">
        <f t="shared" si="2"/>
        <v>0</v>
      </c>
    </row>
    <row r="7" spans="1:24" ht="13.5" customHeight="1">
      <c r="A7" s="4">
        <v>6</v>
      </c>
      <c r="B7" s="77" t="s">
        <v>15</v>
      </c>
      <c r="C7" s="4">
        <v>19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3">
        <v>1</v>
      </c>
      <c r="R7" s="44">
        <v>20</v>
      </c>
      <c r="S7" s="4"/>
      <c r="T7" s="4"/>
      <c r="U7" s="82">
        <f t="shared" si="1"/>
        <v>19</v>
      </c>
      <c r="V7" s="7">
        <f t="shared" si="0"/>
        <v>19</v>
      </c>
      <c r="W7" s="4"/>
      <c r="X7" s="9">
        <f t="shared" si="2"/>
        <v>0</v>
      </c>
    </row>
    <row r="8" spans="1:24" ht="13.5" customHeight="1">
      <c r="A8" s="4">
        <v>7</v>
      </c>
      <c r="B8" s="77" t="s">
        <v>16</v>
      </c>
      <c r="C8" s="4">
        <v>120</v>
      </c>
      <c r="D8" s="4">
        <v>7</v>
      </c>
      <c r="E8" s="4">
        <v>30</v>
      </c>
      <c r="F8" s="4">
        <v>20</v>
      </c>
      <c r="G8" s="4">
        <v>10</v>
      </c>
      <c r="H8" s="4">
        <v>8</v>
      </c>
      <c r="I8" s="83">
        <v>14</v>
      </c>
      <c r="J8" s="83">
        <v>12</v>
      </c>
      <c r="K8" s="83">
        <v>15</v>
      </c>
      <c r="L8" s="83">
        <v>18</v>
      </c>
      <c r="M8" s="83"/>
      <c r="N8" s="83">
        <v>84</v>
      </c>
      <c r="O8" s="83">
        <v>5</v>
      </c>
      <c r="P8" s="83">
        <v>12</v>
      </c>
      <c r="Q8" s="83"/>
      <c r="R8" s="44">
        <v>1068</v>
      </c>
      <c r="S8" s="4"/>
      <c r="T8" s="4"/>
      <c r="U8" s="82">
        <f>R8+S8-F8-G8-H8-I8-J8-K8-L8-M8-N8-O8-P8-Q8-T8</f>
        <v>870</v>
      </c>
      <c r="V8" s="7">
        <f t="shared" si="0"/>
        <v>870</v>
      </c>
      <c r="W8" s="4"/>
      <c r="X8" s="9">
        <f t="shared" si="2"/>
        <v>0</v>
      </c>
    </row>
    <row r="9" spans="1:24" ht="13.5" customHeight="1">
      <c r="A9" s="4">
        <v>8</v>
      </c>
      <c r="B9" s="77" t="s">
        <v>17</v>
      </c>
      <c r="C9" s="4">
        <v>80</v>
      </c>
      <c r="D9" s="4">
        <v>1</v>
      </c>
      <c r="E9" s="4">
        <v>9</v>
      </c>
      <c r="F9" s="4"/>
      <c r="G9" s="4"/>
      <c r="H9" s="4"/>
      <c r="I9" s="83"/>
      <c r="J9" s="83"/>
      <c r="K9" s="83"/>
      <c r="L9" s="83"/>
      <c r="M9" s="83"/>
      <c r="N9" s="83"/>
      <c r="O9" s="83"/>
      <c r="P9" s="83"/>
      <c r="Q9" s="83">
        <v>1</v>
      </c>
      <c r="R9" s="44">
        <v>90</v>
      </c>
      <c r="S9" s="4"/>
      <c r="T9" s="4"/>
      <c r="U9" s="82">
        <f t="shared" si="1"/>
        <v>89</v>
      </c>
      <c r="V9" s="7">
        <f t="shared" si="0"/>
        <v>89</v>
      </c>
      <c r="W9" s="4"/>
      <c r="X9" s="9">
        <f t="shared" si="2"/>
        <v>0</v>
      </c>
    </row>
    <row r="10" spans="1:24" ht="13.5" customHeight="1">
      <c r="A10" s="4">
        <v>9</v>
      </c>
      <c r="B10" s="77" t="s">
        <v>18</v>
      </c>
      <c r="C10" s="4">
        <v>58</v>
      </c>
      <c r="D10" s="4">
        <v>1</v>
      </c>
      <c r="E10" s="4"/>
      <c r="F10" s="4">
        <v>14</v>
      </c>
      <c r="G10" s="4">
        <v>5</v>
      </c>
      <c r="H10" s="4"/>
      <c r="I10" s="83">
        <v>8</v>
      </c>
      <c r="J10" s="83">
        <v>12</v>
      </c>
      <c r="K10" s="83">
        <v>6</v>
      </c>
      <c r="L10" s="83">
        <v>16</v>
      </c>
      <c r="M10" s="83"/>
      <c r="N10" s="83">
        <v>23</v>
      </c>
      <c r="O10" s="83"/>
      <c r="P10" s="83">
        <v>18</v>
      </c>
      <c r="Q10" s="83">
        <v>1</v>
      </c>
      <c r="R10" s="44">
        <v>162</v>
      </c>
      <c r="S10" s="4"/>
      <c r="T10" s="4"/>
      <c r="U10" s="82">
        <f t="shared" si="1"/>
        <v>59</v>
      </c>
      <c r="V10" s="7">
        <f t="shared" si="0"/>
        <v>58</v>
      </c>
      <c r="W10" s="4">
        <v>1</v>
      </c>
      <c r="X10" s="9">
        <f t="shared" si="2"/>
        <v>0</v>
      </c>
    </row>
    <row r="11" spans="1:24" ht="13.5" customHeight="1">
      <c r="A11" s="4">
        <v>10</v>
      </c>
      <c r="B11" s="77" t="s">
        <v>19</v>
      </c>
      <c r="C11" s="4">
        <v>100</v>
      </c>
      <c r="D11" s="4">
        <v>5</v>
      </c>
      <c r="E11" s="4">
        <v>54</v>
      </c>
      <c r="F11" s="4">
        <v>39</v>
      </c>
      <c r="G11" s="4">
        <v>20</v>
      </c>
      <c r="H11" s="4">
        <v>24</v>
      </c>
      <c r="I11" s="83">
        <v>31</v>
      </c>
      <c r="J11" s="83">
        <v>30</v>
      </c>
      <c r="K11" s="83">
        <v>65</v>
      </c>
      <c r="L11" s="83">
        <v>27</v>
      </c>
      <c r="M11" s="83"/>
      <c r="N11" s="83">
        <v>30</v>
      </c>
      <c r="O11" s="83">
        <v>32</v>
      </c>
      <c r="P11" s="83">
        <v>21</v>
      </c>
      <c r="Q11" s="83">
        <v>1</v>
      </c>
      <c r="R11" s="44">
        <v>684</v>
      </c>
      <c r="S11" s="4">
        <v>200</v>
      </c>
      <c r="T11" s="4">
        <v>10</v>
      </c>
      <c r="U11" s="82">
        <f t="shared" si="1"/>
        <v>554</v>
      </c>
      <c r="V11" s="7">
        <f t="shared" si="0"/>
        <v>554</v>
      </c>
      <c r="W11" s="4"/>
      <c r="X11" s="9">
        <f t="shared" si="2"/>
        <v>0</v>
      </c>
    </row>
    <row r="12" spans="1:24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44">
        <v>0</v>
      </c>
      <c r="S12" s="4"/>
      <c r="T12" s="4"/>
      <c r="U12" s="82">
        <f t="shared" si="1"/>
        <v>0</v>
      </c>
      <c r="V12" s="7">
        <f t="shared" si="0"/>
        <v>0</v>
      </c>
      <c r="W12" s="4"/>
      <c r="X12" s="9">
        <f t="shared" si="2"/>
        <v>0</v>
      </c>
    </row>
    <row r="13" spans="1:24" ht="13.5" customHeight="1">
      <c r="A13" s="4">
        <v>12</v>
      </c>
      <c r="B13" s="77" t="s">
        <v>21</v>
      </c>
      <c r="C13" s="4">
        <v>44</v>
      </c>
      <c r="D13" s="4">
        <v>1</v>
      </c>
      <c r="E13" s="4"/>
      <c r="F13" s="4">
        <v>15</v>
      </c>
      <c r="G13" s="4">
        <v>8</v>
      </c>
      <c r="H13" s="4"/>
      <c r="I13" s="83"/>
      <c r="J13" s="83">
        <v>4</v>
      </c>
      <c r="K13" s="83">
        <v>9</v>
      </c>
      <c r="L13" s="83">
        <v>4</v>
      </c>
      <c r="M13" s="83"/>
      <c r="N13" s="83">
        <v>3</v>
      </c>
      <c r="O13" s="83">
        <v>4</v>
      </c>
      <c r="P13" s="83">
        <v>6</v>
      </c>
      <c r="Q13" s="83">
        <v>1</v>
      </c>
      <c r="R13" s="44">
        <v>50</v>
      </c>
      <c r="S13" s="4">
        <v>48</v>
      </c>
      <c r="T13" s="4"/>
      <c r="U13" s="82">
        <f t="shared" si="1"/>
        <v>44</v>
      </c>
      <c r="V13" s="7">
        <f t="shared" si="0"/>
        <v>44</v>
      </c>
      <c r="W13" s="4"/>
      <c r="X13" s="9">
        <f t="shared" si="2"/>
        <v>0</v>
      </c>
    </row>
    <row r="14" spans="1:24" ht="13.5" customHeight="1">
      <c r="A14" s="4">
        <v>13</v>
      </c>
      <c r="B14" s="77" t="s">
        <v>22</v>
      </c>
      <c r="C14" s="4">
        <v>5</v>
      </c>
      <c r="D14" s="4">
        <v>1</v>
      </c>
      <c r="E14" s="4"/>
      <c r="F14" s="4">
        <v>8</v>
      </c>
      <c r="G14" s="4"/>
      <c r="H14" s="4">
        <v>7</v>
      </c>
      <c r="I14" s="83">
        <v>11</v>
      </c>
      <c r="J14" s="83">
        <v>4</v>
      </c>
      <c r="K14" s="83">
        <v>4</v>
      </c>
      <c r="L14" s="83">
        <v>7</v>
      </c>
      <c r="M14" s="83"/>
      <c r="N14" s="83">
        <v>7</v>
      </c>
      <c r="O14" s="83">
        <v>4</v>
      </c>
      <c r="P14" s="83">
        <v>6</v>
      </c>
      <c r="Q14" s="83">
        <v>1</v>
      </c>
      <c r="R14" s="44">
        <v>64</v>
      </c>
      <c r="S14" s="4"/>
      <c r="T14" s="4"/>
      <c r="U14" s="82">
        <f t="shared" si="1"/>
        <v>5</v>
      </c>
      <c r="V14" s="7">
        <f t="shared" si="0"/>
        <v>5</v>
      </c>
      <c r="W14" s="4"/>
      <c r="X14" s="9">
        <f t="shared" si="2"/>
        <v>0</v>
      </c>
    </row>
    <row r="15" spans="1:24" ht="13.5" customHeight="1">
      <c r="A15" s="4">
        <v>14</v>
      </c>
      <c r="B15" s="77" t="s">
        <v>23</v>
      </c>
      <c r="C15" s="4">
        <v>50</v>
      </c>
      <c r="D15" s="4">
        <v>3</v>
      </c>
      <c r="E15" s="4">
        <v>4</v>
      </c>
      <c r="F15" s="4">
        <v>8</v>
      </c>
      <c r="G15" s="4"/>
      <c r="H15" s="4">
        <v>35</v>
      </c>
      <c r="I15" s="83">
        <v>21</v>
      </c>
      <c r="J15" s="83">
        <v>18</v>
      </c>
      <c r="K15" s="83">
        <v>16</v>
      </c>
      <c r="L15" s="83">
        <v>24</v>
      </c>
      <c r="M15" s="83"/>
      <c r="N15" s="83">
        <v>22</v>
      </c>
      <c r="O15" s="83">
        <v>24</v>
      </c>
      <c r="P15" s="83">
        <v>6</v>
      </c>
      <c r="Q15" s="83">
        <v>1</v>
      </c>
      <c r="R15" s="44">
        <v>329</v>
      </c>
      <c r="S15" s="4"/>
      <c r="T15" s="4"/>
      <c r="U15" s="82">
        <f t="shared" si="1"/>
        <v>154</v>
      </c>
      <c r="V15" s="7">
        <f t="shared" si="0"/>
        <v>154</v>
      </c>
      <c r="W15" s="4"/>
      <c r="X15" s="9">
        <f t="shared" si="2"/>
        <v>0</v>
      </c>
    </row>
    <row r="16" spans="1:24" ht="13.5" customHeight="1">
      <c r="A16" s="4">
        <v>15</v>
      </c>
      <c r="B16" s="77" t="s">
        <v>24</v>
      </c>
      <c r="C16" s="4">
        <v>50</v>
      </c>
      <c r="D16" s="4">
        <v>3</v>
      </c>
      <c r="E16" s="4">
        <v>9</v>
      </c>
      <c r="F16" s="4">
        <v>23</v>
      </c>
      <c r="G16" s="4"/>
      <c r="H16" s="4">
        <v>4</v>
      </c>
      <c r="I16" s="83">
        <v>13</v>
      </c>
      <c r="J16" s="83">
        <v>12</v>
      </c>
      <c r="K16" s="83">
        <v>6</v>
      </c>
      <c r="L16" s="83">
        <v>23</v>
      </c>
      <c r="M16" s="83"/>
      <c r="N16" s="83">
        <v>21</v>
      </c>
      <c r="O16" s="83">
        <v>4</v>
      </c>
      <c r="P16" s="83">
        <v>3</v>
      </c>
      <c r="Q16" s="83">
        <v>1</v>
      </c>
      <c r="R16" s="44">
        <v>222</v>
      </c>
      <c r="S16" s="4">
        <v>47</v>
      </c>
      <c r="T16" s="4"/>
      <c r="U16" s="82">
        <f t="shared" si="1"/>
        <v>159</v>
      </c>
      <c r="V16" s="7">
        <f t="shared" si="0"/>
        <v>159</v>
      </c>
      <c r="W16" s="4"/>
      <c r="X16" s="9">
        <f t="shared" si="2"/>
        <v>0</v>
      </c>
    </row>
    <row r="17" spans="1:24" ht="13.5" customHeight="1">
      <c r="A17" s="4">
        <v>16</v>
      </c>
      <c r="B17" s="77" t="s">
        <v>25</v>
      </c>
      <c r="C17" s="4">
        <v>50</v>
      </c>
      <c r="D17" s="4">
        <v>2</v>
      </c>
      <c r="E17" s="4">
        <v>76</v>
      </c>
      <c r="F17" s="4"/>
      <c r="G17" s="4"/>
      <c r="H17" s="4"/>
      <c r="I17" s="83"/>
      <c r="J17" s="83">
        <v>1</v>
      </c>
      <c r="K17" s="83"/>
      <c r="L17" s="83"/>
      <c r="M17" s="83"/>
      <c r="N17" s="83">
        <v>7</v>
      </c>
      <c r="O17" s="83">
        <v>3</v>
      </c>
      <c r="P17" s="83"/>
      <c r="Q17" s="83">
        <v>1</v>
      </c>
      <c r="R17" s="44">
        <v>188</v>
      </c>
      <c r="S17" s="4"/>
      <c r="T17" s="4"/>
      <c r="U17" s="82">
        <f t="shared" si="1"/>
        <v>176</v>
      </c>
      <c r="V17" s="7">
        <f t="shared" si="0"/>
        <v>176</v>
      </c>
      <c r="W17" s="4"/>
      <c r="X17" s="9">
        <f t="shared" si="2"/>
        <v>0</v>
      </c>
    </row>
    <row r="18" spans="1:24" ht="13.5" customHeight="1">
      <c r="A18" s="4">
        <v>17</v>
      </c>
      <c r="B18" s="77" t="s">
        <v>26</v>
      </c>
      <c r="C18" s="4">
        <v>50</v>
      </c>
      <c r="D18" s="4">
        <v>1</v>
      </c>
      <c r="E18" s="4">
        <v>14</v>
      </c>
      <c r="F18" s="4">
        <v>1</v>
      </c>
      <c r="G18" s="4"/>
      <c r="H18" s="4"/>
      <c r="I18" s="83">
        <v>5</v>
      </c>
      <c r="J18" s="83"/>
      <c r="K18" s="83"/>
      <c r="L18" s="83"/>
      <c r="M18" s="83"/>
      <c r="N18" s="83"/>
      <c r="O18" s="83">
        <v>3</v>
      </c>
      <c r="P18" s="83"/>
      <c r="Q18" s="83">
        <v>1</v>
      </c>
      <c r="R18" s="44">
        <v>84</v>
      </c>
      <c r="S18" s="4"/>
      <c r="T18" s="4">
        <v>10</v>
      </c>
      <c r="U18" s="82">
        <f t="shared" si="1"/>
        <v>64</v>
      </c>
      <c r="V18" s="7">
        <f t="shared" si="0"/>
        <v>64</v>
      </c>
      <c r="W18" s="4"/>
      <c r="X18" s="9">
        <f t="shared" si="2"/>
        <v>0</v>
      </c>
    </row>
    <row r="19" spans="1:24" ht="13.5" customHeight="1">
      <c r="A19" s="4">
        <v>18</v>
      </c>
      <c r="B19" s="77" t="s">
        <v>73</v>
      </c>
      <c r="C19" s="4">
        <v>0</v>
      </c>
      <c r="D19" s="4"/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3"/>
      <c r="R19" s="44">
        <v>0</v>
      </c>
      <c r="S19" s="4"/>
      <c r="T19" s="4"/>
      <c r="U19" s="82">
        <f t="shared" si="1"/>
        <v>0</v>
      </c>
      <c r="V19" s="7">
        <f t="shared" si="0"/>
        <v>0</v>
      </c>
      <c r="W19" s="4"/>
      <c r="X19" s="9">
        <f t="shared" si="2"/>
        <v>0</v>
      </c>
    </row>
    <row r="20" spans="1:24" ht="13.5" customHeight="1">
      <c r="A20" s="4">
        <v>19</v>
      </c>
      <c r="B20" s="77" t="s">
        <v>27</v>
      </c>
      <c r="C20" s="4">
        <v>20</v>
      </c>
      <c r="D20" s="4">
        <v>1</v>
      </c>
      <c r="E20" s="4"/>
      <c r="F20" s="4"/>
      <c r="G20" s="4"/>
      <c r="H20" s="4">
        <v>10</v>
      </c>
      <c r="I20" s="83">
        <v>8</v>
      </c>
      <c r="J20" s="83"/>
      <c r="K20" s="83"/>
      <c r="L20" s="83"/>
      <c r="M20" s="83"/>
      <c r="N20" s="83">
        <v>15</v>
      </c>
      <c r="O20" s="83">
        <v>4</v>
      </c>
      <c r="P20" s="83"/>
      <c r="Q20" s="83">
        <v>1</v>
      </c>
      <c r="R20" s="44">
        <v>64</v>
      </c>
      <c r="S20" s="4"/>
      <c r="T20" s="4">
        <v>5</v>
      </c>
      <c r="U20" s="82">
        <f t="shared" si="1"/>
        <v>21</v>
      </c>
      <c r="V20" s="7">
        <f t="shared" si="0"/>
        <v>20</v>
      </c>
      <c r="W20" s="4">
        <v>1</v>
      </c>
      <c r="X20" s="9">
        <f t="shared" si="2"/>
        <v>0</v>
      </c>
    </row>
    <row r="21" spans="1:24" ht="13.5" customHeight="1">
      <c r="A21" s="4">
        <v>20</v>
      </c>
      <c r="B21" s="77" t="s">
        <v>28</v>
      </c>
      <c r="C21" s="4">
        <v>40</v>
      </c>
      <c r="D21" s="4">
        <v>3</v>
      </c>
      <c r="E21" s="4">
        <v>20</v>
      </c>
      <c r="F21" s="4">
        <v>5</v>
      </c>
      <c r="G21" s="4"/>
      <c r="H21" s="4">
        <v>3</v>
      </c>
      <c r="I21" s="9"/>
      <c r="J21" s="83"/>
      <c r="K21" s="9"/>
      <c r="L21" s="9"/>
      <c r="M21" s="83"/>
      <c r="N21" s="83">
        <v>6</v>
      </c>
      <c r="O21" s="9"/>
      <c r="P21" s="9"/>
      <c r="Q21" s="9">
        <v>1</v>
      </c>
      <c r="R21" s="44">
        <v>156</v>
      </c>
      <c r="S21" s="4"/>
      <c r="T21" s="4"/>
      <c r="U21" s="82">
        <f t="shared" si="1"/>
        <v>141</v>
      </c>
      <c r="V21" s="7">
        <f t="shared" si="0"/>
        <v>140</v>
      </c>
      <c r="W21" s="4">
        <v>1</v>
      </c>
      <c r="X21" s="9">
        <f t="shared" si="2"/>
        <v>0</v>
      </c>
    </row>
    <row r="22" spans="1:24" ht="13.5" customHeight="1">
      <c r="A22" s="4">
        <v>21</v>
      </c>
      <c r="B22" s="77" t="s">
        <v>29</v>
      </c>
      <c r="C22" s="4">
        <v>40</v>
      </c>
      <c r="D22" s="4">
        <v>4</v>
      </c>
      <c r="E22" s="4">
        <v>8</v>
      </c>
      <c r="F22" s="4"/>
      <c r="G22" s="4"/>
      <c r="H22" s="4"/>
      <c r="I22" s="9"/>
      <c r="J22" s="83"/>
      <c r="K22" s="9"/>
      <c r="L22" s="9"/>
      <c r="M22" s="83"/>
      <c r="N22" s="83">
        <v>5</v>
      </c>
      <c r="O22" s="9"/>
      <c r="P22" s="9">
        <v>15</v>
      </c>
      <c r="Q22" s="9">
        <v>1</v>
      </c>
      <c r="R22" s="44">
        <v>110</v>
      </c>
      <c r="S22" s="122">
        <v>80</v>
      </c>
      <c r="T22" s="4"/>
      <c r="U22" s="82">
        <f t="shared" si="1"/>
        <v>169</v>
      </c>
      <c r="V22" s="7">
        <f t="shared" si="0"/>
        <v>168</v>
      </c>
      <c r="W22" s="4">
        <v>1</v>
      </c>
      <c r="X22" s="9">
        <f t="shared" si="2"/>
        <v>0</v>
      </c>
    </row>
    <row r="23" spans="1:24" s="1" customFormat="1" ht="13.5" customHeight="1">
      <c r="A23" s="4">
        <v>22</v>
      </c>
      <c r="B23" s="77" t="s">
        <v>79</v>
      </c>
      <c r="C23" s="4">
        <v>26</v>
      </c>
      <c r="D23" s="4">
        <v>1</v>
      </c>
      <c r="E23" s="4"/>
      <c r="F23" s="4">
        <v>1</v>
      </c>
      <c r="G23" s="4"/>
      <c r="H23" s="4"/>
      <c r="I23" s="9"/>
      <c r="J23" s="83"/>
      <c r="K23" s="9"/>
      <c r="L23" s="9"/>
      <c r="M23" s="83"/>
      <c r="N23" s="83">
        <v>25</v>
      </c>
      <c r="O23" s="9"/>
      <c r="P23" s="9"/>
      <c r="Q23" s="9">
        <v>1</v>
      </c>
      <c r="R23" s="44">
        <v>53</v>
      </c>
      <c r="S23" s="4"/>
      <c r="T23" s="4"/>
      <c r="U23" s="82">
        <f t="shared" si="1"/>
        <v>26</v>
      </c>
      <c r="V23" s="7">
        <f t="shared" si="0"/>
        <v>26</v>
      </c>
      <c r="W23" s="4"/>
      <c r="X23" s="9">
        <f t="shared" si="2"/>
        <v>0</v>
      </c>
    </row>
    <row r="24" spans="1:24" ht="18.75">
      <c r="E24" s="98"/>
      <c r="F24" s="98">
        <v>1</v>
      </c>
      <c r="G24" s="98">
        <f t="shared" ref="G24:N24" si="3">SUM(G2:G23)</f>
        <v>153</v>
      </c>
      <c r="H24" s="98">
        <f t="shared" si="3"/>
        <v>193</v>
      </c>
      <c r="I24" s="115">
        <f t="shared" si="3"/>
        <v>249</v>
      </c>
      <c r="J24" s="98">
        <f t="shared" si="3"/>
        <v>196</v>
      </c>
      <c r="K24" s="115">
        <f t="shared" si="3"/>
        <v>298</v>
      </c>
      <c r="L24" s="116">
        <f>SUM(L2:L23)</f>
        <v>227</v>
      </c>
      <c r="M24" s="98">
        <f t="shared" si="3"/>
        <v>50</v>
      </c>
      <c r="N24" s="98">
        <f t="shared" si="3"/>
        <v>390</v>
      </c>
      <c r="O24" s="116">
        <f>SUM(O2:O23)</f>
        <v>170</v>
      </c>
      <c r="P24" s="116">
        <f>SUM(P2:P23)</f>
        <v>241</v>
      </c>
      <c r="Q24" s="116">
        <f>SUM(Q2:Q23)</f>
        <v>17</v>
      </c>
      <c r="R24" s="98">
        <f t="shared" ref="R24:W24" si="4">SUM(R2:R23)</f>
        <v>7089</v>
      </c>
      <c r="S24" s="102">
        <f t="shared" si="4"/>
        <v>2243</v>
      </c>
      <c r="T24" s="102">
        <f t="shared" si="4"/>
        <v>55</v>
      </c>
      <c r="U24" s="82">
        <f>SUM(U2:U23)</f>
        <v>6832</v>
      </c>
      <c r="V24" s="101">
        <f t="shared" si="4"/>
        <v>6821</v>
      </c>
      <c r="W24" s="106">
        <f t="shared" si="4"/>
        <v>11</v>
      </c>
      <c r="X24" s="93"/>
    </row>
    <row r="26" spans="1:24">
      <c r="F26" s="120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I13" sqref="I13"/>
    </sheetView>
  </sheetViews>
  <sheetFormatPr defaultRowHeight="15"/>
  <cols>
    <col min="1" max="1" width="5.28515625" customWidth="1"/>
    <col min="3" max="5" width="5.7109375" customWidth="1"/>
    <col min="6" max="17" width="6.28515625" customWidth="1"/>
    <col min="18" max="18" width="9.7109375" customWidth="1"/>
    <col min="24" max="24" width="11.42578125" customWidth="1"/>
  </cols>
  <sheetData>
    <row r="1" spans="1:24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54</v>
      </c>
      <c r="N1" s="8" t="s">
        <v>53</v>
      </c>
      <c r="O1" s="8" t="s">
        <v>53</v>
      </c>
      <c r="P1" s="8" t="s">
        <v>71</v>
      </c>
      <c r="Q1" s="8" t="s">
        <v>90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s="1" customFormat="1" ht="12" customHeight="1">
      <c r="A2" s="4">
        <v>1</v>
      </c>
      <c r="B2" s="77" t="s">
        <v>10</v>
      </c>
      <c r="C2" s="4">
        <v>33</v>
      </c>
      <c r="D2" s="4">
        <v>60</v>
      </c>
      <c r="E2" s="4">
        <v>26</v>
      </c>
      <c r="F2" s="4">
        <v>5</v>
      </c>
      <c r="G2" s="4">
        <v>45</v>
      </c>
      <c r="H2" s="4"/>
      <c r="I2" s="83">
        <v>13</v>
      </c>
      <c r="J2" s="83">
        <v>27</v>
      </c>
      <c r="K2" s="83">
        <v>24</v>
      </c>
      <c r="L2" s="83">
        <v>38</v>
      </c>
      <c r="M2" s="83"/>
      <c r="N2" s="83"/>
      <c r="O2" s="83">
        <v>15</v>
      </c>
      <c r="P2" s="83">
        <v>61</v>
      </c>
      <c r="Q2" s="83"/>
      <c r="R2" s="44">
        <v>2323</v>
      </c>
      <c r="S2" s="4"/>
      <c r="T2" s="4">
        <v>85</v>
      </c>
      <c r="U2" s="82">
        <f>R2+S2-F2-G2-H2-I2-J2-K2-L2-M2-N2-O2-P2-Q2-T2</f>
        <v>2010</v>
      </c>
      <c r="V2" s="7">
        <f t="shared" ref="V2:V23" si="0">C2*D2+E2</f>
        <v>2006</v>
      </c>
      <c r="W2" s="4">
        <v>4</v>
      </c>
      <c r="X2" s="9">
        <f>V2+W2-U2</f>
        <v>0</v>
      </c>
    </row>
    <row r="3" spans="1:24" ht="12" customHeight="1">
      <c r="A3" s="4">
        <v>2</v>
      </c>
      <c r="B3" s="77" t="s">
        <v>11</v>
      </c>
      <c r="C3" s="4">
        <v>70</v>
      </c>
      <c r="D3" s="4">
        <v>24</v>
      </c>
      <c r="E3" s="4">
        <v>22</v>
      </c>
      <c r="F3" s="4">
        <v>30</v>
      </c>
      <c r="G3" s="4">
        <v>57</v>
      </c>
      <c r="H3" s="4"/>
      <c r="I3" s="83">
        <v>20</v>
      </c>
      <c r="J3" s="83">
        <v>50</v>
      </c>
      <c r="K3" s="83">
        <v>26</v>
      </c>
      <c r="L3" s="83">
        <v>23</v>
      </c>
      <c r="M3" s="83"/>
      <c r="N3" s="83"/>
      <c r="O3" s="83">
        <v>25</v>
      </c>
      <c r="P3" s="83">
        <v>40</v>
      </c>
      <c r="Q3" s="83"/>
      <c r="R3" s="44">
        <v>1610</v>
      </c>
      <c r="S3" s="4">
        <v>420</v>
      </c>
      <c r="T3" s="4">
        <v>55</v>
      </c>
      <c r="U3" s="82">
        <f t="shared" ref="U3:U23" si="1">R3+S3-F3-G3-H3-I3-J3-K3-L3-M3-N3-O3-P3-Q3-T3</f>
        <v>1704</v>
      </c>
      <c r="V3" s="7">
        <f t="shared" si="0"/>
        <v>1702</v>
      </c>
      <c r="W3" s="4">
        <v>2</v>
      </c>
      <c r="X3" s="9">
        <f t="shared" ref="X3:X23" si="2">V3+W3-U3</f>
        <v>0</v>
      </c>
    </row>
    <row r="4" spans="1:24" ht="12" customHeight="1">
      <c r="A4" s="4">
        <v>3</v>
      </c>
      <c r="B4" s="77" t="s">
        <v>12</v>
      </c>
      <c r="C4" s="4">
        <v>45</v>
      </c>
      <c r="D4" s="4">
        <v>2</v>
      </c>
      <c r="E4" s="4">
        <v>51</v>
      </c>
      <c r="F4" s="4">
        <v>7</v>
      </c>
      <c r="G4" s="4">
        <v>4</v>
      </c>
      <c r="H4" s="4"/>
      <c r="I4" s="83"/>
      <c r="J4" s="83">
        <v>11</v>
      </c>
      <c r="K4" s="83"/>
      <c r="L4" s="83">
        <v>16</v>
      </c>
      <c r="M4" s="83"/>
      <c r="N4" s="83"/>
      <c r="O4" s="83"/>
      <c r="P4" s="83">
        <v>1</v>
      </c>
      <c r="Q4" s="83"/>
      <c r="R4" s="44">
        <v>225</v>
      </c>
      <c r="S4" s="4"/>
      <c r="T4" s="4">
        <v>45</v>
      </c>
      <c r="U4" s="82">
        <f t="shared" si="1"/>
        <v>141</v>
      </c>
      <c r="V4" s="7">
        <f t="shared" si="0"/>
        <v>141</v>
      </c>
      <c r="W4" s="4"/>
      <c r="X4" s="9">
        <f t="shared" si="2"/>
        <v>0</v>
      </c>
    </row>
    <row r="5" spans="1:24" ht="12" customHeight="1">
      <c r="A5" s="4">
        <v>4</v>
      </c>
      <c r="B5" s="77" t="s">
        <v>13</v>
      </c>
      <c r="C5" s="4">
        <v>90</v>
      </c>
      <c r="D5" s="4">
        <v>1</v>
      </c>
      <c r="E5" s="4">
        <v>34</v>
      </c>
      <c r="F5" s="4">
        <v>3</v>
      </c>
      <c r="G5" s="4">
        <v>43</v>
      </c>
      <c r="H5" s="4"/>
      <c r="I5" s="83">
        <v>10</v>
      </c>
      <c r="J5" s="83">
        <v>10</v>
      </c>
      <c r="K5" s="83">
        <v>1</v>
      </c>
      <c r="L5" s="83">
        <v>7</v>
      </c>
      <c r="M5" s="83"/>
      <c r="N5" s="83"/>
      <c r="O5" s="83"/>
      <c r="P5" s="83">
        <v>15</v>
      </c>
      <c r="Q5" s="83"/>
      <c r="R5" s="44">
        <v>92</v>
      </c>
      <c r="S5" s="4">
        <v>130</v>
      </c>
      <c r="T5" s="4">
        <v>9</v>
      </c>
      <c r="U5" s="82">
        <f t="shared" si="1"/>
        <v>124</v>
      </c>
      <c r="V5" s="7">
        <f t="shared" si="0"/>
        <v>124</v>
      </c>
      <c r="W5" s="4"/>
      <c r="X5" s="9">
        <f t="shared" si="2"/>
        <v>0</v>
      </c>
    </row>
    <row r="6" spans="1:24" ht="12" customHeight="1">
      <c r="A6" s="4">
        <v>5</v>
      </c>
      <c r="B6" s="77" t="s">
        <v>14</v>
      </c>
      <c r="C6" s="4">
        <v>70</v>
      </c>
      <c r="D6" s="4">
        <v>1</v>
      </c>
      <c r="E6" s="4">
        <v>22</v>
      </c>
      <c r="F6" s="4"/>
      <c r="G6" s="4"/>
      <c r="H6" s="4"/>
      <c r="I6" s="83"/>
      <c r="J6" s="83">
        <v>3</v>
      </c>
      <c r="K6" s="83"/>
      <c r="L6" s="83"/>
      <c r="M6" s="83"/>
      <c r="N6" s="83"/>
      <c r="O6" s="83"/>
      <c r="P6" s="83"/>
      <c r="Q6" s="83"/>
      <c r="R6" s="44">
        <v>25</v>
      </c>
      <c r="S6" s="4">
        <v>70</v>
      </c>
      <c r="T6" s="4"/>
      <c r="U6" s="82">
        <f t="shared" si="1"/>
        <v>92</v>
      </c>
      <c r="V6" s="7">
        <f t="shared" si="0"/>
        <v>92</v>
      </c>
      <c r="W6" s="4"/>
      <c r="X6" s="9">
        <f t="shared" si="2"/>
        <v>0</v>
      </c>
    </row>
    <row r="7" spans="1:24" ht="12" customHeight="1">
      <c r="A7" s="4">
        <v>6</v>
      </c>
      <c r="B7" s="77" t="s">
        <v>15</v>
      </c>
      <c r="C7" s="4">
        <v>16</v>
      </c>
      <c r="D7" s="4">
        <v>1</v>
      </c>
      <c r="E7" s="4"/>
      <c r="F7" s="4"/>
      <c r="G7" s="4"/>
      <c r="H7" s="4"/>
      <c r="I7" s="83"/>
      <c r="J7" s="83"/>
      <c r="K7" s="83"/>
      <c r="L7" s="83">
        <v>2</v>
      </c>
      <c r="M7" s="83"/>
      <c r="N7" s="83"/>
      <c r="O7" s="83"/>
      <c r="P7" s="83"/>
      <c r="Q7" s="83"/>
      <c r="R7" s="44">
        <v>19</v>
      </c>
      <c r="S7" s="4"/>
      <c r="T7" s="4"/>
      <c r="U7" s="82">
        <f t="shared" si="1"/>
        <v>17</v>
      </c>
      <c r="V7" s="7">
        <f t="shared" si="0"/>
        <v>16</v>
      </c>
      <c r="W7" s="4">
        <v>1</v>
      </c>
      <c r="X7" s="9">
        <f t="shared" si="2"/>
        <v>0</v>
      </c>
    </row>
    <row r="8" spans="1:24" ht="12" customHeight="1">
      <c r="A8" s="4">
        <v>7</v>
      </c>
      <c r="B8" s="77" t="s">
        <v>16</v>
      </c>
      <c r="C8" s="4">
        <v>120</v>
      </c>
      <c r="D8" s="4">
        <v>6</v>
      </c>
      <c r="E8" s="4">
        <v>25</v>
      </c>
      <c r="F8" s="4">
        <v>5</v>
      </c>
      <c r="G8" s="4">
        <v>40</v>
      </c>
      <c r="H8" s="4"/>
      <c r="I8" s="83">
        <v>20</v>
      </c>
      <c r="J8" s="83">
        <v>16</v>
      </c>
      <c r="K8" s="83">
        <v>3</v>
      </c>
      <c r="L8" s="83">
        <v>11</v>
      </c>
      <c r="M8" s="83"/>
      <c r="N8" s="83"/>
      <c r="O8" s="83">
        <v>1</v>
      </c>
      <c r="P8" s="83">
        <v>19</v>
      </c>
      <c r="Q8" s="83"/>
      <c r="R8" s="44">
        <v>870</v>
      </c>
      <c r="S8" s="4"/>
      <c r="T8" s="4">
        <v>10</v>
      </c>
      <c r="U8" s="82">
        <f>R8+S8-F8-G8-H8-I8-J8-K8-L8-M8-N8-O8-P8-Q8-T8</f>
        <v>745</v>
      </c>
      <c r="V8" s="7">
        <f t="shared" si="0"/>
        <v>745</v>
      </c>
      <c r="W8" s="4"/>
      <c r="X8" s="9">
        <f t="shared" si="2"/>
        <v>0</v>
      </c>
    </row>
    <row r="9" spans="1:24" ht="12" customHeight="1">
      <c r="A9" s="4">
        <v>8</v>
      </c>
      <c r="B9" s="77" t="s">
        <v>17</v>
      </c>
      <c r="C9" s="4">
        <v>64</v>
      </c>
      <c r="D9" s="4">
        <v>1</v>
      </c>
      <c r="E9" s="4"/>
      <c r="F9" s="4"/>
      <c r="G9" s="4"/>
      <c r="H9" s="4"/>
      <c r="I9" s="83"/>
      <c r="J9" s="83"/>
      <c r="K9" s="83"/>
      <c r="L9" s="83">
        <v>5</v>
      </c>
      <c r="M9" s="83"/>
      <c r="N9" s="83"/>
      <c r="O9" s="83"/>
      <c r="P9" s="83"/>
      <c r="Q9" s="83"/>
      <c r="R9" s="44">
        <v>89</v>
      </c>
      <c r="S9" s="4"/>
      <c r="T9" s="4">
        <v>20</v>
      </c>
      <c r="U9" s="82">
        <f t="shared" si="1"/>
        <v>64</v>
      </c>
      <c r="V9" s="7">
        <f t="shared" si="0"/>
        <v>64</v>
      </c>
      <c r="W9" s="4"/>
      <c r="X9" s="9">
        <f t="shared" si="2"/>
        <v>0</v>
      </c>
    </row>
    <row r="10" spans="1:24" ht="12" customHeight="1">
      <c r="A10" s="4">
        <v>9</v>
      </c>
      <c r="B10" s="77" t="s">
        <v>18</v>
      </c>
      <c r="C10" s="4">
        <v>65</v>
      </c>
      <c r="D10" s="4">
        <v>3</v>
      </c>
      <c r="E10" s="4">
        <v>42</v>
      </c>
      <c r="F10" s="4"/>
      <c r="G10" s="4">
        <v>29</v>
      </c>
      <c r="H10" s="4"/>
      <c r="I10" s="83"/>
      <c r="J10" s="83">
        <v>4</v>
      </c>
      <c r="K10" s="83">
        <v>10</v>
      </c>
      <c r="L10" s="83">
        <v>8</v>
      </c>
      <c r="M10" s="83"/>
      <c r="N10" s="83"/>
      <c r="O10" s="83"/>
      <c r="P10" s="83">
        <v>15</v>
      </c>
      <c r="Q10" s="83"/>
      <c r="R10" s="44">
        <v>58</v>
      </c>
      <c r="S10" s="4">
        <v>260</v>
      </c>
      <c r="T10" s="4">
        <v>15</v>
      </c>
      <c r="U10" s="82">
        <f t="shared" si="1"/>
        <v>237</v>
      </c>
      <c r="V10" s="7">
        <f t="shared" si="0"/>
        <v>237</v>
      </c>
      <c r="W10" s="4"/>
      <c r="X10" s="9">
        <f t="shared" si="2"/>
        <v>0</v>
      </c>
    </row>
    <row r="11" spans="1:24" ht="12" customHeight="1">
      <c r="A11" s="4">
        <v>10</v>
      </c>
      <c r="B11" s="77" t="s">
        <v>19</v>
      </c>
      <c r="C11" s="4">
        <v>100</v>
      </c>
      <c r="D11" s="4">
        <v>5</v>
      </c>
      <c r="E11" s="4">
        <v>27</v>
      </c>
      <c r="F11" s="4">
        <v>7</v>
      </c>
      <c r="G11" s="4">
        <v>50</v>
      </c>
      <c r="H11" s="4"/>
      <c r="I11" s="83">
        <v>7</v>
      </c>
      <c r="J11" s="83">
        <v>33</v>
      </c>
      <c r="K11" s="83">
        <v>22</v>
      </c>
      <c r="L11" s="83">
        <v>36</v>
      </c>
      <c r="M11" s="83"/>
      <c r="N11" s="83"/>
      <c r="O11" s="83">
        <v>12</v>
      </c>
      <c r="P11" s="83">
        <v>22</v>
      </c>
      <c r="Q11" s="83"/>
      <c r="R11" s="44">
        <v>554</v>
      </c>
      <c r="S11" s="4">
        <v>200</v>
      </c>
      <c r="T11" s="4">
        <v>37</v>
      </c>
      <c r="U11" s="82">
        <f t="shared" si="1"/>
        <v>528</v>
      </c>
      <c r="V11" s="7">
        <f t="shared" si="0"/>
        <v>527</v>
      </c>
      <c r="W11" s="4">
        <v>1</v>
      </c>
      <c r="X11" s="9">
        <f t="shared" si="2"/>
        <v>0</v>
      </c>
    </row>
    <row r="12" spans="1:24" ht="12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44">
        <v>0</v>
      </c>
      <c r="S12" s="4"/>
      <c r="T12" s="4"/>
      <c r="U12" s="82">
        <f t="shared" si="1"/>
        <v>0</v>
      </c>
      <c r="V12" s="7">
        <f t="shared" si="0"/>
        <v>0</v>
      </c>
      <c r="W12" s="4"/>
      <c r="X12" s="9">
        <f t="shared" si="2"/>
        <v>0</v>
      </c>
    </row>
    <row r="13" spans="1:24" ht="12" customHeight="1">
      <c r="A13" s="4">
        <v>12</v>
      </c>
      <c r="B13" s="77" t="s">
        <v>21</v>
      </c>
      <c r="C13" s="4">
        <v>24</v>
      </c>
      <c r="D13" s="4">
        <v>1</v>
      </c>
      <c r="E13" s="4"/>
      <c r="F13" s="4"/>
      <c r="G13" s="4">
        <v>4</v>
      </c>
      <c r="H13" s="4"/>
      <c r="I13" s="83">
        <v>5</v>
      </c>
      <c r="J13" s="83">
        <v>1</v>
      </c>
      <c r="K13" s="83">
        <v>6</v>
      </c>
      <c r="L13" s="83">
        <v>13</v>
      </c>
      <c r="M13" s="83"/>
      <c r="N13" s="83"/>
      <c r="O13" s="83"/>
      <c r="P13" s="83">
        <v>16</v>
      </c>
      <c r="Q13" s="83">
        <v>1</v>
      </c>
      <c r="R13" s="44">
        <v>44</v>
      </c>
      <c r="S13" s="4">
        <v>48</v>
      </c>
      <c r="T13" s="4">
        <v>22</v>
      </c>
      <c r="U13" s="82">
        <f t="shared" si="1"/>
        <v>24</v>
      </c>
      <c r="V13" s="7">
        <f t="shared" si="0"/>
        <v>24</v>
      </c>
      <c r="W13" s="4"/>
      <c r="X13" s="9">
        <f t="shared" si="2"/>
        <v>0</v>
      </c>
    </row>
    <row r="14" spans="1:24" ht="12" customHeight="1">
      <c r="A14" s="4">
        <v>13</v>
      </c>
      <c r="B14" s="77" t="s">
        <v>22</v>
      </c>
      <c r="C14" s="4">
        <v>85</v>
      </c>
      <c r="D14" s="4">
        <v>1</v>
      </c>
      <c r="E14" s="4">
        <v>24</v>
      </c>
      <c r="F14" s="4"/>
      <c r="G14" s="4">
        <v>6</v>
      </c>
      <c r="H14" s="4"/>
      <c r="I14" s="83"/>
      <c r="J14" s="83">
        <v>4</v>
      </c>
      <c r="K14" s="83">
        <v>8</v>
      </c>
      <c r="L14" s="83">
        <v>16</v>
      </c>
      <c r="M14" s="83"/>
      <c r="N14" s="83"/>
      <c r="O14" s="83"/>
      <c r="P14" s="83">
        <v>22</v>
      </c>
      <c r="Q14" s="83"/>
      <c r="R14" s="44">
        <v>5</v>
      </c>
      <c r="S14" s="4">
        <v>170</v>
      </c>
      <c r="T14" s="4">
        <v>9</v>
      </c>
      <c r="U14" s="82">
        <f t="shared" si="1"/>
        <v>110</v>
      </c>
      <c r="V14" s="7">
        <f t="shared" si="0"/>
        <v>109</v>
      </c>
      <c r="W14" s="4">
        <v>1</v>
      </c>
      <c r="X14" s="9">
        <f t="shared" si="2"/>
        <v>0</v>
      </c>
    </row>
    <row r="15" spans="1:24" ht="12" customHeight="1">
      <c r="A15" s="4">
        <v>14</v>
      </c>
      <c r="B15" s="77" t="s">
        <v>23</v>
      </c>
      <c r="C15" s="4">
        <v>50</v>
      </c>
      <c r="D15" s="4">
        <v>4</v>
      </c>
      <c r="E15" s="4">
        <v>28</v>
      </c>
      <c r="F15" s="4"/>
      <c r="G15" s="4">
        <v>18</v>
      </c>
      <c r="H15" s="4"/>
      <c r="I15" s="83"/>
      <c r="J15" s="83">
        <v>4</v>
      </c>
      <c r="K15" s="83">
        <v>2</v>
      </c>
      <c r="L15" s="83">
        <v>38</v>
      </c>
      <c r="M15" s="83"/>
      <c r="N15" s="83"/>
      <c r="O15" s="83">
        <v>10</v>
      </c>
      <c r="P15" s="83">
        <v>16</v>
      </c>
      <c r="Q15" s="83"/>
      <c r="R15" s="44">
        <v>154</v>
      </c>
      <c r="S15" s="4">
        <v>170</v>
      </c>
      <c r="T15" s="4">
        <v>7</v>
      </c>
      <c r="U15" s="82">
        <f t="shared" si="1"/>
        <v>229</v>
      </c>
      <c r="V15" s="7">
        <f t="shared" si="0"/>
        <v>228</v>
      </c>
      <c r="W15" s="4">
        <v>1</v>
      </c>
      <c r="X15" s="9">
        <f t="shared" si="2"/>
        <v>0</v>
      </c>
    </row>
    <row r="16" spans="1:24" ht="12" customHeight="1">
      <c r="A16" s="4">
        <v>15</v>
      </c>
      <c r="B16" s="77" t="s">
        <v>24</v>
      </c>
      <c r="C16" s="4">
        <v>50</v>
      </c>
      <c r="D16" s="4">
        <v>2</v>
      </c>
      <c r="E16" s="4">
        <v>68</v>
      </c>
      <c r="F16" s="4"/>
      <c r="G16" s="4">
        <v>31</v>
      </c>
      <c r="H16" s="4"/>
      <c r="I16" s="83">
        <v>10</v>
      </c>
      <c r="J16" s="83"/>
      <c r="K16" s="83">
        <v>4</v>
      </c>
      <c r="L16" s="83">
        <v>7</v>
      </c>
      <c r="M16" s="83"/>
      <c r="N16" s="83"/>
      <c r="O16" s="83"/>
      <c r="P16" s="83">
        <v>13</v>
      </c>
      <c r="Q16" s="83"/>
      <c r="R16" s="44">
        <v>159</v>
      </c>
      <c r="S16" s="4">
        <v>85</v>
      </c>
      <c r="T16" s="4">
        <v>10</v>
      </c>
      <c r="U16" s="82">
        <f t="shared" si="1"/>
        <v>169</v>
      </c>
      <c r="V16" s="7">
        <f t="shared" si="0"/>
        <v>168</v>
      </c>
      <c r="W16" s="4">
        <v>1</v>
      </c>
      <c r="X16" s="9">
        <f t="shared" si="2"/>
        <v>0</v>
      </c>
    </row>
    <row r="17" spans="1:24" ht="12" customHeight="1">
      <c r="A17" s="4">
        <v>16</v>
      </c>
      <c r="B17" s="77" t="s">
        <v>25</v>
      </c>
      <c r="C17" s="4">
        <v>50</v>
      </c>
      <c r="D17" s="4">
        <v>2</v>
      </c>
      <c r="E17" s="4">
        <v>63</v>
      </c>
      <c r="F17" s="4"/>
      <c r="G17" s="4">
        <v>1</v>
      </c>
      <c r="H17" s="4"/>
      <c r="I17" s="83"/>
      <c r="J17" s="83">
        <v>7</v>
      </c>
      <c r="K17" s="83"/>
      <c r="L17" s="83"/>
      <c r="M17" s="83"/>
      <c r="N17" s="83"/>
      <c r="O17" s="83"/>
      <c r="P17" s="83"/>
      <c r="Q17" s="83"/>
      <c r="R17" s="44">
        <v>176</v>
      </c>
      <c r="S17" s="4"/>
      <c r="T17" s="4">
        <v>5</v>
      </c>
      <c r="U17" s="82">
        <f t="shared" si="1"/>
        <v>163</v>
      </c>
      <c r="V17" s="7">
        <f t="shared" si="0"/>
        <v>163</v>
      </c>
      <c r="W17" s="4"/>
      <c r="X17" s="9">
        <f t="shared" si="2"/>
        <v>0</v>
      </c>
    </row>
    <row r="18" spans="1:24" ht="12" customHeight="1">
      <c r="A18" s="4">
        <v>17</v>
      </c>
      <c r="B18" s="77" t="s">
        <v>26</v>
      </c>
      <c r="C18" s="4">
        <v>50</v>
      </c>
      <c r="D18" s="4">
        <v>3</v>
      </c>
      <c r="E18" s="4">
        <v>8</v>
      </c>
      <c r="F18" s="4"/>
      <c r="G18" s="4">
        <v>1</v>
      </c>
      <c r="H18" s="4"/>
      <c r="I18" s="83"/>
      <c r="J18" s="83"/>
      <c r="K18" s="83"/>
      <c r="L18" s="83"/>
      <c r="M18" s="83"/>
      <c r="N18" s="83"/>
      <c r="O18" s="83"/>
      <c r="P18" s="83">
        <v>5</v>
      </c>
      <c r="Q18" s="83"/>
      <c r="R18" s="44">
        <v>64</v>
      </c>
      <c r="S18" s="4">
        <v>100</v>
      </c>
      <c r="T18" s="4"/>
      <c r="U18" s="82">
        <f t="shared" si="1"/>
        <v>158</v>
      </c>
      <c r="V18" s="7">
        <f t="shared" si="0"/>
        <v>158</v>
      </c>
      <c r="W18" s="4"/>
      <c r="X18" s="9">
        <f t="shared" si="2"/>
        <v>0</v>
      </c>
    </row>
    <row r="19" spans="1:24" ht="12" customHeight="1">
      <c r="A19" s="4">
        <v>18</v>
      </c>
      <c r="B19" s="77" t="s">
        <v>73</v>
      </c>
      <c r="C19" s="4">
        <v>0</v>
      </c>
      <c r="D19" s="4"/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3"/>
      <c r="R19" s="44">
        <v>0</v>
      </c>
      <c r="S19" s="4"/>
      <c r="T19" s="4"/>
      <c r="U19" s="82">
        <f t="shared" si="1"/>
        <v>0</v>
      </c>
      <c r="V19" s="7">
        <f t="shared" si="0"/>
        <v>0</v>
      </c>
      <c r="W19" s="4"/>
      <c r="X19" s="9">
        <f t="shared" si="2"/>
        <v>0</v>
      </c>
    </row>
    <row r="20" spans="1:24" ht="12" customHeight="1">
      <c r="A20" s="4">
        <v>19</v>
      </c>
      <c r="B20" s="77" t="s">
        <v>27</v>
      </c>
      <c r="C20" s="4">
        <v>33</v>
      </c>
      <c r="D20" s="4">
        <v>3</v>
      </c>
      <c r="E20" s="4">
        <v>5</v>
      </c>
      <c r="F20" s="4"/>
      <c r="G20" s="4">
        <v>1</v>
      </c>
      <c r="H20" s="4"/>
      <c r="I20" s="83"/>
      <c r="J20" s="83"/>
      <c r="K20" s="83"/>
      <c r="L20" s="83"/>
      <c r="M20" s="83"/>
      <c r="N20" s="83"/>
      <c r="O20" s="83">
        <v>2</v>
      </c>
      <c r="P20" s="83">
        <v>13</v>
      </c>
      <c r="Q20" s="83"/>
      <c r="R20" s="44">
        <v>20</v>
      </c>
      <c r="S20" s="4">
        <v>100</v>
      </c>
      <c r="T20" s="4"/>
      <c r="U20" s="82">
        <f t="shared" si="1"/>
        <v>104</v>
      </c>
      <c r="V20" s="7">
        <f t="shared" si="0"/>
        <v>104</v>
      </c>
      <c r="W20" s="4"/>
      <c r="X20" s="9">
        <f t="shared" si="2"/>
        <v>0</v>
      </c>
    </row>
    <row r="21" spans="1:24" ht="12" customHeight="1">
      <c r="A21" s="4">
        <v>20</v>
      </c>
      <c r="B21" s="77" t="s">
        <v>28</v>
      </c>
      <c r="C21" s="4">
        <v>40</v>
      </c>
      <c r="D21" s="4">
        <v>3</v>
      </c>
      <c r="E21" s="4">
        <v>14</v>
      </c>
      <c r="F21" s="4"/>
      <c r="G21" s="4"/>
      <c r="H21" s="4"/>
      <c r="I21" s="9"/>
      <c r="J21" s="83"/>
      <c r="K21" s="9"/>
      <c r="L21" s="9"/>
      <c r="M21" s="83"/>
      <c r="N21" s="83"/>
      <c r="O21" s="9"/>
      <c r="P21" s="9">
        <v>1</v>
      </c>
      <c r="Q21" s="9"/>
      <c r="R21" s="44">
        <v>140</v>
      </c>
      <c r="S21" s="4"/>
      <c r="T21" s="4">
        <v>5</v>
      </c>
      <c r="U21" s="82">
        <f t="shared" si="1"/>
        <v>134</v>
      </c>
      <c r="V21" s="7">
        <f t="shared" si="0"/>
        <v>134</v>
      </c>
      <c r="W21" s="4"/>
      <c r="X21" s="9">
        <f t="shared" si="2"/>
        <v>0</v>
      </c>
    </row>
    <row r="22" spans="1:24" ht="12" customHeight="1">
      <c r="A22" s="4">
        <v>21</v>
      </c>
      <c r="B22" s="77" t="s">
        <v>29</v>
      </c>
      <c r="C22" s="4">
        <v>40</v>
      </c>
      <c r="D22" s="4">
        <v>4</v>
      </c>
      <c r="E22" s="4">
        <v>6</v>
      </c>
      <c r="F22" s="4"/>
      <c r="G22" s="4"/>
      <c r="H22" s="4"/>
      <c r="I22" s="9">
        <v>2</v>
      </c>
      <c r="J22" s="83"/>
      <c r="K22" s="9"/>
      <c r="L22" s="9"/>
      <c r="M22" s="83"/>
      <c r="N22" s="83"/>
      <c r="O22" s="9"/>
      <c r="P22" s="9"/>
      <c r="Q22" s="9"/>
      <c r="R22" s="44">
        <v>168</v>
      </c>
      <c r="S22" s="4"/>
      <c r="T22" s="4"/>
      <c r="U22" s="82">
        <f t="shared" si="1"/>
        <v>166</v>
      </c>
      <c r="V22" s="7">
        <f t="shared" si="0"/>
        <v>166</v>
      </c>
      <c r="W22" s="4"/>
      <c r="X22" s="9">
        <f t="shared" si="2"/>
        <v>0</v>
      </c>
    </row>
    <row r="23" spans="1:24" ht="12" customHeight="1">
      <c r="A23" s="4">
        <v>22</v>
      </c>
      <c r="B23" s="77" t="s">
        <v>79</v>
      </c>
      <c r="C23" s="4">
        <v>23</v>
      </c>
      <c r="D23" s="4">
        <v>1</v>
      </c>
      <c r="E23" s="4"/>
      <c r="F23" s="4"/>
      <c r="G23" s="4"/>
      <c r="H23" s="4"/>
      <c r="I23" s="9"/>
      <c r="J23" s="83"/>
      <c r="K23" s="9"/>
      <c r="L23" s="9"/>
      <c r="M23" s="83"/>
      <c r="N23" s="83"/>
      <c r="O23" s="9">
        <v>2</v>
      </c>
      <c r="P23" s="9"/>
      <c r="Q23" s="9"/>
      <c r="R23" s="44">
        <v>26</v>
      </c>
      <c r="S23" s="4"/>
      <c r="T23" s="4"/>
      <c r="U23" s="82">
        <f t="shared" si="1"/>
        <v>24</v>
      </c>
      <c r="V23" s="7">
        <f t="shared" si="0"/>
        <v>23</v>
      </c>
      <c r="W23" s="4">
        <v>1</v>
      </c>
      <c r="X23" s="9">
        <f t="shared" si="2"/>
        <v>0</v>
      </c>
    </row>
    <row r="24" spans="1:24" ht="18.75">
      <c r="E24" s="98"/>
      <c r="F24" s="98">
        <v>1</v>
      </c>
      <c r="G24" s="98">
        <f t="shared" ref="G24:N24" si="3">SUM(G2:G23)</f>
        <v>330</v>
      </c>
      <c r="H24" s="98">
        <f t="shared" si="3"/>
        <v>0</v>
      </c>
      <c r="I24" s="115">
        <f t="shared" si="3"/>
        <v>87</v>
      </c>
      <c r="J24" s="98">
        <f t="shared" si="3"/>
        <v>170</v>
      </c>
      <c r="K24" s="115">
        <f t="shared" si="3"/>
        <v>106</v>
      </c>
      <c r="L24" s="116">
        <f>SUM(L2:L23)</f>
        <v>220</v>
      </c>
      <c r="M24" s="98">
        <f t="shared" si="3"/>
        <v>0</v>
      </c>
      <c r="N24" s="98">
        <f t="shared" si="3"/>
        <v>0</v>
      </c>
      <c r="O24" s="116">
        <f>SUM(O2:O23)</f>
        <v>67</v>
      </c>
      <c r="P24" s="116">
        <f>SUM(P2:P23)</f>
        <v>259</v>
      </c>
      <c r="Q24" s="116">
        <f>SUM(Q2:Q23)</f>
        <v>1</v>
      </c>
      <c r="R24" s="98">
        <f t="shared" ref="R24:W24" si="4">SUM(R2:R23)</f>
        <v>6821</v>
      </c>
      <c r="S24" s="102">
        <f t="shared" si="4"/>
        <v>1753</v>
      </c>
      <c r="T24" s="102">
        <f t="shared" si="4"/>
        <v>334</v>
      </c>
      <c r="U24" s="82">
        <f>SUM(U2:U23)</f>
        <v>6943</v>
      </c>
      <c r="V24" s="101">
        <f t="shared" si="4"/>
        <v>6931</v>
      </c>
      <c r="W24" s="106">
        <f t="shared" si="4"/>
        <v>12</v>
      </c>
      <c r="X24" s="93"/>
    </row>
  </sheetData>
  <pageMargins left="0.7" right="0.7" top="0.75" bottom="0.75" header="0.3" footer="0.3"/>
  <pageSetup paperSize="9"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O14" sqref="O14"/>
    </sheetView>
  </sheetViews>
  <sheetFormatPr defaultRowHeight="15"/>
  <cols>
    <col min="1" max="1" width="5.28515625" customWidth="1"/>
    <col min="3" max="5" width="5.7109375" customWidth="1"/>
    <col min="6" max="17" width="6.28515625" customWidth="1"/>
    <col min="18" max="18" width="9.7109375" customWidth="1"/>
    <col min="24" max="24" width="11.42578125" customWidth="1"/>
  </cols>
  <sheetData>
    <row r="1" spans="1:24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39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54</v>
      </c>
      <c r="N1" s="8" t="s">
        <v>53</v>
      </c>
      <c r="O1" s="8" t="s">
        <v>53</v>
      </c>
      <c r="P1" s="8" t="s">
        <v>71</v>
      </c>
      <c r="Q1" s="8" t="s">
        <v>58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s="1" customFormat="1" ht="12" customHeight="1">
      <c r="A2" s="4">
        <v>1</v>
      </c>
      <c r="B2" s="77" t="s">
        <v>10</v>
      </c>
      <c r="C2" s="4">
        <v>33</v>
      </c>
      <c r="D2" s="4">
        <v>60</v>
      </c>
      <c r="E2" s="4">
        <v>27</v>
      </c>
      <c r="F2" s="4">
        <v>68</v>
      </c>
      <c r="G2" s="4">
        <v>7</v>
      </c>
      <c r="H2" s="4">
        <v>10</v>
      </c>
      <c r="I2" s="83">
        <v>25</v>
      </c>
      <c r="J2" s="83">
        <v>82</v>
      </c>
      <c r="K2" s="83"/>
      <c r="L2" s="83">
        <v>30</v>
      </c>
      <c r="M2" s="83"/>
      <c r="N2" s="83">
        <v>31</v>
      </c>
      <c r="O2" s="83">
        <v>17</v>
      </c>
      <c r="P2" s="83">
        <v>29</v>
      </c>
      <c r="Q2" s="83">
        <v>1</v>
      </c>
      <c r="R2" s="44">
        <v>2006</v>
      </c>
      <c r="S2" s="4">
        <v>832</v>
      </c>
      <c r="T2" s="4">
        <v>527</v>
      </c>
      <c r="U2" s="82">
        <f>R2+S2-F2-G2-H2-I2-J2-K2-L2-M2-N2-O2-P2-Q2-T2</f>
        <v>2011</v>
      </c>
      <c r="V2" s="7">
        <f t="shared" ref="V2:V23" si="0">C2*D2+E2</f>
        <v>2007</v>
      </c>
      <c r="W2" s="4">
        <v>4</v>
      </c>
      <c r="X2" s="9">
        <f>V2+W2-U2</f>
        <v>0</v>
      </c>
    </row>
    <row r="3" spans="1:24" s="10" customFormat="1" ht="12" customHeight="1">
      <c r="A3" s="7">
        <v>2</v>
      </c>
      <c r="B3" s="80" t="s">
        <v>11</v>
      </c>
      <c r="C3" s="7">
        <v>70</v>
      </c>
      <c r="D3" s="7">
        <v>26</v>
      </c>
      <c r="E3" s="7">
        <v>8</v>
      </c>
      <c r="F3" s="7">
        <v>61</v>
      </c>
      <c r="G3" s="7">
        <v>11</v>
      </c>
      <c r="H3" s="7">
        <v>20</v>
      </c>
      <c r="I3" s="86">
        <v>16</v>
      </c>
      <c r="J3" s="86">
        <v>49</v>
      </c>
      <c r="K3" s="86"/>
      <c r="L3" s="86">
        <v>44</v>
      </c>
      <c r="M3" s="86"/>
      <c r="N3" s="86">
        <v>22</v>
      </c>
      <c r="O3" s="86">
        <v>20</v>
      </c>
      <c r="P3" s="86">
        <v>25</v>
      </c>
      <c r="Q3" s="86"/>
      <c r="R3" s="44">
        <v>1702</v>
      </c>
      <c r="S3" s="7">
        <v>840</v>
      </c>
      <c r="T3" s="7">
        <v>450</v>
      </c>
      <c r="U3" s="82">
        <f t="shared" ref="U3:U23" si="1">R3+S3-F3-G3-H3-I3-J3-K3-L3-M3-N3-O3-P3-Q3-T3</f>
        <v>1824</v>
      </c>
      <c r="V3" s="7">
        <f t="shared" si="0"/>
        <v>1828</v>
      </c>
      <c r="W3" s="7"/>
      <c r="X3" s="12">
        <f t="shared" ref="X3:X23" si="2">V3+W3-U3</f>
        <v>4</v>
      </c>
    </row>
    <row r="4" spans="1:24" ht="12" customHeight="1">
      <c r="A4" s="4">
        <v>3</v>
      </c>
      <c r="B4" s="77" t="s">
        <v>12</v>
      </c>
      <c r="C4" s="4">
        <v>45</v>
      </c>
      <c r="D4" s="4">
        <v>5</v>
      </c>
      <c r="E4" s="4">
        <v>31</v>
      </c>
      <c r="F4" s="4">
        <v>5</v>
      </c>
      <c r="G4" s="4">
        <v>7</v>
      </c>
      <c r="H4" s="4"/>
      <c r="I4" s="83">
        <v>7</v>
      </c>
      <c r="J4" s="83">
        <v>11</v>
      </c>
      <c r="K4" s="83"/>
      <c r="L4" s="83">
        <v>4</v>
      </c>
      <c r="M4" s="83"/>
      <c r="N4" s="83">
        <v>3</v>
      </c>
      <c r="O4" s="83"/>
      <c r="P4" s="83">
        <v>16</v>
      </c>
      <c r="Q4" s="83"/>
      <c r="R4" s="44">
        <v>141</v>
      </c>
      <c r="S4" s="4">
        <v>180</v>
      </c>
      <c r="T4" s="4">
        <v>10</v>
      </c>
      <c r="U4" s="82">
        <f t="shared" si="1"/>
        <v>258</v>
      </c>
      <c r="V4" s="7">
        <f t="shared" si="0"/>
        <v>256</v>
      </c>
      <c r="W4" s="4">
        <v>2</v>
      </c>
      <c r="X4" s="9">
        <f t="shared" si="2"/>
        <v>0</v>
      </c>
    </row>
    <row r="5" spans="1:24" ht="12" customHeight="1">
      <c r="A5" s="4">
        <v>4</v>
      </c>
      <c r="B5" s="77" t="s">
        <v>13</v>
      </c>
      <c r="C5" s="4">
        <v>90</v>
      </c>
      <c r="D5" s="4">
        <v>2</v>
      </c>
      <c r="E5" s="4">
        <v>23</v>
      </c>
      <c r="F5" s="4"/>
      <c r="G5" s="4"/>
      <c r="H5" s="4"/>
      <c r="I5" s="83">
        <v>5</v>
      </c>
      <c r="J5" s="83">
        <v>2</v>
      </c>
      <c r="K5" s="83"/>
      <c r="L5" s="83">
        <v>4</v>
      </c>
      <c r="M5" s="83"/>
      <c r="N5" s="83"/>
      <c r="O5" s="83">
        <v>13</v>
      </c>
      <c r="P5" s="83">
        <v>15</v>
      </c>
      <c r="Q5" s="83"/>
      <c r="R5" s="44">
        <v>124</v>
      </c>
      <c r="S5" s="4">
        <v>180</v>
      </c>
      <c r="T5" s="4">
        <v>62</v>
      </c>
      <c r="U5" s="82">
        <f t="shared" si="1"/>
        <v>203</v>
      </c>
      <c r="V5" s="7">
        <f t="shared" si="0"/>
        <v>203</v>
      </c>
      <c r="W5" s="4"/>
      <c r="X5" s="9">
        <f t="shared" si="2"/>
        <v>0</v>
      </c>
    </row>
    <row r="6" spans="1:24" ht="12" customHeight="1">
      <c r="A6" s="4">
        <v>5</v>
      </c>
      <c r="B6" s="77" t="s">
        <v>14</v>
      </c>
      <c r="C6" s="4">
        <v>59</v>
      </c>
      <c r="D6" s="4">
        <v>1</v>
      </c>
      <c r="E6" s="4"/>
      <c r="F6" s="4"/>
      <c r="G6" s="4"/>
      <c r="H6" s="4"/>
      <c r="I6" s="83"/>
      <c r="J6" s="83"/>
      <c r="K6" s="83"/>
      <c r="L6" s="83"/>
      <c r="M6" s="83"/>
      <c r="N6" s="83"/>
      <c r="O6" s="83">
        <v>3</v>
      </c>
      <c r="P6" s="83"/>
      <c r="Q6" s="83"/>
      <c r="R6" s="44">
        <v>92</v>
      </c>
      <c r="S6" s="4"/>
      <c r="T6" s="4">
        <v>30</v>
      </c>
      <c r="U6" s="82">
        <f t="shared" si="1"/>
        <v>59</v>
      </c>
      <c r="V6" s="7">
        <f t="shared" si="0"/>
        <v>59</v>
      </c>
      <c r="W6" s="4"/>
      <c r="X6" s="9">
        <f t="shared" si="2"/>
        <v>0</v>
      </c>
    </row>
    <row r="7" spans="1:24" ht="12" customHeight="1">
      <c r="A7" s="4">
        <v>6</v>
      </c>
      <c r="B7" s="77" t="s">
        <v>15</v>
      </c>
      <c r="C7" s="4">
        <v>12</v>
      </c>
      <c r="D7" s="4">
        <v>1</v>
      </c>
      <c r="E7" s="4"/>
      <c r="F7" s="4"/>
      <c r="G7" s="4">
        <v>4</v>
      </c>
      <c r="H7" s="4"/>
      <c r="I7" s="83"/>
      <c r="J7" s="83"/>
      <c r="K7" s="83"/>
      <c r="L7" s="83"/>
      <c r="M7" s="83"/>
      <c r="N7" s="83"/>
      <c r="O7" s="83"/>
      <c r="P7" s="83"/>
      <c r="Q7" s="83"/>
      <c r="R7" s="44">
        <v>16</v>
      </c>
      <c r="S7" s="4"/>
      <c r="T7" s="4"/>
      <c r="U7" s="82">
        <f t="shared" si="1"/>
        <v>12</v>
      </c>
      <c r="V7" s="7">
        <f t="shared" si="0"/>
        <v>12</v>
      </c>
      <c r="W7" s="4"/>
      <c r="X7" s="9">
        <f t="shared" si="2"/>
        <v>0</v>
      </c>
    </row>
    <row r="8" spans="1:24" ht="12" customHeight="1">
      <c r="A8" s="4">
        <v>7</v>
      </c>
      <c r="B8" s="77" t="s">
        <v>16</v>
      </c>
      <c r="C8" s="4">
        <v>120</v>
      </c>
      <c r="D8" s="4">
        <v>6</v>
      </c>
      <c r="E8" s="4">
        <v>22</v>
      </c>
      <c r="F8" s="4"/>
      <c r="G8" s="4"/>
      <c r="H8" s="4"/>
      <c r="I8" s="83">
        <v>4</v>
      </c>
      <c r="J8" s="83">
        <v>2</v>
      </c>
      <c r="K8" s="83"/>
      <c r="L8" s="83">
        <v>16</v>
      </c>
      <c r="M8" s="83"/>
      <c r="N8" s="83"/>
      <c r="O8" s="83">
        <v>23</v>
      </c>
      <c r="P8" s="83">
        <v>9</v>
      </c>
      <c r="Q8" s="83">
        <v>1</v>
      </c>
      <c r="R8" s="44">
        <v>745</v>
      </c>
      <c r="S8" s="4">
        <v>240</v>
      </c>
      <c r="T8" s="4">
        <v>188</v>
      </c>
      <c r="U8" s="82">
        <f>R8+S8-F8-G8-H8-I8-J8-K8-L8-M8-N8-O8-P8-Q8-T8</f>
        <v>742</v>
      </c>
      <c r="V8" s="7">
        <f t="shared" si="0"/>
        <v>742</v>
      </c>
      <c r="W8" s="4"/>
      <c r="X8" s="9">
        <f t="shared" si="2"/>
        <v>0</v>
      </c>
    </row>
    <row r="9" spans="1:24" ht="12" customHeight="1">
      <c r="A9" s="4">
        <v>8</v>
      </c>
      <c r="B9" s="77" t="s">
        <v>17</v>
      </c>
      <c r="C9" s="4">
        <v>80</v>
      </c>
      <c r="D9" s="4">
        <v>1</v>
      </c>
      <c r="E9" s="4">
        <v>37</v>
      </c>
      <c r="F9" s="4"/>
      <c r="G9" s="4">
        <v>2</v>
      </c>
      <c r="H9" s="4"/>
      <c r="I9" s="83"/>
      <c r="J9" s="83">
        <v>20</v>
      </c>
      <c r="K9" s="83"/>
      <c r="L9" s="83"/>
      <c r="M9" s="83"/>
      <c r="N9" s="83"/>
      <c r="O9" s="83"/>
      <c r="P9" s="83"/>
      <c r="Q9" s="83"/>
      <c r="R9" s="44">
        <v>64</v>
      </c>
      <c r="S9" s="4">
        <v>80</v>
      </c>
      <c r="T9" s="4">
        <v>5</v>
      </c>
      <c r="U9" s="82">
        <f t="shared" si="1"/>
        <v>117</v>
      </c>
      <c r="V9" s="7">
        <f t="shared" si="0"/>
        <v>117</v>
      </c>
      <c r="W9" s="4"/>
      <c r="X9" s="9">
        <f t="shared" si="2"/>
        <v>0</v>
      </c>
    </row>
    <row r="10" spans="1:24" ht="12" customHeight="1">
      <c r="A10" s="4">
        <v>9</v>
      </c>
      <c r="B10" s="77" t="s">
        <v>18</v>
      </c>
      <c r="C10" s="4">
        <v>65</v>
      </c>
      <c r="D10" s="4">
        <v>6</v>
      </c>
      <c r="E10" s="4">
        <v>12</v>
      </c>
      <c r="F10" s="4">
        <v>1</v>
      </c>
      <c r="G10" s="4"/>
      <c r="H10" s="4"/>
      <c r="I10" s="83"/>
      <c r="J10" s="83"/>
      <c r="K10" s="83"/>
      <c r="L10" s="83">
        <v>4</v>
      </c>
      <c r="M10" s="83"/>
      <c r="N10" s="83"/>
      <c r="O10" s="83">
        <v>2</v>
      </c>
      <c r="P10" s="83">
        <v>17</v>
      </c>
      <c r="Q10" s="83"/>
      <c r="R10" s="44">
        <v>237</v>
      </c>
      <c r="S10" s="4">
        <v>260</v>
      </c>
      <c r="T10" s="4">
        <v>71</v>
      </c>
      <c r="U10" s="82">
        <f t="shared" si="1"/>
        <v>402</v>
      </c>
      <c r="V10" s="7">
        <f t="shared" si="0"/>
        <v>402</v>
      </c>
      <c r="W10" s="4"/>
      <c r="X10" s="9">
        <f t="shared" si="2"/>
        <v>0</v>
      </c>
    </row>
    <row r="11" spans="1:24" ht="12" customHeight="1">
      <c r="A11" s="4">
        <v>10</v>
      </c>
      <c r="B11" s="77" t="s">
        <v>19</v>
      </c>
      <c r="C11" s="4">
        <v>100</v>
      </c>
      <c r="D11" s="4">
        <v>5</v>
      </c>
      <c r="E11" s="4">
        <v>80</v>
      </c>
      <c r="F11" s="4"/>
      <c r="G11" s="4">
        <v>20</v>
      </c>
      <c r="H11" s="4">
        <v>4</v>
      </c>
      <c r="I11" s="83">
        <v>11</v>
      </c>
      <c r="J11" s="83">
        <v>28</v>
      </c>
      <c r="K11" s="83"/>
      <c r="L11" s="83">
        <v>9</v>
      </c>
      <c r="M11" s="83"/>
      <c r="N11" s="83">
        <v>5</v>
      </c>
      <c r="O11" s="83">
        <v>26</v>
      </c>
      <c r="P11" s="83">
        <v>19</v>
      </c>
      <c r="Q11" s="83">
        <v>8</v>
      </c>
      <c r="R11" s="44">
        <v>527</v>
      </c>
      <c r="S11" s="4">
        <v>400</v>
      </c>
      <c r="T11" s="4">
        <v>215</v>
      </c>
      <c r="U11" s="82">
        <f t="shared" si="1"/>
        <v>582</v>
      </c>
      <c r="V11" s="7">
        <f t="shared" si="0"/>
        <v>580</v>
      </c>
      <c r="W11" s="4">
        <v>2</v>
      </c>
      <c r="X11" s="9">
        <f t="shared" si="2"/>
        <v>0</v>
      </c>
    </row>
    <row r="12" spans="1:24" ht="12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44">
        <v>0</v>
      </c>
      <c r="S12" s="4"/>
      <c r="T12" s="4"/>
      <c r="U12" s="82">
        <f t="shared" si="1"/>
        <v>0</v>
      </c>
      <c r="V12" s="7">
        <f t="shared" si="0"/>
        <v>0</v>
      </c>
      <c r="W12" s="4"/>
      <c r="X12" s="9">
        <f t="shared" si="2"/>
        <v>0</v>
      </c>
    </row>
    <row r="13" spans="1:24" ht="12" customHeight="1">
      <c r="A13" s="4">
        <v>12</v>
      </c>
      <c r="B13" s="77" t="s">
        <v>21</v>
      </c>
      <c r="C13" s="4">
        <v>48</v>
      </c>
      <c r="D13" s="4">
        <v>1</v>
      </c>
      <c r="E13" s="4">
        <v>33</v>
      </c>
      <c r="F13" s="4"/>
      <c r="G13" s="4">
        <v>6</v>
      </c>
      <c r="H13" s="4"/>
      <c r="I13" s="83"/>
      <c r="J13" s="83">
        <v>5</v>
      </c>
      <c r="K13" s="83"/>
      <c r="L13" s="83">
        <v>6</v>
      </c>
      <c r="M13" s="83"/>
      <c r="N13" s="83"/>
      <c r="O13" s="83"/>
      <c r="P13" s="83">
        <v>8</v>
      </c>
      <c r="Q13" s="83"/>
      <c r="R13" s="44">
        <v>24</v>
      </c>
      <c r="S13" s="4">
        <v>96</v>
      </c>
      <c r="T13" s="4">
        <v>14</v>
      </c>
      <c r="U13" s="82">
        <f t="shared" si="1"/>
        <v>81</v>
      </c>
      <c r="V13" s="7">
        <f t="shared" si="0"/>
        <v>81</v>
      </c>
      <c r="W13" s="4"/>
      <c r="X13" s="9">
        <f t="shared" si="2"/>
        <v>0</v>
      </c>
    </row>
    <row r="14" spans="1:24" ht="12" customHeight="1">
      <c r="A14" s="4">
        <v>13</v>
      </c>
      <c r="B14" s="77" t="s">
        <v>22</v>
      </c>
      <c r="C14" s="4">
        <v>85</v>
      </c>
      <c r="D14" s="4">
        <v>2</v>
      </c>
      <c r="E14" s="4">
        <v>87</v>
      </c>
      <c r="F14" s="4"/>
      <c r="G14" s="4">
        <v>2</v>
      </c>
      <c r="H14" s="4"/>
      <c r="I14" s="83"/>
      <c r="J14" s="83"/>
      <c r="K14" s="83"/>
      <c r="L14" s="83">
        <v>4</v>
      </c>
      <c r="M14" s="83"/>
      <c r="N14" s="83"/>
      <c r="O14" s="83"/>
      <c r="P14" s="83">
        <v>8</v>
      </c>
      <c r="Q14" s="83"/>
      <c r="R14" s="44">
        <v>109</v>
      </c>
      <c r="S14" s="4">
        <v>170</v>
      </c>
      <c r="T14" s="4">
        <v>8</v>
      </c>
      <c r="U14" s="82">
        <f t="shared" si="1"/>
        <v>257</v>
      </c>
      <c r="V14" s="7">
        <f t="shared" si="0"/>
        <v>257</v>
      </c>
      <c r="W14" s="4"/>
      <c r="X14" s="9">
        <f t="shared" si="2"/>
        <v>0</v>
      </c>
    </row>
    <row r="15" spans="1:24" ht="12" customHeight="1">
      <c r="A15" s="4">
        <v>14</v>
      </c>
      <c r="B15" s="77" t="s">
        <v>23</v>
      </c>
      <c r="C15" s="4">
        <v>50</v>
      </c>
      <c r="D15" s="4">
        <v>5</v>
      </c>
      <c r="E15" s="4">
        <v>29</v>
      </c>
      <c r="F15" s="4"/>
      <c r="G15" s="4">
        <v>21</v>
      </c>
      <c r="H15" s="4"/>
      <c r="I15" s="83"/>
      <c r="J15" s="83">
        <v>10</v>
      </c>
      <c r="K15" s="83"/>
      <c r="L15" s="83">
        <v>7</v>
      </c>
      <c r="M15" s="83"/>
      <c r="N15" s="83"/>
      <c r="O15" s="83">
        <v>5</v>
      </c>
      <c r="P15" s="83">
        <v>32</v>
      </c>
      <c r="Q15" s="83"/>
      <c r="R15" s="44">
        <v>228</v>
      </c>
      <c r="S15" s="4">
        <v>170</v>
      </c>
      <c r="T15" s="4">
        <v>44</v>
      </c>
      <c r="U15" s="82">
        <f t="shared" si="1"/>
        <v>279</v>
      </c>
      <c r="V15" s="7">
        <f t="shared" si="0"/>
        <v>279</v>
      </c>
      <c r="W15" s="4"/>
      <c r="X15" s="9">
        <f t="shared" si="2"/>
        <v>0</v>
      </c>
    </row>
    <row r="16" spans="1:24" ht="12" customHeight="1">
      <c r="A16" s="4">
        <v>15</v>
      </c>
      <c r="B16" s="77" t="s">
        <v>24</v>
      </c>
      <c r="C16" s="4">
        <v>50</v>
      </c>
      <c r="D16" s="4">
        <v>3</v>
      </c>
      <c r="E16" s="4">
        <v>72</v>
      </c>
      <c r="F16" s="4"/>
      <c r="G16" s="4">
        <v>5</v>
      </c>
      <c r="H16" s="4"/>
      <c r="I16" s="83"/>
      <c r="J16" s="83"/>
      <c r="K16" s="83"/>
      <c r="L16" s="83">
        <v>3</v>
      </c>
      <c r="M16" s="83"/>
      <c r="N16" s="83">
        <v>5</v>
      </c>
      <c r="O16" s="83"/>
      <c r="P16" s="83">
        <v>12</v>
      </c>
      <c r="Q16" s="83"/>
      <c r="R16" s="44">
        <v>168</v>
      </c>
      <c r="S16" s="4">
        <v>105</v>
      </c>
      <c r="T16" s="4">
        <v>24</v>
      </c>
      <c r="U16" s="82">
        <f t="shared" si="1"/>
        <v>224</v>
      </c>
      <c r="V16" s="7">
        <f t="shared" si="0"/>
        <v>222</v>
      </c>
      <c r="W16" s="4">
        <v>2</v>
      </c>
      <c r="X16" s="9">
        <f t="shared" si="2"/>
        <v>0</v>
      </c>
    </row>
    <row r="17" spans="1:24" s="1" customFormat="1" ht="12" customHeight="1">
      <c r="A17" s="4">
        <v>16</v>
      </c>
      <c r="B17" s="77" t="s">
        <v>25</v>
      </c>
      <c r="C17" s="4">
        <v>50</v>
      </c>
      <c r="D17" s="4">
        <v>2</v>
      </c>
      <c r="E17" s="4">
        <v>63</v>
      </c>
      <c r="F17" s="4"/>
      <c r="G17" s="4"/>
      <c r="H17" s="4"/>
      <c r="I17" s="83"/>
      <c r="J17" s="83"/>
      <c r="K17" s="83"/>
      <c r="L17" s="83"/>
      <c r="M17" s="83"/>
      <c r="N17" s="83"/>
      <c r="O17" s="83"/>
      <c r="P17" s="83"/>
      <c r="Q17" s="83"/>
      <c r="R17" s="44">
        <v>163</v>
      </c>
      <c r="S17" s="4"/>
      <c r="T17" s="4"/>
      <c r="U17" s="82">
        <f t="shared" si="1"/>
        <v>163</v>
      </c>
      <c r="V17" s="7">
        <f t="shared" si="0"/>
        <v>163</v>
      </c>
      <c r="W17" s="4"/>
      <c r="X17" s="9">
        <f t="shared" si="2"/>
        <v>0</v>
      </c>
    </row>
    <row r="18" spans="1:24" ht="12" customHeight="1">
      <c r="A18" s="4">
        <v>17</v>
      </c>
      <c r="B18" s="77" t="s">
        <v>26</v>
      </c>
      <c r="C18" s="4">
        <v>50</v>
      </c>
      <c r="D18" s="4">
        <v>2</v>
      </c>
      <c r="E18" s="4">
        <v>22</v>
      </c>
      <c r="F18" s="4"/>
      <c r="G18" s="4">
        <v>10</v>
      </c>
      <c r="H18" s="4"/>
      <c r="I18" s="83">
        <v>10</v>
      </c>
      <c r="J18" s="83"/>
      <c r="K18" s="83"/>
      <c r="L18" s="83"/>
      <c r="M18" s="83"/>
      <c r="N18" s="83">
        <v>1</v>
      </c>
      <c r="O18" s="83"/>
      <c r="P18" s="83"/>
      <c r="Q18" s="83"/>
      <c r="R18" s="44">
        <v>158</v>
      </c>
      <c r="S18" s="4"/>
      <c r="T18" s="4">
        <v>15</v>
      </c>
      <c r="U18" s="82">
        <f t="shared" si="1"/>
        <v>122</v>
      </c>
      <c r="V18" s="7">
        <f t="shared" si="0"/>
        <v>122</v>
      </c>
      <c r="W18" s="4"/>
      <c r="X18" s="9">
        <f t="shared" si="2"/>
        <v>0</v>
      </c>
    </row>
    <row r="19" spans="1:24" ht="12" customHeight="1">
      <c r="A19" s="4">
        <v>18</v>
      </c>
      <c r="B19" s="77" t="s">
        <v>73</v>
      </c>
      <c r="C19" s="4">
        <v>0</v>
      </c>
      <c r="D19" s="4"/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3"/>
      <c r="R19" s="44">
        <v>0</v>
      </c>
      <c r="S19" s="4"/>
      <c r="T19" s="4"/>
      <c r="U19" s="82">
        <f t="shared" si="1"/>
        <v>0</v>
      </c>
      <c r="V19" s="7">
        <f t="shared" si="0"/>
        <v>0</v>
      </c>
      <c r="W19" s="4"/>
      <c r="X19" s="9">
        <f t="shared" si="2"/>
        <v>0</v>
      </c>
    </row>
    <row r="20" spans="1:24" ht="12" customHeight="1">
      <c r="A20" s="4">
        <v>19</v>
      </c>
      <c r="B20" s="77" t="s">
        <v>27</v>
      </c>
      <c r="C20" s="4">
        <v>33</v>
      </c>
      <c r="D20" s="4">
        <v>1</v>
      </c>
      <c r="E20" s="4">
        <v>18</v>
      </c>
      <c r="F20" s="4"/>
      <c r="G20" s="4">
        <v>18</v>
      </c>
      <c r="H20" s="4"/>
      <c r="I20" s="83">
        <v>10</v>
      </c>
      <c r="J20" s="83"/>
      <c r="K20" s="83"/>
      <c r="L20" s="83"/>
      <c r="M20" s="83"/>
      <c r="N20" s="83">
        <v>15</v>
      </c>
      <c r="O20" s="83"/>
      <c r="P20" s="83"/>
      <c r="Q20" s="83"/>
      <c r="R20" s="44">
        <v>104</v>
      </c>
      <c r="S20" s="4"/>
      <c r="T20" s="4">
        <v>10</v>
      </c>
      <c r="U20" s="82">
        <f t="shared" si="1"/>
        <v>51</v>
      </c>
      <c r="V20" s="7">
        <f t="shared" si="0"/>
        <v>51</v>
      </c>
      <c r="W20" s="4"/>
      <c r="X20" s="9">
        <f t="shared" si="2"/>
        <v>0</v>
      </c>
    </row>
    <row r="21" spans="1:24" ht="12" customHeight="1">
      <c r="A21" s="4">
        <v>20</v>
      </c>
      <c r="B21" s="77" t="s">
        <v>28</v>
      </c>
      <c r="C21" s="4">
        <v>40</v>
      </c>
      <c r="D21" s="4">
        <v>3</v>
      </c>
      <c r="E21" s="4"/>
      <c r="F21" s="4"/>
      <c r="G21" s="4">
        <v>9</v>
      </c>
      <c r="H21" s="4"/>
      <c r="I21" s="9"/>
      <c r="J21" s="83"/>
      <c r="K21" s="9"/>
      <c r="L21" s="9"/>
      <c r="M21" s="83"/>
      <c r="N21" s="83"/>
      <c r="O21" s="9">
        <v>1</v>
      </c>
      <c r="P21" s="9">
        <v>2</v>
      </c>
      <c r="Q21" s="9"/>
      <c r="R21" s="44">
        <v>134</v>
      </c>
      <c r="S21" s="4"/>
      <c r="T21" s="4">
        <v>2</v>
      </c>
      <c r="U21" s="82">
        <f t="shared" si="1"/>
        <v>120</v>
      </c>
      <c r="V21" s="7">
        <f t="shared" si="0"/>
        <v>120</v>
      </c>
      <c r="W21" s="4"/>
      <c r="X21" s="9">
        <f t="shared" si="2"/>
        <v>0</v>
      </c>
    </row>
    <row r="22" spans="1:24" ht="12" customHeight="1">
      <c r="A22" s="4">
        <v>21</v>
      </c>
      <c r="B22" s="77" t="s">
        <v>29</v>
      </c>
      <c r="C22" s="4">
        <v>40</v>
      </c>
      <c r="D22" s="4">
        <v>3</v>
      </c>
      <c r="E22" s="4">
        <v>39</v>
      </c>
      <c r="F22" s="4"/>
      <c r="G22" s="4"/>
      <c r="H22" s="4"/>
      <c r="I22" s="9">
        <v>1</v>
      </c>
      <c r="J22" s="83"/>
      <c r="K22" s="9"/>
      <c r="L22" s="9"/>
      <c r="M22" s="83"/>
      <c r="N22" s="83">
        <v>6</v>
      </c>
      <c r="O22" s="9"/>
      <c r="P22" s="9"/>
      <c r="Q22" s="9"/>
      <c r="R22" s="44">
        <v>166</v>
      </c>
      <c r="S22" s="4"/>
      <c r="T22" s="4"/>
      <c r="U22" s="82">
        <f t="shared" si="1"/>
        <v>159</v>
      </c>
      <c r="V22" s="7">
        <f t="shared" si="0"/>
        <v>159</v>
      </c>
      <c r="W22" s="4"/>
      <c r="X22" s="9">
        <f t="shared" si="2"/>
        <v>0</v>
      </c>
    </row>
    <row r="23" spans="1:24" ht="12" customHeight="1">
      <c r="A23" s="4">
        <v>22</v>
      </c>
      <c r="B23" s="77" t="s">
        <v>79</v>
      </c>
      <c r="C23" s="4">
        <v>5</v>
      </c>
      <c r="D23" s="4">
        <v>1</v>
      </c>
      <c r="E23" s="4"/>
      <c r="F23" s="4">
        <v>1</v>
      </c>
      <c r="G23" s="4"/>
      <c r="H23" s="4"/>
      <c r="I23" s="9">
        <v>1</v>
      </c>
      <c r="J23" s="83"/>
      <c r="K23" s="9"/>
      <c r="L23" s="9"/>
      <c r="M23" s="83"/>
      <c r="N23" s="83">
        <v>15</v>
      </c>
      <c r="O23" s="9">
        <v>1</v>
      </c>
      <c r="P23" s="9"/>
      <c r="Q23" s="9"/>
      <c r="R23" s="44">
        <v>23</v>
      </c>
      <c r="S23" s="4"/>
      <c r="T23" s="4"/>
      <c r="U23" s="82">
        <f t="shared" si="1"/>
        <v>5</v>
      </c>
      <c r="V23" s="7">
        <f t="shared" si="0"/>
        <v>5</v>
      </c>
      <c r="W23" s="4"/>
      <c r="X23" s="9">
        <f t="shared" si="2"/>
        <v>0</v>
      </c>
    </row>
    <row r="24" spans="1:24" ht="18.75">
      <c r="E24" s="98"/>
      <c r="F24" s="98">
        <v>1</v>
      </c>
      <c r="G24" s="98">
        <f t="shared" ref="G24:N24" si="3">SUM(G2:G23)</f>
        <v>122</v>
      </c>
      <c r="H24" s="98">
        <f t="shared" si="3"/>
        <v>34</v>
      </c>
      <c r="I24" s="115">
        <f t="shared" si="3"/>
        <v>90</v>
      </c>
      <c r="J24" s="98">
        <f t="shared" si="3"/>
        <v>209</v>
      </c>
      <c r="K24" s="115">
        <f t="shared" si="3"/>
        <v>0</v>
      </c>
      <c r="L24" s="116">
        <f>SUM(L2:L23)</f>
        <v>131</v>
      </c>
      <c r="M24" s="98">
        <f t="shared" si="3"/>
        <v>0</v>
      </c>
      <c r="N24" s="98">
        <f t="shared" si="3"/>
        <v>103</v>
      </c>
      <c r="O24" s="116">
        <f>SUM(O2:O23)</f>
        <v>111</v>
      </c>
      <c r="P24" s="116">
        <f>SUM(P2:P23)</f>
        <v>192</v>
      </c>
      <c r="Q24" s="116">
        <f>SUM(Q2:Q23)</f>
        <v>10</v>
      </c>
      <c r="R24" s="98">
        <f t="shared" ref="R24:W24" si="4">SUM(R2:R23)</f>
        <v>6931</v>
      </c>
      <c r="S24" s="102">
        <f t="shared" si="4"/>
        <v>3553</v>
      </c>
      <c r="T24" s="102">
        <f t="shared" si="4"/>
        <v>1675</v>
      </c>
      <c r="U24" s="82">
        <f>SUM(U2:U23)</f>
        <v>7671</v>
      </c>
      <c r="V24" s="101">
        <f t="shared" si="4"/>
        <v>7665</v>
      </c>
      <c r="W24" s="106">
        <f t="shared" si="4"/>
        <v>10</v>
      </c>
      <c r="X24" s="9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P16" sqref="P16"/>
    </sheetView>
  </sheetViews>
  <sheetFormatPr defaultRowHeight="15"/>
  <cols>
    <col min="1" max="1" width="5" customWidth="1"/>
    <col min="3" max="5" width="5.85546875" customWidth="1"/>
    <col min="6" max="17" width="5.7109375" customWidth="1"/>
    <col min="24" max="24" width="11.5703125" customWidth="1"/>
  </cols>
  <sheetData>
    <row r="1" spans="1:24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38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54</v>
      </c>
      <c r="N1" s="8" t="s">
        <v>53</v>
      </c>
      <c r="O1" s="8" t="s">
        <v>53</v>
      </c>
      <c r="P1" s="8" t="s">
        <v>71</v>
      </c>
      <c r="Q1" s="8" t="s">
        <v>89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ht="13.5" customHeight="1">
      <c r="A2" s="4">
        <v>1</v>
      </c>
      <c r="B2" s="77" t="s">
        <v>10</v>
      </c>
      <c r="C2" s="4">
        <v>33</v>
      </c>
      <c r="D2" s="4">
        <v>51</v>
      </c>
      <c r="E2" s="4">
        <v>39</v>
      </c>
      <c r="F2" s="4">
        <v>13</v>
      </c>
      <c r="G2" s="4">
        <v>14</v>
      </c>
      <c r="H2" s="4">
        <v>27</v>
      </c>
      <c r="I2" s="83">
        <v>19</v>
      </c>
      <c r="J2" s="83"/>
      <c r="K2" s="83">
        <v>1</v>
      </c>
      <c r="L2" s="83">
        <v>42</v>
      </c>
      <c r="M2" s="83"/>
      <c r="N2" s="83">
        <v>38</v>
      </c>
      <c r="O2" s="83"/>
      <c r="P2" s="83">
        <v>26</v>
      </c>
      <c r="Q2" s="83">
        <v>1</v>
      </c>
      <c r="R2" s="44">
        <v>2007</v>
      </c>
      <c r="S2" s="4"/>
      <c r="T2" s="4">
        <v>101</v>
      </c>
      <c r="U2" s="82">
        <f>R2+S2-F2-G2-H2-I2-J2-K2-L2-M2-N2-O2-P2-Q2-T2</f>
        <v>1725</v>
      </c>
      <c r="V2" s="7">
        <f t="shared" ref="V2:V23" si="0">C2*D2+E2</f>
        <v>1722</v>
      </c>
      <c r="W2" s="4">
        <v>3</v>
      </c>
      <c r="X2" s="9">
        <f>V2+W2-U2</f>
        <v>0</v>
      </c>
    </row>
    <row r="3" spans="1:24" s="1" customFormat="1" ht="13.5" customHeight="1">
      <c r="A3" s="4">
        <v>2</v>
      </c>
      <c r="B3" s="77" t="s">
        <v>11</v>
      </c>
      <c r="C3" s="4">
        <v>70</v>
      </c>
      <c r="D3" s="4">
        <v>21</v>
      </c>
      <c r="E3" s="4">
        <v>12</v>
      </c>
      <c r="F3" s="4"/>
      <c r="G3" s="4">
        <v>24</v>
      </c>
      <c r="H3" s="4">
        <v>27</v>
      </c>
      <c r="I3" s="83">
        <v>17</v>
      </c>
      <c r="J3" s="83"/>
      <c r="K3" s="83">
        <v>3</v>
      </c>
      <c r="L3" s="83">
        <v>37</v>
      </c>
      <c r="M3" s="83"/>
      <c r="N3" s="83">
        <v>62</v>
      </c>
      <c r="O3" s="83"/>
      <c r="P3" s="83">
        <v>26</v>
      </c>
      <c r="Q3" s="83"/>
      <c r="R3" s="44">
        <v>1828</v>
      </c>
      <c r="S3" s="4"/>
      <c r="T3" s="4">
        <v>150</v>
      </c>
      <c r="U3" s="82">
        <f t="shared" ref="U3:U23" si="1">R3+S3-F3-G3-H3-I3-J3-K3-L3-M3-N3-O3-P3-Q3-T3</f>
        <v>1482</v>
      </c>
      <c r="V3" s="7">
        <f t="shared" si="0"/>
        <v>1482</v>
      </c>
      <c r="W3" s="4"/>
      <c r="X3" s="9">
        <f t="shared" ref="X3:X23" si="2">V3+W3-U3</f>
        <v>0</v>
      </c>
    </row>
    <row r="4" spans="1:24" ht="13.5" customHeight="1">
      <c r="A4" s="4">
        <v>3</v>
      </c>
      <c r="B4" s="77" t="s">
        <v>12</v>
      </c>
      <c r="C4" s="4">
        <v>45</v>
      </c>
      <c r="D4" s="4">
        <v>4</v>
      </c>
      <c r="E4" s="4">
        <v>28</v>
      </c>
      <c r="F4" s="4"/>
      <c r="G4" s="4">
        <v>5</v>
      </c>
      <c r="H4" s="4"/>
      <c r="I4" s="83">
        <v>1</v>
      </c>
      <c r="J4" s="83"/>
      <c r="K4" s="83"/>
      <c r="L4" s="83"/>
      <c r="M4" s="83"/>
      <c r="N4" s="83">
        <v>1</v>
      </c>
      <c r="O4" s="83"/>
      <c r="P4" s="83"/>
      <c r="Q4" s="83">
        <v>1</v>
      </c>
      <c r="R4" s="44">
        <v>256</v>
      </c>
      <c r="S4" s="4"/>
      <c r="T4" s="4">
        <v>40</v>
      </c>
      <c r="U4" s="82">
        <f t="shared" si="1"/>
        <v>208</v>
      </c>
      <c r="V4" s="7">
        <f t="shared" si="0"/>
        <v>208</v>
      </c>
      <c r="W4" s="4"/>
      <c r="X4" s="9">
        <f t="shared" si="2"/>
        <v>0</v>
      </c>
    </row>
    <row r="5" spans="1:24" ht="13.5" customHeight="1">
      <c r="A5" s="4">
        <v>4</v>
      </c>
      <c r="B5" s="77" t="s">
        <v>13</v>
      </c>
      <c r="C5" s="4">
        <v>90</v>
      </c>
      <c r="D5" s="4">
        <v>1</v>
      </c>
      <c r="E5" s="4">
        <v>85</v>
      </c>
      <c r="F5" s="4"/>
      <c r="G5" s="4"/>
      <c r="H5" s="4"/>
      <c r="I5" s="83">
        <v>3</v>
      </c>
      <c r="J5" s="83"/>
      <c r="K5" s="83">
        <v>5</v>
      </c>
      <c r="L5" s="83"/>
      <c r="M5" s="83"/>
      <c r="N5" s="83">
        <v>20</v>
      </c>
      <c r="O5" s="83"/>
      <c r="P5" s="83"/>
      <c r="Q5" s="83"/>
      <c r="R5" s="44">
        <v>203</v>
      </c>
      <c r="S5" s="4"/>
      <c r="T5" s="4"/>
      <c r="U5" s="82">
        <f t="shared" si="1"/>
        <v>175</v>
      </c>
      <c r="V5" s="7">
        <f t="shared" si="0"/>
        <v>175</v>
      </c>
      <c r="W5" s="4"/>
      <c r="X5" s="9">
        <f t="shared" si="2"/>
        <v>0</v>
      </c>
    </row>
    <row r="6" spans="1:24" ht="13.5" customHeight="1">
      <c r="A6" s="4">
        <v>5</v>
      </c>
      <c r="B6" s="77" t="s">
        <v>14</v>
      </c>
      <c r="C6" s="4">
        <v>41</v>
      </c>
      <c r="D6" s="4">
        <v>1</v>
      </c>
      <c r="E6" s="4"/>
      <c r="F6" s="4">
        <v>13</v>
      </c>
      <c r="G6" s="4"/>
      <c r="H6" s="4"/>
      <c r="I6" s="83"/>
      <c r="J6" s="83"/>
      <c r="K6" s="83">
        <v>5</v>
      </c>
      <c r="L6" s="83"/>
      <c r="M6" s="83"/>
      <c r="N6" s="83"/>
      <c r="O6" s="83"/>
      <c r="P6" s="83"/>
      <c r="Q6" s="83"/>
      <c r="R6" s="44">
        <v>59</v>
      </c>
      <c r="S6" s="4"/>
      <c r="T6" s="4"/>
      <c r="U6" s="82">
        <f t="shared" si="1"/>
        <v>41</v>
      </c>
      <c r="V6" s="7">
        <f t="shared" si="0"/>
        <v>41</v>
      </c>
      <c r="W6" s="4"/>
      <c r="X6" s="9">
        <f t="shared" si="2"/>
        <v>0</v>
      </c>
    </row>
    <row r="7" spans="1:24" ht="13.5" customHeight="1">
      <c r="A7" s="4">
        <v>6</v>
      </c>
      <c r="B7" s="77" t="s">
        <v>15</v>
      </c>
      <c r="C7" s="4">
        <v>11</v>
      </c>
      <c r="D7" s="4">
        <v>1</v>
      </c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3">
        <v>1</v>
      </c>
      <c r="R7" s="44">
        <v>12</v>
      </c>
      <c r="S7" s="4"/>
      <c r="T7" s="4"/>
      <c r="U7" s="82">
        <f t="shared" si="1"/>
        <v>11</v>
      </c>
      <c r="V7" s="7">
        <f t="shared" si="0"/>
        <v>11</v>
      </c>
      <c r="W7" s="4"/>
      <c r="X7" s="9">
        <f t="shared" si="2"/>
        <v>0</v>
      </c>
    </row>
    <row r="8" spans="1:24" ht="13.5" customHeight="1">
      <c r="A8" s="4">
        <v>7</v>
      </c>
      <c r="B8" s="77" t="s">
        <v>16</v>
      </c>
      <c r="C8" s="4">
        <v>120</v>
      </c>
      <c r="D8" s="4">
        <v>5</v>
      </c>
      <c r="E8" s="4">
        <v>39</v>
      </c>
      <c r="F8" s="4">
        <v>20</v>
      </c>
      <c r="G8" s="4"/>
      <c r="H8" s="4"/>
      <c r="I8" s="83">
        <v>7</v>
      </c>
      <c r="J8" s="83"/>
      <c r="K8" s="83">
        <v>10</v>
      </c>
      <c r="L8" s="83">
        <v>19</v>
      </c>
      <c r="M8" s="83"/>
      <c r="N8" s="83">
        <v>42</v>
      </c>
      <c r="O8" s="83"/>
      <c r="P8" s="83"/>
      <c r="Q8" s="83"/>
      <c r="R8" s="44">
        <v>742</v>
      </c>
      <c r="S8" s="4"/>
      <c r="T8" s="4">
        <v>5</v>
      </c>
      <c r="U8" s="82">
        <f>R8+S8-F8-G8-H8-I8-J8-K8-L8-M8-N8-O8-P8-Q8-T8</f>
        <v>639</v>
      </c>
      <c r="V8" s="7">
        <f t="shared" si="0"/>
        <v>639</v>
      </c>
      <c r="W8" s="4"/>
      <c r="X8" s="9">
        <f t="shared" si="2"/>
        <v>0</v>
      </c>
    </row>
    <row r="9" spans="1:24" ht="13.5" customHeight="1">
      <c r="A9" s="4">
        <v>8</v>
      </c>
      <c r="B9" s="77" t="s">
        <v>17</v>
      </c>
      <c r="C9" s="4">
        <v>80</v>
      </c>
      <c r="D9" s="4">
        <v>1</v>
      </c>
      <c r="E9" s="4">
        <v>37</v>
      </c>
      <c r="F9" s="4"/>
      <c r="G9" s="4"/>
      <c r="H9" s="4"/>
      <c r="I9" s="83"/>
      <c r="J9" s="83"/>
      <c r="K9" s="83"/>
      <c r="L9" s="83"/>
      <c r="M9" s="83"/>
      <c r="N9" s="83"/>
      <c r="O9" s="83"/>
      <c r="P9" s="83"/>
      <c r="Q9" s="83"/>
      <c r="R9" s="44">
        <v>117</v>
      </c>
      <c r="S9" s="4"/>
      <c r="T9" s="4"/>
      <c r="U9" s="82">
        <f t="shared" si="1"/>
        <v>117</v>
      </c>
      <c r="V9" s="7">
        <f t="shared" si="0"/>
        <v>117</v>
      </c>
      <c r="W9" s="4"/>
      <c r="X9" s="9">
        <f t="shared" si="2"/>
        <v>0</v>
      </c>
    </row>
    <row r="10" spans="1:24" ht="13.5" customHeight="1">
      <c r="A10" s="4">
        <v>9</v>
      </c>
      <c r="B10" s="77" t="s">
        <v>18</v>
      </c>
      <c r="C10" s="4">
        <v>65</v>
      </c>
      <c r="D10" s="4">
        <v>5</v>
      </c>
      <c r="E10" s="4">
        <v>37</v>
      </c>
      <c r="F10" s="4"/>
      <c r="G10" s="4"/>
      <c r="H10" s="4">
        <v>5</v>
      </c>
      <c r="I10" s="83"/>
      <c r="J10" s="83"/>
      <c r="K10" s="83">
        <v>20</v>
      </c>
      <c r="L10" s="83">
        <v>10</v>
      </c>
      <c r="M10" s="83"/>
      <c r="N10" s="83">
        <v>4</v>
      </c>
      <c r="O10" s="83"/>
      <c r="P10" s="83"/>
      <c r="Q10" s="83">
        <v>1</v>
      </c>
      <c r="R10" s="44">
        <v>402</v>
      </c>
      <c r="S10" s="4"/>
      <c r="T10" s="4"/>
      <c r="U10" s="82">
        <f t="shared" si="1"/>
        <v>362</v>
      </c>
      <c r="V10" s="7">
        <f t="shared" si="0"/>
        <v>362</v>
      </c>
      <c r="W10" s="4"/>
      <c r="X10" s="9">
        <f t="shared" si="2"/>
        <v>0</v>
      </c>
    </row>
    <row r="11" spans="1:24" ht="13.5" customHeight="1">
      <c r="A11" s="4">
        <v>10</v>
      </c>
      <c r="B11" s="77" t="s">
        <v>19</v>
      </c>
      <c r="C11" s="4">
        <v>100</v>
      </c>
      <c r="D11" s="4">
        <v>3</v>
      </c>
      <c r="E11" s="4">
        <v>82</v>
      </c>
      <c r="F11" s="4"/>
      <c r="G11" s="4">
        <v>24</v>
      </c>
      <c r="H11" s="4">
        <v>5</v>
      </c>
      <c r="I11" s="83">
        <v>15</v>
      </c>
      <c r="J11" s="83"/>
      <c r="K11" s="83">
        <v>21</v>
      </c>
      <c r="L11" s="83">
        <v>16</v>
      </c>
      <c r="M11" s="83"/>
      <c r="N11" s="83">
        <v>18</v>
      </c>
      <c r="O11" s="83"/>
      <c r="P11" s="83">
        <v>18</v>
      </c>
      <c r="Q11" s="83"/>
      <c r="R11" s="44">
        <v>580</v>
      </c>
      <c r="S11" s="4"/>
      <c r="T11" s="4">
        <v>80</v>
      </c>
      <c r="U11" s="82">
        <f t="shared" si="1"/>
        <v>383</v>
      </c>
      <c r="V11" s="7">
        <f t="shared" si="0"/>
        <v>382</v>
      </c>
      <c r="W11" s="4">
        <v>1</v>
      </c>
      <c r="X11" s="9">
        <f t="shared" si="2"/>
        <v>0</v>
      </c>
    </row>
    <row r="12" spans="1:24" ht="13.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44">
        <v>0</v>
      </c>
      <c r="S12" s="4"/>
      <c r="T12" s="4"/>
      <c r="U12" s="82">
        <f t="shared" si="1"/>
        <v>0</v>
      </c>
      <c r="V12" s="7">
        <f t="shared" si="0"/>
        <v>0</v>
      </c>
      <c r="W12" s="4"/>
      <c r="X12" s="9">
        <f t="shared" si="2"/>
        <v>0</v>
      </c>
    </row>
    <row r="13" spans="1:24" ht="13.5" customHeight="1">
      <c r="A13" s="4">
        <v>12</v>
      </c>
      <c r="B13" s="77" t="s">
        <v>21</v>
      </c>
      <c r="C13" s="4">
        <v>48</v>
      </c>
      <c r="D13" s="4">
        <v>1</v>
      </c>
      <c r="E13" s="4">
        <v>13</v>
      </c>
      <c r="F13" s="4"/>
      <c r="G13" s="4"/>
      <c r="H13" s="4">
        <v>5</v>
      </c>
      <c r="I13" s="83">
        <v>4</v>
      </c>
      <c r="J13" s="83"/>
      <c r="K13" s="83"/>
      <c r="L13" s="83">
        <v>2</v>
      </c>
      <c r="M13" s="83"/>
      <c r="N13" s="83">
        <v>8</v>
      </c>
      <c r="O13" s="83"/>
      <c r="P13" s="83"/>
      <c r="Q13" s="83">
        <v>1</v>
      </c>
      <c r="R13" s="44">
        <v>81</v>
      </c>
      <c r="S13" s="4"/>
      <c r="T13" s="4"/>
      <c r="U13" s="82">
        <f t="shared" si="1"/>
        <v>61</v>
      </c>
      <c r="V13" s="7">
        <f t="shared" si="0"/>
        <v>61</v>
      </c>
      <c r="W13" s="4"/>
      <c r="X13" s="9">
        <f t="shared" si="2"/>
        <v>0</v>
      </c>
    </row>
    <row r="14" spans="1:24" ht="13.5" customHeight="1">
      <c r="A14" s="4">
        <v>13</v>
      </c>
      <c r="B14" s="77" t="s">
        <v>22</v>
      </c>
      <c r="C14" s="4">
        <v>85</v>
      </c>
      <c r="D14" s="4">
        <v>2</v>
      </c>
      <c r="E14" s="4">
        <v>56</v>
      </c>
      <c r="F14" s="4"/>
      <c r="G14" s="4"/>
      <c r="H14" s="4"/>
      <c r="I14" s="83">
        <v>8</v>
      </c>
      <c r="J14" s="83"/>
      <c r="K14" s="83"/>
      <c r="L14" s="83">
        <v>6</v>
      </c>
      <c r="M14" s="83"/>
      <c r="N14" s="83">
        <v>7</v>
      </c>
      <c r="O14" s="83"/>
      <c r="P14" s="83"/>
      <c r="Q14" s="83"/>
      <c r="R14" s="44">
        <v>257</v>
      </c>
      <c r="S14" s="4"/>
      <c r="T14" s="4">
        <v>10</v>
      </c>
      <c r="U14" s="82">
        <f t="shared" si="1"/>
        <v>226</v>
      </c>
      <c r="V14" s="7">
        <f t="shared" si="0"/>
        <v>226</v>
      </c>
      <c r="W14" s="4"/>
      <c r="X14" s="9">
        <f t="shared" si="2"/>
        <v>0</v>
      </c>
    </row>
    <row r="15" spans="1:24" ht="13.5" customHeight="1">
      <c r="A15" s="4">
        <v>14</v>
      </c>
      <c r="B15" s="77" t="s">
        <v>23</v>
      </c>
      <c r="C15" s="4">
        <v>50</v>
      </c>
      <c r="D15" s="4">
        <v>4</v>
      </c>
      <c r="E15" s="4">
        <v>14</v>
      </c>
      <c r="F15" s="4"/>
      <c r="G15" s="4">
        <v>8</v>
      </c>
      <c r="H15" s="4"/>
      <c r="I15" s="83">
        <v>13</v>
      </c>
      <c r="J15" s="83"/>
      <c r="K15" s="83"/>
      <c r="L15" s="83">
        <v>6</v>
      </c>
      <c r="M15" s="83"/>
      <c r="N15" s="83">
        <v>8</v>
      </c>
      <c r="O15" s="83"/>
      <c r="P15" s="83">
        <v>10</v>
      </c>
      <c r="Q15" s="83"/>
      <c r="R15" s="44">
        <v>279</v>
      </c>
      <c r="S15" s="4"/>
      <c r="T15" s="4">
        <v>20</v>
      </c>
      <c r="U15" s="82">
        <f t="shared" si="1"/>
        <v>214</v>
      </c>
      <c r="V15" s="7">
        <f t="shared" si="0"/>
        <v>214</v>
      </c>
      <c r="W15" s="4"/>
      <c r="X15" s="9">
        <f t="shared" si="2"/>
        <v>0</v>
      </c>
    </row>
    <row r="16" spans="1:24" ht="13.5" customHeight="1">
      <c r="A16" s="4">
        <v>15</v>
      </c>
      <c r="B16" s="77" t="s">
        <v>24</v>
      </c>
      <c r="C16" s="4">
        <v>50</v>
      </c>
      <c r="D16" s="4">
        <v>3</v>
      </c>
      <c r="E16" s="4">
        <v>124</v>
      </c>
      <c r="F16" s="4"/>
      <c r="G16" s="4"/>
      <c r="H16" s="4"/>
      <c r="I16" s="83"/>
      <c r="J16" s="83"/>
      <c r="K16" s="83"/>
      <c r="L16" s="83">
        <v>6</v>
      </c>
      <c r="M16" s="83"/>
      <c r="N16" s="83"/>
      <c r="O16" s="83"/>
      <c r="P16" s="83"/>
      <c r="Q16" s="83"/>
      <c r="R16" s="44">
        <v>222</v>
      </c>
      <c r="S16" s="4">
        <v>65</v>
      </c>
      <c r="T16" s="4">
        <v>7</v>
      </c>
      <c r="U16" s="82">
        <f t="shared" si="1"/>
        <v>274</v>
      </c>
      <c r="V16" s="7">
        <f t="shared" si="0"/>
        <v>274</v>
      </c>
      <c r="W16" s="4"/>
      <c r="X16" s="9">
        <f t="shared" si="2"/>
        <v>0</v>
      </c>
    </row>
    <row r="17" spans="1:24" ht="13.5" customHeight="1">
      <c r="A17" s="4">
        <v>16</v>
      </c>
      <c r="B17" s="77" t="s">
        <v>25</v>
      </c>
      <c r="C17" s="4">
        <v>50</v>
      </c>
      <c r="D17" s="4">
        <v>2</v>
      </c>
      <c r="E17" s="4">
        <v>61</v>
      </c>
      <c r="F17" s="4"/>
      <c r="G17" s="4"/>
      <c r="H17" s="4"/>
      <c r="I17" s="83"/>
      <c r="J17" s="83"/>
      <c r="K17" s="83"/>
      <c r="L17" s="83"/>
      <c r="M17" s="83"/>
      <c r="N17" s="83">
        <v>2</v>
      </c>
      <c r="O17" s="83"/>
      <c r="P17" s="83"/>
      <c r="Q17" s="83"/>
      <c r="R17" s="44">
        <v>163</v>
      </c>
      <c r="S17" s="4"/>
      <c r="T17" s="4"/>
      <c r="U17" s="82">
        <f t="shared" si="1"/>
        <v>161</v>
      </c>
      <c r="V17" s="7">
        <f t="shared" si="0"/>
        <v>161</v>
      </c>
      <c r="W17" s="4"/>
      <c r="X17" s="9">
        <f t="shared" si="2"/>
        <v>0</v>
      </c>
    </row>
    <row r="18" spans="1:24" ht="13.5" customHeight="1">
      <c r="A18" s="4">
        <v>17</v>
      </c>
      <c r="B18" s="77" t="s">
        <v>26</v>
      </c>
      <c r="C18" s="4">
        <v>50</v>
      </c>
      <c r="D18" s="4">
        <v>2</v>
      </c>
      <c r="E18" s="4">
        <v>1</v>
      </c>
      <c r="F18" s="4"/>
      <c r="G18" s="4">
        <v>1</v>
      </c>
      <c r="H18" s="4"/>
      <c r="I18" s="83"/>
      <c r="J18" s="83"/>
      <c r="K18" s="83"/>
      <c r="L18" s="83">
        <v>10</v>
      </c>
      <c r="M18" s="83"/>
      <c r="N18" s="83"/>
      <c r="O18" s="83"/>
      <c r="P18" s="83"/>
      <c r="Q18" s="83"/>
      <c r="R18" s="44">
        <v>122</v>
      </c>
      <c r="S18" s="4"/>
      <c r="T18" s="4">
        <v>10</v>
      </c>
      <c r="U18" s="82">
        <f t="shared" si="1"/>
        <v>101</v>
      </c>
      <c r="V18" s="7">
        <f t="shared" si="0"/>
        <v>101</v>
      </c>
      <c r="W18" s="4"/>
      <c r="X18" s="9">
        <f t="shared" si="2"/>
        <v>0</v>
      </c>
    </row>
    <row r="19" spans="1:24" ht="13.5" customHeight="1">
      <c r="A19" s="4">
        <v>18</v>
      </c>
      <c r="B19" s="77" t="s">
        <v>73</v>
      </c>
      <c r="C19" s="4">
        <v>0</v>
      </c>
      <c r="D19" s="4"/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3"/>
      <c r="R19" s="44">
        <v>0</v>
      </c>
      <c r="S19" s="4"/>
      <c r="T19" s="4"/>
      <c r="U19" s="82">
        <f t="shared" si="1"/>
        <v>0</v>
      </c>
      <c r="V19" s="7">
        <f t="shared" si="0"/>
        <v>0</v>
      </c>
      <c r="W19" s="4"/>
      <c r="X19" s="9">
        <f t="shared" si="2"/>
        <v>0</v>
      </c>
    </row>
    <row r="20" spans="1:24" ht="13.5" customHeight="1">
      <c r="A20" s="4">
        <v>19</v>
      </c>
      <c r="B20" s="77" t="s">
        <v>27</v>
      </c>
      <c r="C20" s="4">
        <v>29</v>
      </c>
      <c r="D20" s="4">
        <v>1</v>
      </c>
      <c r="E20" s="4"/>
      <c r="F20" s="4"/>
      <c r="G20" s="4">
        <v>1</v>
      </c>
      <c r="H20" s="4"/>
      <c r="I20" s="83"/>
      <c r="J20" s="83"/>
      <c r="K20" s="83"/>
      <c r="L20" s="83">
        <v>16</v>
      </c>
      <c r="M20" s="83"/>
      <c r="N20" s="83"/>
      <c r="O20" s="83"/>
      <c r="P20" s="83"/>
      <c r="Q20" s="83"/>
      <c r="R20" s="44">
        <v>51</v>
      </c>
      <c r="S20" s="4"/>
      <c r="T20" s="4">
        <v>5</v>
      </c>
      <c r="U20" s="82">
        <f t="shared" si="1"/>
        <v>29</v>
      </c>
      <c r="V20" s="7">
        <f t="shared" si="0"/>
        <v>29</v>
      </c>
      <c r="W20" s="4"/>
      <c r="X20" s="9">
        <f t="shared" si="2"/>
        <v>0</v>
      </c>
    </row>
    <row r="21" spans="1:24" ht="13.5" customHeight="1">
      <c r="A21" s="4">
        <v>20</v>
      </c>
      <c r="B21" s="77" t="s">
        <v>28</v>
      </c>
      <c r="C21" s="4">
        <v>40</v>
      </c>
      <c r="D21" s="4">
        <v>2</v>
      </c>
      <c r="E21" s="4">
        <v>37</v>
      </c>
      <c r="F21" s="4"/>
      <c r="G21" s="4"/>
      <c r="H21" s="4"/>
      <c r="I21" s="9"/>
      <c r="J21" s="83"/>
      <c r="K21" s="9"/>
      <c r="L21" s="9"/>
      <c r="M21" s="83"/>
      <c r="N21" s="83">
        <v>2</v>
      </c>
      <c r="O21" s="9"/>
      <c r="P21" s="9"/>
      <c r="Q21" s="9">
        <v>1</v>
      </c>
      <c r="R21" s="44">
        <v>120</v>
      </c>
      <c r="S21" s="4"/>
      <c r="T21" s="4"/>
      <c r="U21" s="82">
        <f t="shared" si="1"/>
        <v>117</v>
      </c>
      <c r="V21" s="7">
        <f t="shared" si="0"/>
        <v>117</v>
      </c>
      <c r="W21" s="4"/>
      <c r="X21" s="9">
        <f t="shared" si="2"/>
        <v>0</v>
      </c>
    </row>
    <row r="22" spans="1:24" ht="13.5" customHeight="1">
      <c r="A22" s="4">
        <v>21</v>
      </c>
      <c r="B22" s="77" t="s">
        <v>29</v>
      </c>
      <c r="C22" s="4">
        <v>40</v>
      </c>
      <c r="D22" s="4">
        <v>3</v>
      </c>
      <c r="E22" s="4">
        <v>31</v>
      </c>
      <c r="F22" s="4"/>
      <c r="G22" s="4"/>
      <c r="H22" s="4"/>
      <c r="I22" s="9"/>
      <c r="J22" s="83"/>
      <c r="K22" s="9"/>
      <c r="L22" s="9"/>
      <c r="M22" s="83"/>
      <c r="N22" s="83">
        <v>6</v>
      </c>
      <c r="O22" s="9"/>
      <c r="P22" s="9"/>
      <c r="Q22" s="9">
        <v>1</v>
      </c>
      <c r="R22" s="44">
        <v>159</v>
      </c>
      <c r="S22" s="4"/>
      <c r="T22" s="4"/>
      <c r="U22" s="82">
        <f t="shared" si="1"/>
        <v>152</v>
      </c>
      <c r="V22" s="7">
        <f t="shared" si="0"/>
        <v>151</v>
      </c>
      <c r="W22" s="4">
        <v>1</v>
      </c>
      <c r="X22" s="9">
        <f t="shared" si="2"/>
        <v>0</v>
      </c>
    </row>
    <row r="23" spans="1:24" ht="13.5" customHeight="1">
      <c r="A23" s="4">
        <v>22</v>
      </c>
      <c r="B23" s="77" t="s">
        <v>79</v>
      </c>
      <c r="C23" s="4">
        <v>3</v>
      </c>
      <c r="D23" s="4">
        <v>1</v>
      </c>
      <c r="E23" s="4"/>
      <c r="F23" s="4"/>
      <c r="G23" s="4"/>
      <c r="H23" s="4"/>
      <c r="I23" s="9"/>
      <c r="J23" s="83"/>
      <c r="K23" s="9"/>
      <c r="L23" s="9"/>
      <c r="M23" s="83"/>
      <c r="N23" s="83">
        <v>2</v>
      </c>
      <c r="O23" s="9"/>
      <c r="P23" s="9"/>
      <c r="Q23" s="9"/>
      <c r="R23" s="44">
        <v>5</v>
      </c>
      <c r="S23" s="4"/>
      <c r="T23" s="4"/>
      <c r="U23" s="82">
        <f t="shared" si="1"/>
        <v>3</v>
      </c>
      <c r="V23" s="7">
        <f t="shared" si="0"/>
        <v>3</v>
      </c>
      <c r="W23" s="4"/>
      <c r="X23" s="9">
        <f t="shared" si="2"/>
        <v>0</v>
      </c>
    </row>
    <row r="24" spans="1:24" ht="18.75">
      <c r="E24" s="98"/>
      <c r="F24" s="98">
        <v>1</v>
      </c>
      <c r="G24" s="98">
        <f t="shared" ref="G24:N24" si="3">SUM(G2:G23)</f>
        <v>77</v>
      </c>
      <c r="H24" s="98">
        <f t="shared" si="3"/>
        <v>69</v>
      </c>
      <c r="I24" s="115">
        <f t="shared" si="3"/>
        <v>87</v>
      </c>
      <c r="J24" s="98">
        <f t="shared" si="3"/>
        <v>0</v>
      </c>
      <c r="K24" s="115">
        <f t="shared" si="3"/>
        <v>65</v>
      </c>
      <c r="L24" s="116">
        <f>SUM(L2:L23)</f>
        <v>170</v>
      </c>
      <c r="M24" s="98">
        <f t="shared" si="3"/>
        <v>0</v>
      </c>
      <c r="N24" s="98">
        <f t="shared" si="3"/>
        <v>220</v>
      </c>
      <c r="O24" s="116">
        <f>SUM(O2:O23)</f>
        <v>0</v>
      </c>
      <c r="P24" s="116">
        <f>SUM(P2:P23)</f>
        <v>80</v>
      </c>
      <c r="Q24" s="116">
        <f>SUM(Q2:Q23)</f>
        <v>7</v>
      </c>
      <c r="R24" s="98">
        <f t="shared" ref="R24:W24" si="4">SUM(R2:R23)</f>
        <v>7665</v>
      </c>
      <c r="S24" s="102">
        <f t="shared" si="4"/>
        <v>65</v>
      </c>
      <c r="T24" s="102">
        <f t="shared" si="4"/>
        <v>428</v>
      </c>
      <c r="U24" s="82">
        <f>SUM(U2:U23)</f>
        <v>6481</v>
      </c>
      <c r="V24" s="101">
        <f t="shared" si="4"/>
        <v>6476</v>
      </c>
      <c r="W24" s="106">
        <f t="shared" si="4"/>
        <v>5</v>
      </c>
      <c r="X24" s="93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I20" sqref="I20"/>
    </sheetView>
  </sheetViews>
  <sheetFormatPr defaultRowHeight="15"/>
  <cols>
    <col min="1" max="1" width="5.7109375" customWidth="1"/>
    <col min="3" max="5" width="5.85546875" customWidth="1"/>
    <col min="6" max="17" width="6.42578125" customWidth="1"/>
    <col min="24" max="24" width="10.85546875" customWidth="1"/>
  </cols>
  <sheetData>
    <row r="1" spans="1:24">
      <c r="A1" s="2" t="s">
        <v>0</v>
      </c>
      <c r="B1" s="13" t="s">
        <v>1</v>
      </c>
      <c r="C1" s="13" t="s">
        <v>31</v>
      </c>
      <c r="D1" s="13" t="s">
        <v>32</v>
      </c>
      <c r="E1" s="13" t="s">
        <v>4</v>
      </c>
      <c r="F1" s="8" t="s">
        <v>38</v>
      </c>
      <c r="G1" s="8" t="s">
        <v>38</v>
      </c>
      <c r="H1" s="8" t="s">
        <v>38</v>
      </c>
      <c r="I1" s="8" t="s">
        <v>39</v>
      </c>
      <c r="J1" s="8" t="s">
        <v>37</v>
      </c>
      <c r="K1" s="8" t="s">
        <v>37</v>
      </c>
      <c r="L1" s="8" t="s">
        <v>40</v>
      </c>
      <c r="M1" s="8" t="s">
        <v>54</v>
      </c>
      <c r="N1" s="8" t="s">
        <v>53</v>
      </c>
      <c r="O1" s="8" t="s">
        <v>53</v>
      </c>
      <c r="P1" s="8" t="s">
        <v>71</v>
      </c>
      <c r="Q1" s="8" t="s">
        <v>89</v>
      </c>
      <c r="R1" s="78" t="s">
        <v>30</v>
      </c>
      <c r="S1" s="8" t="s">
        <v>34</v>
      </c>
      <c r="T1" s="8" t="s">
        <v>35</v>
      </c>
      <c r="U1" s="8" t="s">
        <v>68</v>
      </c>
      <c r="V1" s="3" t="s">
        <v>64</v>
      </c>
      <c r="W1" s="3" t="s">
        <v>46</v>
      </c>
      <c r="X1" s="3" t="s">
        <v>47</v>
      </c>
    </row>
    <row r="2" spans="1:24" ht="12.75" customHeight="1">
      <c r="A2" s="4">
        <v>1</v>
      </c>
      <c r="B2" s="77" t="s">
        <v>10</v>
      </c>
      <c r="C2" s="4">
        <v>33</v>
      </c>
      <c r="D2" s="4"/>
      <c r="E2" s="4"/>
      <c r="F2" s="4"/>
      <c r="G2" s="4"/>
      <c r="H2" s="4"/>
      <c r="I2" s="83"/>
      <c r="J2" s="83"/>
      <c r="K2" s="83"/>
      <c r="L2" s="83"/>
      <c r="M2" s="83"/>
      <c r="N2" s="83"/>
      <c r="O2" s="83"/>
      <c r="P2" s="83"/>
      <c r="Q2" s="83"/>
      <c r="R2" s="44">
        <v>1722</v>
      </c>
      <c r="S2" s="4">
        <v>1404</v>
      </c>
      <c r="T2" s="4">
        <v>195</v>
      </c>
      <c r="U2" s="82">
        <f>R2+S2-F2-G2-H2-I2-J2-K2-L2-M2-N2-O2-P2-Q2-T2</f>
        <v>2931</v>
      </c>
      <c r="V2" s="7">
        <f t="shared" ref="V2:V23" si="0">C2*D2+E2</f>
        <v>0</v>
      </c>
      <c r="W2" s="4"/>
      <c r="X2" s="9">
        <f>V2+W2-U2</f>
        <v>-2931</v>
      </c>
    </row>
    <row r="3" spans="1:24" ht="12.75" customHeight="1">
      <c r="A3" s="4">
        <v>2</v>
      </c>
      <c r="B3" s="77" t="s">
        <v>11</v>
      </c>
      <c r="C3" s="4">
        <v>70</v>
      </c>
      <c r="D3" s="4"/>
      <c r="E3" s="4"/>
      <c r="F3" s="4"/>
      <c r="G3" s="4"/>
      <c r="H3" s="4"/>
      <c r="I3" s="83"/>
      <c r="J3" s="83"/>
      <c r="K3" s="83"/>
      <c r="L3" s="83"/>
      <c r="M3" s="83"/>
      <c r="N3" s="83"/>
      <c r="O3" s="83"/>
      <c r="P3" s="83"/>
      <c r="Q3" s="83"/>
      <c r="R3" s="44">
        <v>1482</v>
      </c>
      <c r="S3" s="4">
        <v>1350</v>
      </c>
      <c r="T3" s="4">
        <v>182</v>
      </c>
      <c r="U3" s="82">
        <f t="shared" ref="U3:U23" si="1">R3+S3-F3-G3-H3-I3-J3-K3-L3-M3-N3-O3-P3-Q3-T3</f>
        <v>2650</v>
      </c>
      <c r="V3" s="7">
        <f t="shared" si="0"/>
        <v>0</v>
      </c>
      <c r="W3" s="4"/>
      <c r="X3" s="9">
        <f t="shared" ref="X3:X23" si="2">V3+W3-U3</f>
        <v>-2650</v>
      </c>
    </row>
    <row r="4" spans="1:24" ht="12.75" customHeight="1">
      <c r="A4" s="4">
        <v>3</v>
      </c>
      <c r="B4" s="77" t="s">
        <v>12</v>
      </c>
      <c r="C4" s="4">
        <v>45</v>
      </c>
      <c r="D4" s="4"/>
      <c r="E4" s="4"/>
      <c r="F4" s="4"/>
      <c r="G4" s="4"/>
      <c r="H4" s="4"/>
      <c r="I4" s="83"/>
      <c r="J4" s="83"/>
      <c r="K4" s="83"/>
      <c r="L4" s="83"/>
      <c r="M4" s="83"/>
      <c r="N4" s="83"/>
      <c r="O4" s="83"/>
      <c r="P4" s="83"/>
      <c r="Q4" s="83"/>
      <c r="R4" s="44">
        <v>208</v>
      </c>
      <c r="S4" s="4">
        <v>257</v>
      </c>
      <c r="T4" s="4">
        <v>125</v>
      </c>
      <c r="U4" s="82">
        <f t="shared" si="1"/>
        <v>340</v>
      </c>
      <c r="V4" s="7">
        <f t="shared" si="0"/>
        <v>0</v>
      </c>
      <c r="W4" s="4"/>
      <c r="X4" s="9">
        <f t="shared" si="2"/>
        <v>-340</v>
      </c>
    </row>
    <row r="5" spans="1:24" ht="12.75" customHeight="1">
      <c r="A5" s="4">
        <v>4</v>
      </c>
      <c r="B5" s="77" t="s">
        <v>13</v>
      </c>
      <c r="C5" s="4">
        <v>90</v>
      </c>
      <c r="D5" s="4"/>
      <c r="E5" s="4"/>
      <c r="F5" s="4"/>
      <c r="G5" s="4"/>
      <c r="H5" s="4"/>
      <c r="I5" s="83"/>
      <c r="J5" s="83"/>
      <c r="K5" s="83"/>
      <c r="L5" s="83"/>
      <c r="M5" s="83"/>
      <c r="N5" s="83"/>
      <c r="O5" s="83"/>
      <c r="P5" s="83"/>
      <c r="Q5" s="83"/>
      <c r="R5" s="44">
        <v>175</v>
      </c>
      <c r="S5" s="4">
        <v>130</v>
      </c>
      <c r="T5" s="4">
        <v>28</v>
      </c>
      <c r="U5" s="82">
        <f t="shared" si="1"/>
        <v>277</v>
      </c>
      <c r="V5" s="7">
        <f t="shared" si="0"/>
        <v>0</v>
      </c>
      <c r="W5" s="4"/>
      <c r="X5" s="9">
        <f t="shared" si="2"/>
        <v>-277</v>
      </c>
    </row>
    <row r="6" spans="1:24" ht="12.75" customHeight="1">
      <c r="A6" s="4">
        <v>5</v>
      </c>
      <c r="B6" s="77" t="s">
        <v>14</v>
      </c>
      <c r="C6" s="4">
        <v>41</v>
      </c>
      <c r="D6" s="4"/>
      <c r="E6" s="4"/>
      <c r="F6" s="4"/>
      <c r="G6" s="4"/>
      <c r="H6" s="4"/>
      <c r="I6" s="83"/>
      <c r="J6" s="83"/>
      <c r="K6" s="83"/>
      <c r="L6" s="83"/>
      <c r="M6" s="83"/>
      <c r="N6" s="83"/>
      <c r="O6" s="83"/>
      <c r="P6" s="83"/>
      <c r="Q6" s="83"/>
      <c r="R6" s="44">
        <v>41</v>
      </c>
      <c r="S6" s="4">
        <v>60</v>
      </c>
      <c r="T6" s="4">
        <v>35</v>
      </c>
      <c r="U6" s="82">
        <f t="shared" si="1"/>
        <v>66</v>
      </c>
      <c r="V6" s="7">
        <f t="shared" si="0"/>
        <v>0</v>
      </c>
      <c r="W6" s="4"/>
      <c r="X6" s="9">
        <f t="shared" si="2"/>
        <v>-66</v>
      </c>
    </row>
    <row r="7" spans="1:24" ht="12.75" customHeight="1">
      <c r="A7" s="4">
        <v>6</v>
      </c>
      <c r="B7" s="77" t="s">
        <v>15</v>
      </c>
      <c r="C7" s="4">
        <v>11</v>
      </c>
      <c r="D7" s="4"/>
      <c r="E7" s="4"/>
      <c r="F7" s="4"/>
      <c r="G7" s="4"/>
      <c r="H7" s="4"/>
      <c r="I7" s="83"/>
      <c r="J7" s="83"/>
      <c r="K7" s="83"/>
      <c r="L7" s="83"/>
      <c r="M7" s="83"/>
      <c r="N7" s="83"/>
      <c r="O7" s="83"/>
      <c r="P7" s="83"/>
      <c r="Q7" s="83"/>
      <c r="R7" s="44">
        <v>11</v>
      </c>
      <c r="S7" s="4"/>
      <c r="T7" s="4">
        <v>11</v>
      </c>
      <c r="U7" s="82">
        <f t="shared" si="1"/>
        <v>0</v>
      </c>
      <c r="V7" s="7">
        <f t="shared" si="0"/>
        <v>0</v>
      </c>
      <c r="W7" s="4"/>
      <c r="X7" s="9">
        <f t="shared" si="2"/>
        <v>0</v>
      </c>
    </row>
    <row r="8" spans="1:24" ht="12.75" customHeight="1">
      <c r="A8" s="4">
        <v>7</v>
      </c>
      <c r="B8" s="77" t="s">
        <v>16</v>
      </c>
      <c r="C8" s="4">
        <v>120</v>
      </c>
      <c r="D8" s="4"/>
      <c r="E8" s="4"/>
      <c r="F8" s="4"/>
      <c r="G8" s="4"/>
      <c r="H8" s="4"/>
      <c r="I8" s="83"/>
      <c r="J8" s="83"/>
      <c r="K8" s="83"/>
      <c r="L8" s="83"/>
      <c r="M8" s="83"/>
      <c r="N8" s="83"/>
      <c r="O8" s="83"/>
      <c r="P8" s="83"/>
      <c r="Q8" s="83"/>
      <c r="R8" s="44">
        <v>639</v>
      </c>
      <c r="S8" s="4">
        <v>240</v>
      </c>
      <c r="T8" s="4">
        <v>38</v>
      </c>
      <c r="U8" s="82">
        <f>R8+S8-F8-G8-H8-I8-J8-K8-L8-M8-N8-O8-P8-Q8-T8</f>
        <v>841</v>
      </c>
      <c r="V8" s="7">
        <f t="shared" si="0"/>
        <v>0</v>
      </c>
      <c r="W8" s="4"/>
      <c r="X8" s="9">
        <f t="shared" si="2"/>
        <v>-841</v>
      </c>
    </row>
    <row r="9" spans="1:24" ht="12.75" customHeight="1">
      <c r="A9" s="4">
        <v>8</v>
      </c>
      <c r="B9" s="77" t="s">
        <v>17</v>
      </c>
      <c r="C9" s="4">
        <v>80</v>
      </c>
      <c r="D9" s="4"/>
      <c r="E9" s="4"/>
      <c r="F9" s="4"/>
      <c r="G9" s="4"/>
      <c r="H9" s="4"/>
      <c r="I9" s="83"/>
      <c r="J9" s="83"/>
      <c r="K9" s="83"/>
      <c r="L9" s="83"/>
      <c r="M9" s="83"/>
      <c r="N9" s="83"/>
      <c r="O9" s="83"/>
      <c r="P9" s="83"/>
      <c r="Q9" s="83"/>
      <c r="R9" s="44">
        <v>117</v>
      </c>
      <c r="S9" s="4"/>
      <c r="T9" s="4">
        <v>25</v>
      </c>
      <c r="U9" s="82">
        <f t="shared" si="1"/>
        <v>92</v>
      </c>
      <c r="V9" s="7">
        <f t="shared" si="0"/>
        <v>0</v>
      </c>
      <c r="W9" s="4"/>
      <c r="X9" s="9">
        <f t="shared" si="2"/>
        <v>-92</v>
      </c>
    </row>
    <row r="10" spans="1:24" ht="12.75" customHeight="1">
      <c r="A10" s="4">
        <v>9</v>
      </c>
      <c r="B10" s="77" t="s">
        <v>18</v>
      </c>
      <c r="C10" s="4">
        <v>65</v>
      </c>
      <c r="D10" s="4"/>
      <c r="E10" s="4"/>
      <c r="F10" s="4"/>
      <c r="G10" s="4"/>
      <c r="H10" s="4"/>
      <c r="I10" s="83"/>
      <c r="J10" s="83"/>
      <c r="K10" s="83"/>
      <c r="L10" s="83"/>
      <c r="M10" s="83"/>
      <c r="N10" s="83"/>
      <c r="O10" s="83"/>
      <c r="P10" s="83"/>
      <c r="Q10" s="83"/>
      <c r="R10" s="44">
        <v>362</v>
      </c>
      <c r="S10" s="4">
        <v>130</v>
      </c>
      <c r="T10" s="4">
        <v>15</v>
      </c>
      <c r="U10" s="82">
        <f t="shared" si="1"/>
        <v>477</v>
      </c>
      <c r="V10" s="7">
        <f t="shared" si="0"/>
        <v>0</v>
      </c>
      <c r="W10" s="4"/>
      <c r="X10" s="9">
        <f t="shared" si="2"/>
        <v>-477</v>
      </c>
    </row>
    <row r="11" spans="1:24" ht="12.75" customHeight="1">
      <c r="A11" s="4">
        <v>10</v>
      </c>
      <c r="B11" s="77" t="s">
        <v>19</v>
      </c>
      <c r="C11" s="4">
        <v>100</v>
      </c>
      <c r="D11" s="4"/>
      <c r="E11" s="4"/>
      <c r="F11" s="4"/>
      <c r="G11" s="4"/>
      <c r="H11" s="4"/>
      <c r="I11" s="83"/>
      <c r="J11" s="83"/>
      <c r="K11" s="83"/>
      <c r="L11" s="83"/>
      <c r="M11" s="83"/>
      <c r="N11" s="83"/>
      <c r="O11" s="83"/>
      <c r="P11" s="83"/>
      <c r="Q11" s="83"/>
      <c r="R11" s="44">
        <v>382</v>
      </c>
      <c r="S11" s="4">
        <v>400</v>
      </c>
      <c r="T11" s="4">
        <v>50</v>
      </c>
      <c r="U11" s="82">
        <f t="shared" si="1"/>
        <v>732</v>
      </c>
      <c r="V11" s="7">
        <f t="shared" si="0"/>
        <v>0</v>
      </c>
      <c r="W11" s="4"/>
      <c r="X11" s="9">
        <f t="shared" si="2"/>
        <v>-732</v>
      </c>
    </row>
    <row r="12" spans="1:24" ht="12.75" customHeight="1">
      <c r="A12" s="4">
        <v>11</v>
      </c>
      <c r="B12" s="77" t="s">
        <v>20</v>
      </c>
      <c r="C12" s="4">
        <v>0</v>
      </c>
      <c r="D12" s="4"/>
      <c r="E12" s="4"/>
      <c r="F12" s="4"/>
      <c r="G12" s="4"/>
      <c r="H12" s="4"/>
      <c r="I12" s="83"/>
      <c r="J12" s="83"/>
      <c r="K12" s="83"/>
      <c r="L12" s="83"/>
      <c r="M12" s="83"/>
      <c r="N12" s="83"/>
      <c r="O12" s="83"/>
      <c r="P12" s="83"/>
      <c r="Q12" s="83"/>
      <c r="R12" s="44">
        <v>0</v>
      </c>
      <c r="S12" s="4"/>
      <c r="T12" s="4"/>
      <c r="U12" s="82">
        <f t="shared" si="1"/>
        <v>0</v>
      </c>
      <c r="V12" s="7">
        <f t="shared" si="0"/>
        <v>0</v>
      </c>
      <c r="W12" s="4"/>
      <c r="X12" s="9">
        <f t="shared" si="2"/>
        <v>0</v>
      </c>
    </row>
    <row r="13" spans="1:24" ht="12.75" customHeight="1">
      <c r="A13" s="4">
        <v>12</v>
      </c>
      <c r="B13" s="77" t="s">
        <v>21</v>
      </c>
      <c r="C13" s="4">
        <v>48</v>
      </c>
      <c r="D13" s="4"/>
      <c r="E13" s="4"/>
      <c r="F13" s="4"/>
      <c r="G13" s="4"/>
      <c r="H13" s="4"/>
      <c r="I13" s="83"/>
      <c r="J13" s="83"/>
      <c r="K13" s="83"/>
      <c r="L13" s="83"/>
      <c r="M13" s="83"/>
      <c r="N13" s="83"/>
      <c r="O13" s="83"/>
      <c r="P13" s="83"/>
      <c r="Q13" s="83"/>
      <c r="R13" s="44">
        <v>61</v>
      </c>
      <c r="S13" s="4">
        <v>48</v>
      </c>
      <c r="T13" s="4">
        <v>11</v>
      </c>
      <c r="U13" s="82">
        <f t="shared" si="1"/>
        <v>98</v>
      </c>
      <c r="V13" s="7">
        <f t="shared" si="0"/>
        <v>0</v>
      </c>
      <c r="W13" s="4"/>
      <c r="X13" s="9">
        <f t="shared" si="2"/>
        <v>-98</v>
      </c>
    </row>
    <row r="14" spans="1:24" ht="12.75" customHeight="1">
      <c r="A14" s="4">
        <v>13</v>
      </c>
      <c r="B14" s="77" t="s">
        <v>22</v>
      </c>
      <c r="C14" s="4">
        <v>85</v>
      </c>
      <c r="D14" s="4"/>
      <c r="E14" s="4"/>
      <c r="F14" s="4"/>
      <c r="G14" s="4"/>
      <c r="H14" s="4"/>
      <c r="I14" s="83"/>
      <c r="J14" s="83"/>
      <c r="K14" s="83"/>
      <c r="L14" s="83"/>
      <c r="M14" s="83"/>
      <c r="N14" s="83"/>
      <c r="O14" s="83"/>
      <c r="P14" s="83"/>
      <c r="Q14" s="83"/>
      <c r="R14" s="44">
        <v>226</v>
      </c>
      <c r="S14" s="4">
        <v>147</v>
      </c>
      <c r="T14" s="4">
        <v>6</v>
      </c>
      <c r="U14" s="82">
        <f t="shared" si="1"/>
        <v>367</v>
      </c>
      <c r="V14" s="7">
        <f t="shared" si="0"/>
        <v>0</v>
      </c>
      <c r="W14" s="4"/>
      <c r="X14" s="9">
        <f t="shared" si="2"/>
        <v>-367</v>
      </c>
    </row>
    <row r="15" spans="1:24" ht="12.75" customHeight="1">
      <c r="A15" s="4">
        <v>14</v>
      </c>
      <c r="B15" s="77" t="s">
        <v>23</v>
      </c>
      <c r="C15" s="4">
        <v>50</v>
      </c>
      <c r="D15" s="4"/>
      <c r="E15" s="4"/>
      <c r="F15" s="4"/>
      <c r="G15" s="4"/>
      <c r="H15" s="4"/>
      <c r="I15" s="83"/>
      <c r="J15" s="83"/>
      <c r="K15" s="83"/>
      <c r="L15" s="83"/>
      <c r="M15" s="83"/>
      <c r="N15" s="83"/>
      <c r="O15" s="83"/>
      <c r="P15" s="83"/>
      <c r="Q15" s="83"/>
      <c r="R15" s="44">
        <v>214</v>
      </c>
      <c r="S15" s="4">
        <v>170</v>
      </c>
      <c r="T15" s="4">
        <v>30</v>
      </c>
      <c r="U15" s="82">
        <f t="shared" si="1"/>
        <v>354</v>
      </c>
      <c r="V15" s="7">
        <f t="shared" si="0"/>
        <v>0</v>
      </c>
      <c r="W15" s="4"/>
      <c r="X15" s="9">
        <f t="shared" si="2"/>
        <v>-354</v>
      </c>
    </row>
    <row r="16" spans="1:24" ht="12.75" customHeight="1">
      <c r="A16" s="4">
        <v>15</v>
      </c>
      <c r="B16" s="77" t="s">
        <v>24</v>
      </c>
      <c r="C16" s="4">
        <v>50</v>
      </c>
      <c r="D16" s="4"/>
      <c r="E16" s="4"/>
      <c r="F16" s="4"/>
      <c r="G16" s="4"/>
      <c r="H16" s="4"/>
      <c r="I16" s="83"/>
      <c r="J16" s="83"/>
      <c r="K16" s="83"/>
      <c r="L16" s="83"/>
      <c r="M16" s="83"/>
      <c r="N16" s="83"/>
      <c r="O16" s="83"/>
      <c r="P16" s="83"/>
      <c r="Q16" s="83"/>
      <c r="R16" s="44">
        <v>274</v>
      </c>
      <c r="S16" s="4"/>
      <c r="T16" s="4">
        <v>8</v>
      </c>
      <c r="U16" s="82">
        <f t="shared" si="1"/>
        <v>266</v>
      </c>
      <c r="V16" s="7">
        <f t="shared" si="0"/>
        <v>0</v>
      </c>
      <c r="W16" s="4"/>
      <c r="X16" s="9">
        <f t="shared" si="2"/>
        <v>-266</v>
      </c>
    </row>
    <row r="17" spans="1:24" ht="12.75" customHeight="1">
      <c r="A17" s="4">
        <v>16</v>
      </c>
      <c r="B17" s="77" t="s">
        <v>25</v>
      </c>
      <c r="C17" s="4">
        <v>50</v>
      </c>
      <c r="D17" s="4"/>
      <c r="E17" s="4"/>
      <c r="F17" s="4"/>
      <c r="G17" s="4"/>
      <c r="H17" s="4"/>
      <c r="I17" s="83"/>
      <c r="J17" s="83"/>
      <c r="K17" s="83"/>
      <c r="L17" s="83"/>
      <c r="M17" s="83"/>
      <c r="N17" s="83"/>
      <c r="O17" s="83"/>
      <c r="P17" s="83"/>
      <c r="Q17" s="83"/>
      <c r="R17" s="44">
        <v>161</v>
      </c>
      <c r="S17" s="4"/>
      <c r="T17" s="4"/>
      <c r="U17" s="82">
        <f t="shared" si="1"/>
        <v>161</v>
      </c>
      <c r="V17" s="7">
        <f t="shared" si="0"/>
        <v>0</v>
      </c>
      <c r="W17" s="4"/>
      <c r="X17" s="9">
        <f t="shared" si="2"/>
        <v>-161</v>
      </c>
    </row>
    <row r="18" spans="1:24" ht="12.75" customHeight="1">
      <c r="A18" s="4">
        <v>17</v>
      </c>
      <c r="B18" s="77" t="s">
        <v>26</v>
      </c>
      <c r="C18" s="4">
        <v>50</v>
      </c>
      <c r="D18" s="4"/>
      <c r="E18" s="4"/>
      <c r="F18" s="4"/>
      <c r="G18" s="4"/>
      <c r="H18" s="4"/>
      <c r="I18" s="83"/>
      <c r="J18" s="83"/>
      <c r="K18" s="83"/>
      <c r="L18" s="83"/>
      <c r="M18" s="83"/>
      <c r="N18" s="83"/>
      <c r="O18" s="83"/>
      <c r="P18" s="83"/>
      <c r="Q18" s="83"/>
      <c r="R18" s="44">
        <v>101</v>
      </c>
      <c r="S18" s="4"/>
      <c r="T18" s="4">
        <v>20</v>
      </c>
      <c r="U18" s="82">
        <f t="shared" si="1"/>
        <v>81</v>
      </c>
      <c r="V18" s="7">
        <f t="shared" si="0"/>
        <v>0</v>
      </c>
      <c r="W18" s="4"/>
      <c r="X18" s="9">
        <f t="shared" si="2"/>
        <v>-81</v>
      </c>
    </row>
    <row r="19" spans="1:24" ht="12.75" customHeight="1">
      <c r="A19" s="4">
        <v>18</v>
      </c>
      <c r="B19" s="77" t="s">
        <v>73</v>
      </c>
      <c r="C19" s="4">
        <v>0</v>
      </c>
      <c r="D19" s="4"/>
      <c r="E19" s="4"/>
      <c r="F19" s="4"/>
      <c r="G19" s="4"/>
      <c r="H19" s="4"/>
      <c r="I19" s="83"/>
      <c r="J19" s="83"/>
      <c r="K19" s="83"/>
      <c r="L19" s="83"/>
      <c r="M19" s="83"/>
      <c r="N19" s="83"/>
      <c r="O19" s="83"/>
      <c r="P19" s="83"/>
      <c r="Q19" s="83"/>
      <c r="R19" s="44">
        <v>0</v>
      </c>
      <c r="S19" s="4"/>
      <c r="T19" s="4"/>
      <c r="U19" s="82">
        <f t="shared" si="1"/>
        <v>0</v>
      </c>
      <c r="V19" s="7">
        <f t="shared" si="0"/>
        <v>0</v>
      </c>
      <c r="W19" s="4"/>
      <c r="X19" s="9">
        <f t="shared" si="2"/>
        <v>0</v>
      </c>
    </row>
    <row r="20" spans="1:24" ht="12.75" customHeight="1">
      <c r="A20" s="4">
        <v>19</v>
      </c>
      <c r="B20" s="77" t="s">
        <v>27</v>
      </c>
      <c r="C20" s="4">
        <v>29</v>
      </c>
      <c r="D20" s="4"/>
      <c r="E20" s="4"/>
      <c r="F20" s="4"/>
      <c r="G20" s="4"/>
      <c r="H20" s="4"/>
      <c r="I20" s="83"/>
      <c r="J20" s="83"/>
      <c r="K20" s="83"/>
      <c r="L20" s="83"/>
      <c r="M20" s="83"/>
      <c r="N20" s="83"/>
      <c r="O20" s="83"/>
      <c r="P20" s="83"/>
      <c r="Q20" s="83"/>
      <c r="R20" s="44">
        <v>29</v>
      </c>
      <c r="S20" s="4"/>
      <c r="T20" s="4">
        <v>40</v>
      </c>
      <c r="U20" s="82">
        <f t="shared" si="1"/>
        <v>-11</v>
      </c>
      <c r="V20" s="7">
        <f t="shared" si="0"/>
        <v>0</v>
      </c>
      <c r="W20" s="4"/>
      <c r="X20" s="9">
        <f t="shared" si="2"/>
        <v>11</v>
      </c>
    </row>
    <row r="21" spans="1:24" ht="12.75" customHeight="1">
      <c r="A21" s="4">
        <v>20</v>
      </c>
      <c r="B21" s="77" t="s">
        <v>28</v>
      </c>
      <c r="C21" s="4">
        <v>40</v>
      </c>
      <c r="D21" s="4"/>
      <c r="E21" s="4"/>
      <c r="F21" s="4"/>
      <c r="G21" s="4"/>
      <c r="H21" s="4"/>
      <c r="I21" s="9"/>
      <c r="J21" s="83"/>
      <c r="K21" s="9"/>
      <c r="L21" s="9"/>
      <c r="M21" s="83"/>
      <c r="N21" s="83"/>
      <c r="O21" s="83"/>
      <c r="P21" s="9"/>
      <c r="Q21" s="9"/>
      <c r="R21" s="44">
        <v>117</v>
      </c>
      <c r="S21" s="4"/>
      <c r="T21" s="4">
        <v>43</v>
      </c>
      <c r="U21" s="82">
        <f t="shared" si="1"/>
        <v>74</v>
      </c>
      <c r="V21" s="7">
        <f t="shared" si="0"/>
        <v>0</v>
      </c>
      <c r="W21" s="4"/>
      <c r="X21" s="9">
        <f t="shared" si="2"/>
        <v>-74</v>
      </c>
    </row>
    <row r="22" spans="1:24" ht="12.75" customHeight="1">
      <c r="A22" s="4">
        <v>21</v>
      </c>
      <c r="B22" s="77" t="s">
        <v>29</v>
      </c>
      <c r="C22" s="4">
        <v>40</v>
      </c>
      <c r="D22" s="4"/>
      <c r="E22" s="4"/>
      <c r="F22" s="4"/>
      <c r="G22" s="4"/>
      <c r="H22" s="4"/>
      <c r="I22" s="9"/>
      <c r="J22" s="83"/>
      <c r="K22" s="9"/>
      <c r="L22" s="9"/>
      <c r="M22" s="83"/>
      <c r="N22" s="83"/>
      <c r="O22" s="83"/>
      <c r="P22" s="9"/>
      <c r="Q22" s="9"/>
      <c r="R22" s="44">
        <v>151</v>
      </c>
      <c r="S22" s="4"/>
      <c r="T22" s="4">
        <v>15</v>
      </c>
      <c r="U22" s="82">
        <f t="shared" si="1"/>
        <v>136</v>
      </c>
      <c r="V22" s="7">
        <f t="shared" si="0"/>
        <v>0</v>
      </c>
      <c r="W22" s="4"/>
      <c r="X22" s="9">
        <f t="shared" si="2"/>
        <v>-136</v>
      </c>
    </row>
    <row r="23" spans="1:24" ht="12.75" customHeight="1">
      <c r="A23" s="4">
        <v>22</v>
      </c>
      <c r="B23" s="77" t="s">
        <v>79</v>
      </c>
      <c r="C23" s="4">
        <v>3</v>
      </c>
      <c r="D23" s="4"/>
      <c r="E23" s="4"/>
      <c r="F23" s="4"/>
      <c r="G23" s="4"/>
      <c r="H23" s="4"/>
      <c r="I23" s="9"/>
      <c r="J23" s="83"/>
      <c r="K23" s="9"/>
      <c r="L23" s="9"/>
      <c r="M23" s="83"/>
      <c r="N23" s="83"/>
      <c r="O23" s="83"/>
      <c r="P23" s="9"/>
      <c r="Q23" s="9"/>
      <c r="R23" s="44">
        <v>3</v>
      </c>
      <c r="S23" s="4"/>
      <c r="T23" s="4">
        <v>3</v>
      </c>
      <c r="U23" s="82">
        <f t="shared" si="1"/>
        <v>0</v>
      </c>
      <c r="V23" s="7">
        <f t="shared" si="0"/>
        <v>0</v>
      </c>
      <c r="W23" s="4"/>
      <c r="X23" s="9">
        <f t="shared" si="2"/>
        <v>0</v>
      </c>
    </row>
    <row r="24" spans="1:24" ht="18.75">
      <c r="E24" s="98"/>
      <c r="F24" s="98">
        <v>1</v>
      </c>
      <c r="G24" s="98">
        <f t="shared" ref="G24:N24" si="3">SUM(G2:G23)</f>
        <v>0</v>
      </c>
      <c r="H24" s="98">
        <f t="shared" si="3"/>
        <v>0</v>
      </c>
      <c r="I24" s="115">
        <f t="shared" si="3"/>
        <v>0</v>
      </c>
      <c r="J24" s="98">
        <f t="shared" si="3"/>
        <v>0</v>
      </c>
      <c r="K24" s="115">
        <f t="shared" si="3"/>
        <v>0</v>
      </c>
      <c r="L24" s="116">
        <f>SUM(L2:L23)</f>
        <v>0</v>
      </c>
      <c r="M24" s="98">
        <f t="shared" si="3"/>
        <v>0</v>
      </c>
      <c r="N24" s="98">
        <f t="shared" si="3"/>
        <v>0</v>
      </c>
      <c r="O24" s="116">
        <f>SUM(O2:O23)</f>
        <v>0</v>
      </c>
      <c r="P24" s="116">
        <f>SUM(P2:P23)</f>
        <v>0</v>
      </c>
      <c r="Q24" s="116">
        <f>SUM(Q2:Q23)</f>
        <v>0</v>
      </c>
      <c r="R24" s="98">
        <f t="shared" ref="R24:W24" si="4">SUM(R2:R23)</f>
        <v>6476</v>
      </c>
      <c r="S24" s="102">
        <f t="shared" si="4"/>
        <v>4336</v>
      </c>
      <c r="T24" s="102">
        <f t="shared" si="4"/>
        <v>880</v>
      </c>
      <c r="U24" s="82">
        <f>SUM(U2:U23)</f>
        <v>9932</v>
      </c>
      <c r="V24" s="101">
        <f t="shared" si="4"/>
        <v>0</v>
      </c>
      <c r="W24" s="106">
        <f t="shared" si="4"/>
        <v>0</v>
      </c>
      <c r="X24" s="9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O10" sqref="O10"/>
    </sheetView>
  </sheetViews>
  <sheetFormatPr defaultColWidth="9" defaultRowHeight="15"/>
  <cols>
    <col min="1" max="1" width="6" customWidth="1"/>
    <col min="2" max="2" width="12" customWidth="1"/>
    <col min="3" max="5" width="8.42578125" customWidth="1"/>
    <col min="6" max="6" width="10.42578125" customWidth="1"/>
    <col min="15" max="15" width="12.42578125" customWidth="1"/>
    <col min="16" max="16" width="10.42578125" customWidth="1"/>
    <col min="17" max="17" width="14.28515625" customWidth="1"/>
    <col min="18" max="18" width="15" customWidth="1"/>
    <col min="19" max="19" width="11.28515625" customWidth="1"/>
    <col min="20" max="20" width="15.85546875" customWidth="1"/>
  </cols>
  <sheetData>
    <row r="1" spans="1:20" ht="18.75">
      <c r="A1" s="30" t="s">
        <v>0</v>
      </c>
      <c r="B1" s="30" t="s">
        <v>1</v>
      </c>
      <c r="C1" s="30" t="s">
        <v>31</v>
      </c>
      <c r="D1" s="30" t="s">
        <v>32</v>
      </c>
      <c r="E1" s="30" t="s">
        <v>4</v>
      </c>
      <c r="F1" s="31" t="s">
        <v>35</v>
      </c>
      <c r="G1" s="32" t="s">
        <v>36</v>
      </c>
      <c r="H1" s="32" t="s">
        <v>37</v>
      </c>
      <c r="I1" s="32" t="s">
        <v>38</v>
      </c>
      <c r="J1" s="32" t="s">
        <v>39</v>
      </c>
      <c r="K1" s="32" t="s">
        <v>40</v>
      </c>
      <c r="L1" s="32" t="s">
        <v>41</v>
      </c>
      <c r="M1" s="32" t="s">
        <v>42</v>
      </c>
      <c r="N1" s="32" t="s">
        <v>49</v>
      </c>
      <c r="O1" s="36" t="s">
        <v>30</v>
      </c>
      <c r="P1" s="31" t="s">
        <v>34</v>
      </c>
      <c r="Q1" s="37" t="s">
        <v>44</v>
      </c>
      <c r="R1" s="38" t="s">
        <v>45</v>
      </c>
      <c r="S1" s="32" t="s">
        <v>46</v>
      </c>
      <c r="T1" s="32" t="s">
        <v>47</v>
      </c>
    </row>
    <row r="2" spans="1:20" ht="18.75">
      <c r="A2" s="45">
        <v>1</v>
      </c>
      <c r="B2" s="45" t="s">
        <v>10</v>
      </c>
      <c r="C2" s="45">
        <v>33</v>
      </c>
      <c r="D2" s="45">
        <v>37</v>
      </c>
      <c r="E2" s="45">
        <v>40</v>
      </c>
      <c r="F2" s="33">
        <v>71</v>
      </c>
      <c r="G2" s="33">
        <v>17</v>
      </c>
      <c r="H2" s="33">
        <v>25</v>
      </c>
      <c r="I2" s="33">
        <v>50</v>
      </c>
      <c r="J2" s="33">
        <v>31</v>
      </c>
      <c r="K2" s="45"/>
      <c r="L2" s="33">
        <v>31</v>
      </c>
      <c r="M2" s="45"/>
      <c r="N2" s="45">
        <v>1</v>
      </c>
      <c r="O2" s="41">
        <v>609</v>
      </c>
      <c r="P2" s="45">
        <v>884</v>
      </c>
      <c r="Q2" s="45">
        <f t="shared" ref="Q2:Q21" si="0">O2+P2-F2-G2-H2-I2-J2-K2-L2-M2-N2</f>
        <v>1267</v>
      </c>
      <c r="R2" s="27">
        <v>1262</v>
      </c>
      <c r="S2" s="41">
        <v>8</v>
      </c>
      <c r="T2" s="40">
        <f t="shared" ref="T2:T21" si="1">R2+S2-Q2</f>
        <v>3</v>
      </c>
    </row>
    <row r="3" spans="1:20" ht="18.75">
      <c r="A3" s="45">
        <v>2</v>
      </c>
      <c r="B3" s="45" t="s">
        <v>11</v>
      </c>
      <c r="C3" s="45">
        <v>70</v>
      </c>
      <c r="D3" s="45">
        <v>24</v>
      </c>
      <c r="E3" s="45">
        <v>64</v>
      </c>
      <c r="F3" s="33">
        <v>32</v>
      </c>
      <c r="G3" s="33">
        <v>34</v>
      </c>
      <c r="H3" s="33">
        <v>20</v>
      </c>
      <c r="I3" s="33">
        <v>32</v>
      </c>
      <c r="J3" s="33">
        <v>42</v>
      </c>
      <c r="K3" s="34"/>
      <c r="L3" s="33">
        <v>31</v>
      </c>
      <c r="M3" s="45"/>
      <c r="N3" s="45"/>
      <c r="O3" s="41">
        <v>814</v>
      </c>
      <c r="P3" s="45">
        <v>1114</v>
      </c>
      <c r="Q3" s="45">
        <f t="shared" si="0"/>
        <v>1737</v>
      </c>
      <c r="R3" s="27">
        <f t="shared" ref="R3:R21" si="2">C3*D3+E3</f>
        <v>1744</v>
      </c>
      <c r="S3" s="41">
        <v>1</v>
      </c>
      <c r="T3" s="40">
        <f t="shared" si="1"/>
        <v>8</v>
      </c>
    </row>
    <row r="4" spans="1:20" ht="18.75">
      <c r="A4" s="45">
        <v>3</v>
      </c>
      <c r="B4" s="45" t="s">
        <v>12</v>
      </c>
      <c r="C4" s="45">
        <v>45</v>
      </c>
      <c r="D4" s="45">
        <v>5</v>
      </c>
      <c r="E4" s="45">
        <v>42</v>
      </c>
      <c r="F4" s="45"/>
      <c r="G4" s="45">
        <v>10</v>
      </c>
      <c r="H4" s="45"/>
      <c r="I4" s="45">
        <v>6</v>
      </c>
      <c r="J4" s="45">
        <v>5</v>
      </c>
      <c r="K4" s="45"/>
      <c r="L4" s="45">
        <v>15</v>
      </c>
      <c r="M4" s="45"/>
      <c r="N4" s="45"/>
      <c r="O4" s="41">
        <v>124</v>
      </c>
      <c r="P4" s="45">
        <v>180</v>
      </c>
      <c r="Q4" s="45">
        <f t="shared" si="0"/>
        <v>268</v>
      </c>
      <c r="R4" s="27">
        <f t="shared" si="2"/>
        <v>267</v>
      </c>
      <c r="S4" s="41">
        <v>1</v>
      </c>
      <c r="T4" s="47">
        <f t="shared" si="1"/>
        <v>0</v>
      </c>
    </row>
    <row r="5" spans="1:20" ht="18.75">
      <c r="A5" s="45">
        <v>4</v>
      </c>
      <c r="B5" s="45" t="s">
        <v>13</v>
      </c>
      <c r="C5" s="45">
        <v>0</v>
      </c>
      <c r="D5" s="45"/>
      <c r="E5" s="45"/>
      <c r="F5" s="45"/>
      <c r="G5" s="33">
        <v>1</v>
      </c>
      <c r="H5" s="33">
        <v>8</v>
      </c>
      <c r="I5" s="34"/>
      <c r="J5" s="33">
        <v>16</v>
      </c>
      <c r="K5" s="45"/>
      <c r="L5" s="45"/>
      <c r="M5" s="45"/>
      <c r="N5" s="45"/>
      <c r="O5" s="41">
        <v>24</v>
      </c>
      <c r="P5" s="45"/>
      <c r="Q5" s="45">
        <f t="shared" si="0"/>
        <v>-1</v>
      </c>
      <c r="R5" s="27">
        <f t="shared" si="2"/>
        <v>0</v>
      </c>
      <c r="S5" s="41"/>
      <c r="T5" s="40">
        <f t="shared" si="1"/>
        <v>1</v>
      </c>
    </row>
    <row r="6" spans="1:20" ht="18.75">
      <c r="A6" s="45">
        <v>5</v>
      </c>
      <c r="B6" s="45" t="s">
        <v>14</v>
      </c>
      <c r="C6" s="45">
        <v>75</v>
      </c>
      <c r="D6" s="45">
        <v>1</v>
      </c>
      <c r="E6" s="45">
        <v>19</v>
      </c>
      <c r="F6" s="45">
        <v>20</v>
      </c>
      <c r="G6" s="34">
        <v>5</v>
      </c>
      <c r="H6" s="34"/>
      <c r="I6" s="34"/>
      <c r="J6" s="34">
        <v>6</v>
      </c>
      <c r="K6" s="34"/>
      <c r="L6" s="34"/>
      <c r="M6" s="45"/>
      <c r="N6" s="45"/>
      <c r="O6" s="41">
        <v>125</v>
      </c>
      <c r="P6" s="45"/>
      <c r="Q6" s="45">
        <f t="shared" si="0"/>
        <v>94</v>
      </c>
      <c r="R6" s="27">
        <f t="shared" si="2"/>
        <v>94</v>
      </c>
      <c r="S6" s="41"/>
      <c r="T6" s="47">
        <f t="shared" si="1"/>
        <v>0</v>
      </c>
    </row>
    <row r="7" spans="1:20" ht="18.75">
      <c r="A7" s="45">
        <v>6</v>
      </c>
      <c r="B7" s="45" t="s">
        <v>15</v>
      </c>
      <c r="C7" s="45">
        <v>1</v>
      </c>
      <c r="D7" s="45">
        <v>1</v>
      </c>
      <c r="E7" s="45"/>
      <c r="F7" s="45"/>
      <c r="G7" s="34"/>
      <c r="H7" s="34"/>
      <c r="I7" s="34"/>
      <c r="J7" s="34"/>
      <c r="K7" s="34"/>
      <c r="L7" s="34"/>
      <c r="M7" s="45"/>
      <c r="N7" s="45"/>
      <c r="O7" s="41">
        <v>1</v>
      </c>
      <c r="P7" s="45"/>
      <c r="Q7" s="45">
        <f t="shared" si="0"/>
        <v>1</v>
      </c>
      <c r="R7" s="27">
        <f t="shared" si="2"/>
        <v>1</v>
      </c>
      <c r="S7" s="41"/>
      <c r="T7" s="47">
        <f t="shared" si="1"/>
        <v>0</v>
      </c>
    </row>
    <row r="8" spans="1:20" ht="18.75">
      <c r="A8" s="45">
        <v>7</v>
      </c>
      <c r="B8" s="45" t="s">
        <v>16</v>
      </c>
      <c r="C8" s="45">
        <v>100</v>
      </c>
      <c r="D8" s="45">
        <v>4</v>
      </c>
      <c r="E8" s="45">
        <v>72</v>
      </c>
      <c r="F8" s="45"/>
      <c r="G8" s="34">
        <v>9</v>
      </c>
      <c r="H8" s="34">
        <v>22</v>
      </c>
      <c r="I8" s="34">
        <v>5</v>
      </c>
      <c r="J8" s="34">
        <v>20</v>
      </c>
      <c r="K8" s="34"/>
      <c r="L8" s="34">
        <v>7</v>
      </c>
      <c r="M8" s="45"/>
      <c r="N8" s="45"/>
      <c r="O8" s="41">
        <v>295</v>
      </c>
      <c r="P8" s="45">
        <v>240</v>
      </c>
      <c r="Q8" s="45">
        <f t="shared" si="0"/>
        <v>472</v>
      </c>
      <c r="R8" s="27">
        <f t="shared" si="2"/>
        <v>472</v>
      </c>
      <c r="S8" s="41"/>
      <c r="T8" s="47">
        <f t="shared" si="1"/>
        <v>0</v>
      </c>
    </row>
    <row r="9" spans="1:20" ht="18.75">
      <c r="A9" s="45">
        <v>8</v>
      </c>
      <c r="B9" s="45" t="s">
        <v>17</v>
      </c>
      <c r="C9" s="45">
        <v>66</v>
      </c>
      <c r="D9" s="45">
        <v>1</v>
      </c>
      <c r="E9" s="45"/>
      <c r="F9" s="45"/>
      <c r="G9" s="34"/>
      <c r="H9" s="34"/>
      <c r="I9" s="34">
        <v>4</v>
      </c>
      <c r="J9" s="34"/>
      <c r="K9" s="34"/>
      <c r="L9" s="34">
        <v>3</v>
      </c>
      <c r="M9" s="45"/>
      <c r="N9" s="45"/>
      <c r="O9" s="41">
        <v>75</v>
      </c>
      <c r="P9" s="45"/>
      <c r="Q9" s="45">
        <f t="shared" si="0"/>
        <v>68</v>
      </c>
      <c r="R9" s="27">
        <f t="shared" si="2"/>
        <v>66</v>
      </c>
      <c r="S9" s="41">
        <v>2</v>
      </c>
      <c r="T9" s="47">
        <f t="shared" si="1"/>
        <v>0</v>
      </c>
    </row>
    <row r="10" spans="1:20" ht="18.75">
      <c r="A10" s="45">
        <v>9</v>
      </c>
      <c r="B10" s="45" t="s">
        <v>18</v>
      </c>
      <c r="C10" s="45">
        <v>65</v>
      </c>
      <c r="D10" s="45">
        <v>1</v>
      </c>
      <c r="E10" s="45">
        <v>62</v>
      </c>
      <c r="F10" s="45">
        <v>2</v>
      </c>
      <c r="G10" s="45">
        <v>8</v>
      </c>
      <c r="H10" s="45">
        <v>28</v>
      </c>
      <c r="I10" s="45">
        <v>5</v>
      </c>
      <c r="J10" s="45">
        <v>11</v>
      </c>
      <c r="K10" s="45"/>
      <c r="L10" s="45"/>
      <c r="M10" s="45"/>
      <c r="N10" s="45"/>
      <c r="O10" s="41">
        <v>182</v>
      </c>
      <c r="P10" s="45"/>
      <c r="Q10" s="45">
        <f t="shared" si="0"/>
        <v>128</v>
      </c>
      <c r="R10" s="27">
        <f t="shared" si="2"/>
        <v>127</v>
      </c>
      <c r="S10" s="41">
        <v>1</v>
      </c>
      <c r="T10" s="47">
        <f t="shared" si="1"/>
        <v>0</v>
      </c>
    </row>
    <row r="11" spans="1:20" ht="18.75">
      <c r="A11" s="45">
        <v>10</v>
      </c>
      <c r="B11" s="45" t="s">
        <v>19</v>
      </c>
      <c r="C11" s="45">
        <v>100</v>
      </c>
      <c r="D11" s="45">
        <v>6</v>
      </c>
      <c r="E11" s="45">
        <v>10</v>
      </c>
      <c r="F11" s="33">
        <v>8</v>
      </c>
      <c r="G11" s="33">
        <v>7</v>
      </c>
      <c r="H11" s="33">
        <v>46</v>
      </c>
      <c r="I11" s="33">
        <v>21</v>
      </c>
      <c r="J11" s="33">
        <v>28</v>
      </c>
      <c r="K11" s="34"/>
      <c r="L11" s="33">
        <v>32</v>
      </c>
      <c r="M11" s="45"/>
      <c r="N11" s="45"/>
      <c r="O11" s="41">
        <v>358</v>
      </c>
      <c r="P11" s="45">
        <v>400</v>
      </c>
      <c r="Q11" s="45">
        <f t="shared" si="0"/>
        <v>616</v>
      </c>
      <c r="R11" s="27">
        <f t="shared" si="2"/>
        <v>610</v>
      </c>
      <c r="S11" s="41">
        <v>1</v>
      </c>
      <c r="T11" s="40">
        <f t="shared" si="1"/>
        <v>-5</v>
      </c>
    </row>
    <row r="12" spans="1:20" ht="18.75">
      <c r="A12" s="45">
        <v>11</v>
      </c>
      <c r="B12" s="45" t="s">
        <v>20</v>
      </c>
      <c r="C12" s="45">
        <v>22</v>
      </c>
      <c r="D12" s="45">
        <v>1</v>
      </c>
      <c r="E12" s="45"/>
      <c r="F12" s="45"/>
      <c r="G12" s="45">
        <v>5</v>
      </c>
      <c r="H12" s="45"/>
      <c r="I12" s="45"/>
      <c r="J12" s="45"/>
      <c r="K12" s="45"/>
      <c r="L12" s="45"/>
      <c r="M12" s="45"/>
      <c r="N12" s="45"/>
      <c r="O12" s="41">
        <v>27</v>
      </c>
      <c r="P12" s="45"/>
      <c r="Q12" s="45">
        <f t="shared" si="0"/>
        <v>22</v>
      </c>
      <c r="R12" s="27">
        <f t="shared" si="2"/>
        <v>22</v>
      </c>
      <c r="S12" s="41"/>
      <c r="T12" s="47">
        <f t="shared" si="1"/>
        <v>0</v>
      </c>
    </row>
    <row r="13" spans="1:20" ht="18.75">
      <c r="A13" s="45">
        <v>12</v>
      </c>
      <c r="B13" s="45" t="s">
        <v>21</v>
      </c>
      <c r="C13" s="45">
        <v>48</v>
      </c>
      <c r="D13" s="45">
        <v>1</v>
      </c>
      <c r="E13" s="45">
        <v>12</v>
      </c>
      <c r="F13" s="45">
        <v>6</v>
      </c>
      <c r="G13" s="45"/>
      <c r="H13" s="45">
        <v>12</v>
      </c>
      <c r="I13" s="45"/>
      <c r="J13" s="45"/>
      <c r="K13" s="45"/>
      <c r="L13" s="45"/>
      <c r="M13" s="45"/>
      <c r="N13" s="45"/>
      <c r="O13" s="41">
        <v>78</v>
      </c>
      <c r="P13" s="45"/>
      <c r="Q13" s="45">
        <f t="shared" si="0"/>
        <v>60</v>
      </c>
      <c r="R13" s="27">
        <f t="shared" si="2"/>
        <v>60</v>
      </c>
      <c r="S13" s="41"/>
      <c r="T13" s="47">
        <f t="shared" si="1"/>
        <v>0</v>
      </c>
    </row>
    <row r="14" spans="1:20" ht="18.75">
      <c r="A14" s="45">
        <v>13</v>
      </c>
      <c r="B14" s="45" t="s">
        <v>22</v>
      </c>
      <c r="C14" s="45">
        <v>7</v>
      </c>
      <c r="D14" s="45">
        <v>1</v>
      </c>
      <c r="E14" s="45"/>
      <c r="F14" s="45">
        <v>3</v>
      </c>
      <c r="G14" s="45">
        <v>6</v>
      </c>
      <c r="H14" s="45">
        <v>12</v>
      </c>
      <c r="I14" s="45"/>
      <c r="J14" s="45">
        <v>3</v>
      </c>
      <c r="K14" s="45"/>
      <c r="L14" s="45"/>
      <c r="M14" s="45"/>
      <c r="N14" s="45"/>
      <c r="O14" s="41">
        <v>31</v>
      </c>
      <c r="P14" s="45"/>
      <c r="Q14" s="45">
        <f t="shared" si="0"/>
        <v>7</v>
      </c>
      <c r="R14" s="27">
        <f t="shared" si="2"/>
        <v>7</v>
      </c>
      <c r="S14" s="41"/>
      <c r="T14" s="47">
        <f t="shared" si="1"/>
        <v>0</v>
      </c>
    </row>
    <row r="15" spans="1:20" ht="18.75">
      <c r="A15" s="45">
        <v>14</v>
      </c>
      <c r="B15" s="45" t="s">
        <v>23</v>
      </c>
      <c r="C15" s="45">
        <v>0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1">
        <v>0</v>
      </c>
      <c r="P15" s="45"/>
      <c r="Q15" s="45">
        <f t="shared" si="0"/>
        <v>0</v>
      </c>
      <c r="R15" s="27">
        <f t="shared" si="2"/>
        <v>0</v>
      </c>
      <c r="S15" s="41"/>
      <c r="T15" s="47">
        <f t="shared" si="1"/>
        <v>0</v>
      </c>
    </row>
    <row r="16" spans="1:20" ht="18.75">
      <c r="A16" s="45">
        <v>15</v>
      </c>
      <c r="B16" s="45" t="s">
        <v>24</v>
      </c>
      <c r="C16" s="45">
        <v>50</v>
      </c>
      <c r="D16" s="45">
        <v>5</v>
      </c>
      <c r="E16" s="45">
        <v>22</v>
      </c>
      <c r="F16" s="45">
        <v>5</v>
      </c>
      <c r="G16" s="45"/>
      <c r="H16" s="45">
        <v>4</v>
      </c>
      <c r="I16" s="45">
        <v>5</v>
      </c>
      <c r="J16" s="45">
        <v>3</v>
      </c>
      <c r="K16" s="45"/>
      <c r="L16" s="45"/>
      <c r="M16" s="45"/>
      <c r="N16" s="45"/>
      <c r="O16" s="41">
        <v>290</v>
      </c>
      <c r="P16" s="45"/>
      <c r="Q16" s="45">
        <f t="shared" si="0"/>
        <v>273</v>
      </c>
      <c r="R16" s="27">
        <f t="shared" si="2"/>
        <v>272</v>
      </c>
      <c r="S16" s="41">
        <v>1</v>
      </c>
      <c r="T16" s="47">
        <f t="shared" si="1"/>
        <v>0</v>
      </c>
    </row>
    <row r="17" spans="1:20" ht="18.75">
      <c r="A17" s="45">
        <v>16</v>
      </c>
      <c r="B17" s="45" t="s">
        <v>25</v>
      </c>
      <c r="C17" s="45">
        <v>50</v>
      </c>
      <c r="D17" s="45">
        <v>1</v>
      </c>
      <c r="E17" s="45">
        <v>28</v>
      </c>
      <c r="F17" s="45"/>
      <c r="G17" s="45">
        <v>7</v>
      </c>
      <c r="H17" s="45"/>
      <c r="I17" s="45"/>
      <c r="J17" s="45">
        <v>3</v>
      </c>
      <c r="K17" s="45"/>
      <c r="L17" s="45"/>
      <c r="M17" s="45"/>
      <c r="N17" s="45"/>
      <c r="O17" s="41">
        <v>88</v>
      </c>
      <c r="P17" s="45"/>
      <c r="Q17" s="45">
        <f t="shared" si="0"/>
        <v>78</v>
      </c>
      <c r="R17" s="27">
        <f t="shared" si="2"/>
        <v>78</v>
      </c>
      <c r="S17" s="41"/>
      <c r="T17" s="47">
        <f t="shared" si="1"/>
        <v>0</v>
      </c>
    </row>
    <row r="18" spans="1:20" ht="18.75">
      <c r="A18" s="45">
        <v>17</v>
      </c>
      <c r="B18" s="45" t="s">
        <v>26</v>
      </c>
      <c r="C18" s="45">
        <v>17</v>
      </c>
      <c r="D18" s="45">
        <v>1</v>
      </c>
      <c r="E18" s="45"/>
      <c r="F18" s="45">
        <v>5</v>
      </c>
      <c r="G18" s="45">
        <v>5</v>
      </c>
      <c r="H18" s="45"/>
      <c r="I18" s="45">
        <v>3</v>
      </c>
      <c r="J18" s="45">
        <v>5</v>
      </c>
      <c r="K18" s="45"/>
      <c r="L18" s="45"/>
      <c r="M18" s="45"/>
      <c r="N18" s="45"/>
      <c r="O18" s="41">
        <v>35</v>
      </c>
      <c r="P18" s="45"/>
      <c r="Q18" s="45">
        <f t="shared" si="0"/>
        <v>17</v>
      </c>
      <c r="R18" s="27">
        <f t="shared" si="2"/>
        <v>17</v>
      </c>
      <c r="S18" s="41"/>
      <c r="T18" s="47">
        <f t="shared" si="1"/>
        <v>0</v>
      </c>
    </row>
    <row r="19" spans="1:20" ht="18.75">
      <c r="A19" s="45">
        <v>18</v>
      </c>
      <c r="B19" s="45" t="s">
        <v>27</v>
      </c>
      <c r="C19" s="45">
        <v>33</v>
      </c>
      <c r="D19" s="45">
        <v>1</v>
      </c>
      <c r="E19" s="45">
        <v>32</v>
      </c>
      <c r="F19" s="45"/>
      <c r="G19" s="45">
        <v>10</v>
      </c>
      <c r="H19" s="45"/>
      <c r="I19" s="45">
        <v>7</v>
      </c>
      <c r="J19" s="45">
        <v>3</v>
      </c>
      <c r="K19" s="45"/>
      <c r="L19" s="45"/>
      <c r="M19" s="45"/>
      <c r="N19" s="45"/>
      <c r="O19" s="41">
        <v>86</v>
      </c>
      <c r="P19" s="45"/>
      <c r="Q19" s="45">
        <f t="shared" si="0"/>
        <v>66</v>
      </c>
      <c r="R19" s="27">
        <f t="shared" si="2"/>
        <v>65</v>
      </c>
      <c r="S19" s="41">
        <v>1</v>
      </c>
      <c r="T19" s="47">
        <f t="shared" si="1"/>
        <v>0</v>
      </c>
    </row>
    <row r="20" spans="1:20" ht="18.75">
      <c r="A20" s="45">
        <v>19</v>
      </c>
      <c r="B20" s="45" t="s">
        <v>28</v>
      </c>
      <c r="C20" s="45">
        <v>40</v>
      </c>
      <c r="D20" s="45">
        <v>1</v>
      </c>
      <c r="E20" s="45">
        <v>6</v>
      </c>
      <c r="F20" s="45"/>
      <c r="G20" s="45">
        <v>5</v>
      </c>
      <c r="H20" s="45"/>
      <c r="I20" s="45">
        <v>3</v>
      </c>
      <c r="J20" s="45"/>
      <c r="K20" s="45"/>
      <c r="L20" s="45"/>
      <c r="M20" s="45"/>
      <c r="N20" s="45"/>
      <c r="O20" s="41">
        <v>55</v>
      </c>
      <c r="P20" s="45"/>
      <c r="Q20" s="45">
        <f t="shared" si="0"/>
        <v>47</v>
      </c>
      <c r="R20" s="27">
        <f t="shared" si="2"/>
        <v>46</v>
      </c>
      <c r="S20" s="41">
        <v>1</v>
      </c>
      <c r="T20" s="47">
        <f t="shared" si="1"/>
        <v>0</v>
      </c>
    </row>
    <row r="21" spans="1:20" ht="18.75">
      <c r="A21" s="45">
        <v>20</v>
      </c>
      <c r="B21" s="45" t="s">
        <v>29</v>
      </c>
      <c r="C21" s="45">
        <v>40</v>
      </c>
      <c r="D21" s="45">
        <v>1</v>
      </c>
      <c r="E21" s="45">
        <v>9</v>
      </c>
      <c r="F21" s="45"/>
      <c r="G21" s="45">
        <v>4</v>
      </c>
      <c r="H21" s="45"/>
      <c r="I21" s="45"/>
      <c r="J21" s="45"/>
      <c r="K21" s="45"/>
      <c r="L21" s="45"/>
      <c r="M21" s="45"/>
      <c r="N21" s="45"/>
      <c r="O21" s="41">
        <v>53</v>
      </c>
      <c r="P21" s="45"/>
      <c r="Q21" s="45">
        <f t="shared" si="0"/>
        <v>49</v>
      </c>
      <c r="R21" s="27">
        <f t="shared" si="2"/>
        <v>49</v>
      </c>
      <c r="S21" s="41"/>
      <c r="T21" s="47">
        <f t="shared" si="1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A7" workbookViewId="0">
      <selection activeCell="Q19" sqref="Q19"/>
    </sheetView>
  </sheetViews>
  <sheetFormatPr defaultColWidth="9" defaultRowHeight="15"/>
  <cols>
    <col min="1" max="1" width="5.7109375" customWidth="1"/>
    <col min="2" max="2" width="11.5703125" customWidth="1"/>
    <col min="3" max="6" width="8.42578125" customWidth="1"/>
    <col min="7" max="8" width="10.140625" customWidth="1"/>
    <col min="9" max="9" width="10.28515625" customWidth="1"/>
    <col min="14" max="14" width="10.7109375" customWidth="1"/>
    <col min="16" max="17" width="10" customWidth="1"/>
    <col min="18" max="18" width="13.85546875" customWidth="1"/>
    <col min="19" max="19" width="14.85546875" customWidth="1"/>
    <col min="20" max="20" width="16.42578125" customWidth="1"/>
    <col min="21" max="21" width="15" customWidth="1"/>
  </cols>
  <sheetData>
    <row r="1" spans="1:21" ht="27" customHeight="1">
      <c r="A1" s="30" t="s">
        <v>0</v>
      </c>
      <c r="B1" s="30" t="s">
        <v>1</v>
      </c>
      <c r="C1" s="30" t="s">
        <v>31</v>
      </c>
      <c r="D1" s="30" t="s">
        <v>32</v>
      </c>
      <c r="E1" s="30" t="s">
        <v>4</v>
      </c>
      <c r="F1" s="31" t="s">
        <v>35</v>
      </c>
      <c r="G1" s="32" t="s">
        <v>36</v>
      </c>
      <c r="H1" s="32" t="s">
        <v>37</v>
      </c>
      <c r="I1" s="32" t="s">
        <v>38</v>
      </c>
      <c r="J1" s="32" t="s">
        <v>39</v>
      </c>
      <c r="K1" s="32" t="s">
        <v>40</v>
      </c>
      <c r="L1" s="32" t="s">
        <v>41</v>
      </c>
      <c r="M1" s="32" t="s">
        <v>36</v>
      </c>
      <c r="N1" s="32" t="s">
        <v>50</v>
      </c>
      <c r="O1" s="32" t="s">
        <v>51</v>
      </c>
      <c r="P1" s="36" t="s">
        <v>30</v>
      </c>
      <c r="Q1" s="31" t="s">
        <v>34</v>
      </c>
      <c r="R1" s="37" t="s">
        <v>44</v>
      </c>
      <c r="S1" s="38" t="s">
        <v>45</v>
      </c>
      <c r="T1" s="32" t="s">
        <v>46</v>
      </c>
      <c r="U1" s="32" t="s">
        <v>47</v>
      </c>
    </row>
    <row r="2" spans="1:21" ht="18.75">
      <c r="A2" s="45">
        <v>1</v>
      </c>
      <c r="B2" s="45" t="s">
        <v>10</v>
      </c>
      <c r="C2" s="45">
        <v>33</v>
      </c>
      <c r="D2" s="45">
        <v>41</v>
      </c>
      <c r="E2" s="45">
        <v>54</v>
      </c>
      <c r="F2" s="34">
        <v>17</v>
      </c>
      <c r="G2" s="33">
        <v>13</v>
      </c>
      <c r="H2" s="33">
        <v>82</v>
      </c>
      <c r="I2" s="33">
        <v>60</v>
      </c>
      <c r="J2" s="33">
        <v>87</v>
      </c>
      <c r="K2" s="33">
        <v>77</v>
      </c>
      <c r="L2" s="33">
        <v>26</v>
      </c>
      <c r="M2" s="45"/>
      <c r="N2" s="45"/>
      <c r="O2" s="45">
        <v>2</v>
      </c>
      <c r="P2" s="41">
        <v>1262</v>
      </c>
      <c r="Q2" s="45">
        <v>520</v>
      </c>
      <c r="R2" s="45">
        <f t="shared" ref="R2:R21" si="0">P2+Q2-F2-G2-H2-I2-J2-K2-L2-M2-O2-N2</f>
        <v>1418</v>
      </c>
      <c r="S2" s="27">
        <f t="shared" ref="S2:S21" si="1">C2*D2+E2</f>
        <v>1407</v>
      </c>
      <c r="T2" s="41">
        <v>9</v>
      </c>
      <c r="U2" s="40">
        <f>S2+T2-R2</f>
        <v>-2</v>
      </c>
    </row>
    <row r="3" spans="1:21" ht="18.75">
      <c r="A3" s="45">
        <v>2</v>
      </c>
      <c r="B3" s="45" t="s">
        <v>11</v>
      </c>
      <c r="C3" s="45">
        <v>70</v>
      </c>
      <c r="D3" s="45">
        <v>27</v>
      </c>
      <c r="E3" s="45">
        <v>59</v>
      </c>
      <c r="F3" s="34">
        <v>15</v>
      </c>
      <c r="G3" s="34">
        <v>18</v>
      </c>
      <c r="H3" s="34">
        <v>43</v>
      </c>
      <c r="I3" s="34">
        <v>55</v>
      </c>
      <c r="J3" s="34">
        <v>114</v>
      </c>
      <c r="K3" s="34">
        <v>37</v>
      </c>
      <c r="L3" s="34">
        <v>33</v>
      </c>
      <c r="M3" s="34">
        <v>40</v>
      </c>
      <c r="N3" s="34"/>
      <c r="O3" s="45"/>
      <c r="P3" s="41">
        <v>1744</v>
      </c>
      <c r="Q3" s="45">
        <v>562</v>
      </c>
      <c r="R3" s="45">
        <f t="shared" si="0"/>
        <v>1951</v>
      </c>
      <c r="S3" s="27">
        <f t="shared" si="1"/>
        <v>1949</v>
      </c>
      <c r="T3" s="41">
        <v>2</v>
      </c>
      <c r="U3" s="46">
        <f t="shared" ref="U3:U21" si="2">S3+T3-R3</f>
        <v>0</v>
      </c>
    </row>
    <row r="4" spans="1:21" ht="18.75">
      <c r="A4" s="45">
        <v>3</v>
      </c>
      <c r="B4" s="45" t="s">
        <v>12</v>
      </c>
      <c r="C4" s="45">
        <v>45</v>
      </c>
      <c r="D4" s="45">
        <v>7</v>
      </c>
      <c r="E4" s="45">
        <v>11</v>
      </c>
      <c r="F4" s="34"/>
      <c r="G4" s="34"/>
      <c r="H4" s="34">
        <v>10</v>
      </c>
      <c r="I4" s="34">
        <v>1</v>
      </c>
      <c r="J4" s="34">
        <v>20</v>
      </c>
      <c r="K4" s="34"/>
      <c r="L4" s="34"/>
      <c r="M4" s="45"/>
      <c r="N4" s="45"/>
      <c r="O4" s="45"/>
      <c r="P4" s="41">
        <v>267</v>
      </c>
      <c r="Q4" s="45">
        <v>90</v>
      </c>
      <c r="R4" s="45">
        <f t="shared" si="0"/>
        <v>326</v>
      </c>
      <c r="S4" s="27">
        <f t="shared" si="1"/>
        <v>326</v>
      </c>
      <c r="T4" s="41"/>
      <c r="U4" s="46">
        <f t="shared" si="2"/>
        <v>0</v>
      </c>
    </row>
    <row r="5" spans="1:21" ht="18.75">
      <c r="A5" s="45">
        <v>4</v>
      </c>
      <c r="B5" s="45" t="s">
        <v>13</v>
      </c>
      <c r="C5" s="45">
        <v>55</v>
      </c>
      <c r="D5" s="45">
        <v>1</v>
      </c>
      <c r="E5" s="45"/>
      <c r="F5" s="34"/>
      <c r="G5" s="34">
        <v>21</v>
      </c>
      <c r="H5" s="34">
        <v>13</v>
      </c>
      <c r="I5" s="34">
        <v>35</v>
      </c>
      <c r="J5" s="34">
        <v>14</v>
      </c>
      <c r="K5" s="34">
        <v>27</v>
      </c>
      <c r="L5" s="34">
        <v>16</v>
      </c>
      <c r="M5" s="45"/>
      <c r="N5" s="45"/>
      <c r="O5" s="45"/>
      <c r="P5" s="41">
        <v>1</v>
      </c>
      <c r="Q5" s="45">
        <v>180</v>
      </c>
      <c r="R5" s="45">
        <f t="shared" si="0"/>
        <v>55</v>
      </c>
      <c r="S5" s="27">
        <f t="shared" si="1"/>
        <v>55</v>
      </c>
      <c r="T5" s="41"/>
      <c r="U5" s="46">
        <f t="shared" si="2"/>
        <v>0</v>
      </c>
    </row>
    <row r="6" spans="1:21" ht="18.75">
      <c r="A6" s="45">
        <v>5</v>
      </c>
      <c r="B6" s="45" t="s">
        <v>14</v>
      </c>
      <c r="C6" s="45">
        <v>75</v>
      </c>
      <c r="D6" s="45">
        <v>1</v>
      </c>
      <c r="E6" s="45">
        <v>25</v>
      </c>
      <c r="F6" s="34"/>
      <c r="G6" s="34"/>
      <c r="H6" s="34"/>
      <c r="I6" s="34"/>
      <c r="J6" s="34"/>
      <c r="K6" s="34"/>
      <c r="L6" s="34"/>
      <c r="M6" s="45"/>
      <c r="N6" s="45"/>
      <c r="O6" s="45"/>
      <c r="P6" s="41">
        <v>99</v>
      </c>
      <c r="Q6" s="45"/>
      <c r="R6" s="45">
        <f t="shared" si="0"/>
        <v>99</v>
      </c>
      <c r="S6" s="27">
        <f t="shared" si="1"/>
        <v>100</v>
      </c>
      <c r="T6" s="41"/>
      <c r="U6" s="40">
        <f t="shared" si="2"/>
        <v>1</v>
      </c>
    </row>
    <row r="7" spans="1:21" ht="18.75">
      <c r="A7" s="45">
        <v>6</v>
      </c>
      <c r="B7" s="45" t="s">
        <v>15</v>
      </c>
      <c r="C7" s="45">
        <v>1</v>
      </c>
      <c r="D7" s="45">
        <v>1</v>
      </c>
      <c r="E7" s="45"/>
      <c r="F7" s="34"/>
      <c r="G7" s="34"/>
      <c r="H7" s="34"/>
      <c r="I7" s="34"/>
      <c r="J7" s="34"/>
      <c r="K7" s="34"/>
      <c r="L7" s="34"/>
      <c r="M7" s="45"/>
      <c r="N7" s="45"/>
      <c r="O7" s="45"/>
      <c r="P7" s="41">
        <v>1</v>
      </c>
      <c r="Q7" s="45"/>
      <c r="R7" s="45">
        <f t="shared" si="0"/>
        <v>1</v>
      </c>
      <c r="S7" s="27">
        <f t="shared" si="1"/>
        <v>1</v>
      </c>
      <c r="T7" s="41"/>
      <c r="U7" s="46">
        <f t="shared" si="2"/>
        <v>0</v>
      </c>
    </row>
    <row r="8" spans="1:21" ht="18.75">
      <c r="A8" s="45">
        <v>7</v>
      </c>
      <c r="B8" s="45" t="s">
        <v>16</v>
      </c>
      <c r="C8" s="45">
        <v>100</v>
      </c>
      <c r="D8" s="45">
        <v>4</v>
      </c>
      <c r="E8" s="45">
        <v>104</v>
      </c>
      <c r="F8" s="34"/>
      <c r="G8" s="34">
        <v>16</v>
      </c>
      <c r="H8" s="34">
        <v>21</v>
      </c>
      <c r="I8" s="34">
        <v>46</v>
      </c>
      <c r="J8" s="34">
        <v>39</v>
      </c>
      <c r="K8" s="34">
        <v>19</v>
      </c>
      <c r="L8" s="34">
        <v>16</v>
      </c>
      <c r="M8" s="45">
        <v>50</v>
      </c>
      <c r="N8" s="45"/>
      <c r="O8" s="45"/>
      <c r="P8" s="41">
        <v>472</v>
      </c>
      <c r="Q8" s="45">
        <v>240</v>
      </c>
      <c r="R8" s="45">
        <f t="shared" si="0"/>
        <v>505</v>
      </c>
      <c r="S8" s="27">
        <f t="shared" si="1"/>
        <v>504</v>
      </c>
      <c r="T8" s="41">
        <v>1</v>
      </c>
      <c r="U8" s="46">
        <f t="shared" si="2"/>
        <v>0</v>
      </c>
    </row>
    <row r="9" spans="1:21" ht="18.75">
      <c r="A9" s="45">
        <v>8</v>
      </c>
      <c r="B9" s="45" t="s">
        <v>17</v>
      </c>
      <c r="C9" s="45">
        <v>62</v>
      </c>
      <c r="D9" s="45">
        <v>1</v>
      </c>
      <c r="E9" s="45"/>
      <c r="F9" s="34"/>
      <c r="G9" s="34"/>
      <c r="H9" s="34">
        <v>5</v>
      </c>
      <c r="I9" s="34"/>
      <c r="J9" s="34"/>
      <c r="K9" s="34"/>
      <c r="L9" s="34"/>
      <c r="M9" s="45"/>
      <c r="N9" s="45"/>
      <c r="O9" s="45"/>
      <c r="P9" s="41">
        <v>67</v>
      </c>
      <c r="Q9" s="45"/>
      <c r="R9" s="45">
        <f t="shared" si="0"/>
        <v>62</v>
      </c>
      <c r="S9" s="27">
        <f t="shared" si="1"/>
        <v>62</v>
      </c>
      <c r="T9" s="41"/>
      <c r="U9" s="46">
        <f t="shared" si="2"/>
        <v>0</v>
      </c>
    </row>
    <row r="10" spans="1:21" s="1" customFormat="1" ht="18.75">
      <c r="A10" s="34">
        <v>9</v>
      </c>
      <c r="B10" s="34" t="s">
        <v>18</v>
      </c>
      <c r="C10" s="34">
        <v>0</v>
      </c>
      <c r="D10" s="34"/>
      <c r="E10" s="34"/>
      <c r="F10" s="34"/>
      <c r="G10" s="34">
        <v>9</v>
      </c>
      <c r="H10" s="34">
        <v>28</v>
      </c>
      <c r="I10" s="34">
        <v>32</v>
      </c>
      <c r="J10" s="34">
        <v>32</v>
      </c>
      <c r="K10" s="34">
        <v>26</v>
      </c>
      <c r="L10" s="34">
        <v>0</v>
      </c>
      <c r="M10" s="34"/>
      <c r="N10" s="34"/>
      <c r="O10" s="34"/>
      <c r="P10" s="41">
        <v>127</v>
      </c>
      <c r="Q10" s="34"/>
      <c r="R10" s="34">
        <f t="shared" si="0"/>
        <v>0</v>
      </c>
      <c r="S10" s="27">
        <f t="shared" si="1"/>
        <v>0</v>
      </c>
      <c r="T10" s="41"/>
      <c r="U10" s="46">
        <f t="shared" si="2"/>
        <v>0</v>
      </c>
    </row>
    <row r="11" spans="1:21" ht="18.75">
      <c r="A11" s="45">
        <v>10</v>
      </c>
      <c r="B11" s="45" t="s">
        <v>19</v>
      </c>
      <c r="C11" s="45">
        <v>100</v>
      </c>
      <c r="D11" s="45">
        <v>7</v>
      </c>
      <c r="E11" s="45">
        <v>40</v>
      </c>
      <c r="F11" s="34">
        <v>7</v>
      </c>
      <c r="G11" s="34">
        <v>21</v>
      </c>
      <c r="H11" s="34">
        <v>61</v>
      </c>
      <c r="I11" s="34">
        <v>45</v>
      </c>
      <c r="J11" s="34">
        <v>72</v>
      </c>
      <c r="K11" s="34">
        <v>36</v>
      </c>
      <c r="L11" s="34">
        <v>20</v>
      </c>
      <c r="M11" s="34"/>
      <c r="N11" s="45"/>
      <c r="O11" s="45">
        <v>6</v>
      </c>
      <c r="P11" s="41">
        <v>610</v>
      </c>
      <c r="Q11" s="45">
        <v>400</v>
      </c>
      <c r="R11" s="45">
        <f t="shared" si="0"/>
        <v>742</v>
      </c>
      <c r="S11" s="27">
        <f t="shared" si="1"/>
        <v>740</v>
      </c>
      <c r="T11" s="41">
        <v>2</v>
      </c>
      <c r="U11" s="46">
        <f t="shared" si="2"/>
        <v>0</v>
      </c>
    </row>
    <row r="12" spans="1:21" ht="18.75">
      <c r="A12" s="45">
        <v>11</v>
      </c>
      <c r="B12" s="45" t="s">
        <v>20</v>
      </c>
      <c r="C12" s="45">
        <v>22</v>
      </c>
      <c r="D12" s="45">
        <v>1</v>
      </c>
      <c r="E12" s="45"/>
      <c r="F12" s="34"/>
      <c r="G12" s="34"/>
      <c r="H12" s="34"/>
      <c r="I12" s="34"/>
      <c r="J12" s="34"/>
      <c r="K12" s="34"/>
      <c r="L12" s="34"/>
      <c r="M12" s="34"/>
      <c r="N12" s="45"/>
      <c r="O12" s="45"/>
      <c r="P12" s="41">
        <v>22</v>
      </c>
      <c r="Q12" s="45"/>
      <c r="R12" s="45">
        <f t="shared" si="0"/>
        <v>22</v>
      </c>
      <c r="S12" s="27">
        <f t="shared" si="1"/>
        <v>22</v>
      </c>
      <c r="T12" s="41"/>
      <c r="U12" s="46">
        <f t="shared" si="2"/>
        <v>0</v>
      </c>
    </row>
    <row r="13" spans="1:21" s="1" customFormat="1" ht="18.75">
      <c r="A13" s="34">
        <v>12</v>
      </c>
      <c r="B13" s="34" t="s">
        <v>21</v>
      </c>
      <c r="C13" s="34">
        <v>4</v>
      </c>
      <c r="D13" s="34">
        <v>1</v>
      </c>
      <c r="E13" s="34"/>
      <c r="F13" s="34"/>
      <c r="G13" s="34">
        <v>8</v>
      </c>
      <c r="H13" s="34">
        <v>4</v>
      </c>
      <c r="I13" s="34">
        <v>21</v>
      </c>
      <c r="J13" s="34">
        <v>20</v>
      </c>
      <c r="K13" s="34">
        <v>3</v>
      </c>
      <c r="L13" s="34">
        <v>0</v>
      </c>
      <c r="M13" s="34"/>
      <c r="N13" s="34"/>
      <c r="O13" s="34"/>
      <c r="P13" s="41">
        <v>60</v>
      </c>
      <c r="Q13" s="34"/>
      <c r="R13" s="34">
        <f t="shared" si="0"/>
        <v>4</v>
      </c>
      <c r="S13" s="27">
        <f t="shared" si="1"/>
        <v>4</v>
      </c>
      <c r="T13" s="41"/>
      <c r="U13" s="46">
        <f t="shared" si="2"/>
        <v>0</v>
      </c>
    </row>
    <row r="14" spans="1:21" ht="18.75">
      <c r="A14" s="45">
        <v>13</v>
      </c>
      <c r="B14" s="45" t="s">
        <v>22</v>
      </c>
      <c r="C14" s="45">
        <v>12</v>
      </c>
      <c r="D14" s="45">
        <v>1</v>
      </c>
      <c r="E14" s="45"/>
      <c r="F14" s="34"/>
      <c r="G14" s="34">
        <v>16</v>
      </c>
      <c r="H14" s="34">
        <v>4</v>
      </c>
      <c r="I14" s="34">
        <v>19</v>
      </c>
      <c r="J14" s="34">
        <v>12</v>
      </c>
      <c r="K14" s="34">
        <v>13</v>
      </c>
      <c r="L14" s="34">
        <v>12</v>
      </c>
      <c r="M14" s="34">
        <v>4</v>
      </c>
      <c r="N14" s="45"/>
      <c r="O14" s="45"/>
      <c r="P14" s="41">
        <v>7</v>
      </c>
      <c r="Q14" s="45">
        <v>85</v>
      </c>
      <c r="R14" s="45">
        <f t="shared" si="0"/>
        <v>12</v>
      </c>
      <c r="S14" s="27">
        <f t="shared" si="1"/>
        <v>12</v>
      </c>
      <c r="T14" s="41"/>
      <c r="U14" s="46">
        <f t="shared" si="2"/>
        <v>0</v>
      </c>
    </row>
    <row r="15" spans="1:21" ht="18.75">
      <c r="A15" s="45">
        <v>14</v>
      </c>
      <c r="B15" s="45" t="s">
        <v>23</v>
      </c>
      <c r="C15" s="45">
        <v>1</v>
      </c>
      <c r="D15" s="45">
        <v>1</v>
      </c>
      <c r="E15" s="45"/>
      <c r="F15" s="34"/>
      <c r="G15" s="34"/>
      <c r="H15" s="34">
        <v>19</v>
      </c>
      <c r="I15" s="34">
        <v>21</v>
      </c>
      <c r="J15" s="34"/>
      <c r="K15" s="34">
        <v>23</v>
      </c>
      <c r="L15" s="34">
        <v>10</v>
      </c>
      <c r="M15" s="34"/>
      <c r="N15" s="45"/>
      <c r="O15" s="45">
        <v>12</v>
      </c>
      <c r="P15" s="41">
        <v>0</v>
      </c>
      <c r="Q15" s="45">
        <v>85</v>
      </c>
      <c r="R15" s="45">
        <f t="shared" si="0"/>
        <v>0</v>
      </c>
      <c r="S15" s="27">
        <f t="shared" si="1"/>
        <v>1</v>
      </c>
      <c r="T15" s="41"/>
      <c r="U15" s="40">
        <f t="shared" si="2"/>
        <v>1</v>
      </c>
    </row>
    <row r="16" spans="1:21" ht="18.75">
      <c r="A16" s="45">
        <v>15</v>
      </c>
      <c r="B16" s="45" t="s">
        <v>24</v>
      </c>
      <c r="C16" s="45">
        <v>50</v>
      </c>
      <c r="D16" s="45">
        <v>2</v>
      </c>
      <c r="E16" s="45">
        <v>46</v>
      </c>
      <c r="F16" s="34"/>
      <c r="G16" s="34">
        <v>16</v>
      </c>
      <c r="H16" s="34">
        <v>13</v>
      </c>
      <c r="I16" s="34">
        <v>16</v>
      </c>
      <c r="J16" s="34">
        <v>32</v>
      </c>
      <c r="K16" s="34">
        <v>21</v>
      </c>
      <c r="L16" s="34">
        <v>16</v>
      </c>
      <c r="M16" s="34">
        <v>12</v>
      </c>
      <c r="N16" s="34"/>
      <c r="O16" s="34"/>
      <c r="P16" s="41">
        <v>272</v>
      </c>
      <c r="Q16" s="34"/>
      <c r="R16" s="34">
        <f t="shared" si="0"/>
        <v>146</v>
      </c>
      <c r="S16" s="27">
        <f t="shared" si="1"/>
        <v>146</v>
      </c>
      <c r="T16" s="41"/>
      <c r="U16" s="46">
        <f t="shared" si="2"/>
        <v>0</v>
      </c>
    </row>
    <row r="17" spans="1:21" ht="18.75">
      <c r="A17" s="45">
        <v>16</v>
      </c>
      <c r="B17" s="45" t="s">
        <v>25</v>
      </c>
      <c r="C17" s="45">
        <v>50</v>
      </c>
      <c r="D17" s="45">
        <v>2</v>
      </c>
      <c r="E17" s="45">
        <v>41</v>
      </c>
      <c r="F17" s="34"/>
      <c r="G17" s="34"/>
      <c r="H17" s="34"/>
      <c r="I17" s="34"/>
      <c r="J17" s="34"/>
      <c r="K17" s="34"/>
      <c r="L17" s="34"/>
      <c r="M17" s="34">
        <v>12</v>
      </c>
      <c r="N17" s="45"/>
      <c r="O17" s="45"/>
      <c r="P17" s="41">
        <v>78</v>
      </c>
      <c r="Q17" s="45">
        <v>75</v>
      </c>
      <c r="R17" s="45">
        <f t="shared" si="0"/>
        <v>141</v>
      </c>
      <c r="S17" s="27">
        <f t="shared" si="1"/>
        <v>141</v>
      </c>
      <c r="T17" s="41"/>
      <c r="U17" s="46">
        <f t="shared" si="2"/>
        <v>0</v>
      </c>
    </row>
    <row r="18" spans="1:21" ht="18.75">
      <c r="A18" s="45">
        <v>17</v>
      </c>
      <c r="B18" s="45" t="s">
        <v>26</v>
      </c>
      <c r="C18" s="45">
        <v>50</v>
      </c>
      <c r="D18" s="45">
        <v>2</v>
      </c>
      <c r="E18" s="45">
        <v>4</v>
      </c>
      <c r="F18" s="34"/>
      <c r="G18" s="34"/>
      <c r="H18" s="34"/>
      <c r="I18" s="34"/>
      <c r="J18" s="34">
        <v>3</v>
      </c>
      <c r="K18" s="34">
        <v>10</v>
      </c>
      <c r="L18" s="34"/>
      <c r="M18" s="34"/>
      <c r="N18" s="45"/>
      <c r="O18" s="45"/>
      <c r="P18" s="41">
        <v>17</v>
      </c>
      <c r="Q18" s="45">
        <v>100</v>
      </c>
      <c r="R18" s="45">
        <f t="shared" si="0"/>
        <v>104</v>
      </c>
      <c r="S18" s="27">
        <f t="shared" si="1"/>
        <v>104</v>
      </c>
      <c r="T18" s="41"/>
      <c r="U18" s="46">
        <f t="shared" si="2"/>
        <v>0</v>
      </c>
    </row>
    <row r="19" spans="1:21" ht="18.75">
      <c r="A19" s="45">
        <v>18</v>
      </c>
      <c r="B19" s="45" t="s">
        <v>27</v>
      </c>
      <c r="C19" s="45">
        <v>33</v>
      </c>
      <c r="D19" s="45">
        <v>4</v>
      </c>
      <c r="E19" s="45">
        <v>3</v>
      </c>
      <c r="F19" s="45">
        <v>10</v>
      </c>
      <c r="G19" s="45"/>
      <c r="H19" s="34"/>
      <c r="I19" s="34">
        <v>9</v>
      </c>
      <c r="J19" s="34"/>
      <c r="K19" s="34">
        <v>11</v>
      </c>
      <c r="L19" s="34"/>
      <c r="M19" s="45"/>
      <c r="N19" s="45"/>
      <c r="O19" s="45"/>
      <c r="P19" s="41">
        <v>65</v>
      </c>
      <c r="Q19" s="45">
        <v>100</v>
      </c>
      <c r="R19" s="45">
        <f t="shared" si="0"/>
        <v>135</v>
      </c>
      <c r="S19" s="27">
        <f t="shared" si="1"/>
        <v>135</v>
      </c>
      <c r="T19" s="41"/>
      <c r="U19" s="46">
        <f t="shared" si="2"/>
        <v>0</v>
      </c>
    </row>
    <row r="20" spans="1:21" ht="18.75">
      <c r="A20" s="45">
        <v>19</v>
      </c>
      <c r="B20" s="45" t="s">
        <v>28</v>
      </c>
      <c r="C20" s="45">
        <v>9</v>
      </c>
      <c r="D20" s="45">
        <v>1</v>
      </c>
      <c r="E20" s="45"/>
      <c r="F20" s="45"/>
      <c r="G20" s="45"/>
      <c r="H20" s="45">
        <v>5</v>
      </c>
      <c r="I20" s="45">
        <v>2</v>
      </c>
      <c r="J20" s="45"/>
      <c r="K20" s="45"/>
      <c r="L20" s="45"/>
      <c r="M20" s="45"/>
      <c r="N20" s="45">
        <v>30</v>
      </c>
      <c r="O20" s="45"/>
      <c r="P20" s="41">
        <v>46</v>
      </c>
      <c r="Q20" s="45"/>
      <c r="R20" s="45">
        <f t="shared" si="0"/>
        <v>9</v>
      </c>
      <c r="S20" s="27">
        <f t="shared" si="1"/>
        <v>9</v>
      </c>
      <c r="T20" s="41"/>
      <c r="U20" s="46">
        <f t="shared" si="2"/>
        <v>0</v>
      </c>
    </row>
    <row r="21" spans="1:21" ht="18.75">
      <c r="A21" s="45">
        <v>20</v>
      </c>
      <c r="B21" s="45" t="s">
        <v>29</v>
      </c>
      <c r="C21" s="45">
        <v>17</v>
      </c>
      <c r="D21" s="45">
        <v>1</v>
      </c>
      <c r="E21" s="45"/>
      <c r="F21" s="45"/>
      <c r="G21" s="45"/>
      <c r="H21" s="45">
        <v>2</v>
      </c>
      <c r="I21" s="45"/>
      <c r="J21" s="45"/>
      <c r="K21" s="45"/>
      <c r="L21" s="45"/>
      <c r="M21" s="45"/>
      <c r="N21" s="45">
        <v>30</v>
      </c>
      <c r="O21" s="45"/>
      <c r="P21" s="41">
        <v>49</v>
      </c>
      <c r="Q21" s="45"/>
      <c r="R21" s="45">
        <f t="shared" si="0"/>
        <v>17</v>
      </c>
      <c r="S21" s="27">
        <f t="shared" si="1"/>
        <v>17</v>
      </c>
      <c r="T21" s="41"/>
      <c r="U21" s="46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79</vt:i4>
      </vt:variant>
      <vt:variant>
        <vt:lpstr>Named Ranges</vt:lpstr>
      </vt:variant>
      <vt:variant>
        <vt:i4>2</vt:i4>
      </vt:variant>
    </vt:vector>
  </HeadingPairs>
  <TitlesOfParts>
    <vt:vector size="81" baseType="lpstr">
      <vt:lpstr>1.3.2023</vt:lpstr>
      <vt:lpstr>2.3.2023</vt:lpstr>
      <vt:lpstr>3.32023</vt:lpstr>
      <vt:lpstr>4.3.2023</vt:lpstr>
      <vt:lpstr>6.3.2023</vt:lpstr>
      <vt:lpstr>7.2.2023</vt:lpstr>
      <vt:lpstr>8.3.2023</vt:lpstr>
      <vt:lpstr>9.3.2023</vt:lpstr>
      <vt:lpstr>10.3.2023</vt:lpstr>
      <vt:lpstr>11.3.2023</vt:lpstr>
      <vt:lpstr>12.3.2023</vt:lpstr>
      <vt:lpstr>13.3.2023</vt:lpstr>
      <vt:lpstr>14.3.2023</vt:lpstr>
      <vt:lpstr>15.3.2023</vt:lpstr>
      <vt:lpstr>16.3.2023</vt:lpstr>
      <vt:lpstr>17.3.2023</vt:lpstr>
      <vt:lpstr>18.3.2023</vt:lpstr>
      <vt:lpstr>20.3.2023</vt:lpstr>
      <vt:lpstr>21.3.2023</vt:lpstr>
      <vt:lpstr>22.3.2023</vt:lpstr>
      <vt:lpstr>23.3.2023</vt:lpstr>
      <vt:lpstr>24.3.2023</vt:lpstr>
      <vt:lpstr>25.3.2023</vt:lpstr>
      <vt:lpstr>27.3.2023</vt:lpstr>
      <vt:lpstr>28.3.2023</vt:lpstr>
      <vt:lpstr>29.3.2023</vt:lpstr>
      <vt:lpstr>30.3.2023</vt:lpstr>
      <vt:lpstr>31.3.2023</vt:lpstr>
      <vt:lpstr>1.4.2023</vt:lpstr>
      <vt:lpstr>3.4.2023</vt:lpstr>
      <vt:lpstr>4.4.2023</vt:lpstr>
      <vt:lpstr>5.4.2023</vt:lpstr>
      <vt:lpstr>6.4.2023</vt:lpstr>
      <vt:lpstr>7.4.2023</vt:lpstr>
      <vt:lpstr>8.4.2023</vt:lpstr>
      <vt:lpstr>10.4.2023</vt:lpstr>
      <vt:lpstr>11.4.2023</vt:lpstr>
      <vt:lpstr>12.4.2023</vt:lpstr>
      <vt:lpstr>13.4.2023</vt:lpstr>
      <vt:lpstr>14.4.2023</vt:lpstr>
      <vt:lpstr>15.4.2023</vt:lpstr>
      <vt:lpstr>17.4.2023</vt:lpstr>
      <vt:lpstr>18.4.2023</vt:lpstr>
      <vt:lpstr>19.4.2023</vt:lpstr>
      <vt:lpstr>20.4.2023</vt:lpstr>
      <vt:lpstr>21.4.2023</vt:lpstr>
      <vt:lpstr>22.4.2023</vt:lpstr>
      <vt:lpstr>24.4.23023</vt:lpstr>
      <vt:lpstr>25.4.2023</vt:lpstr>
      <vt:lpstr>26.4.2023</vt:lpstr>
      <vt:lpstr>27.4.2023</vt:lpstr>
      <vt:lpstr>28.4.2023</vt:lpstr>
      <vt:lpstr>29.4.2023</vt:lpstr>
      <vt:lpstr>3.5.2023</vt:lpstr>
      <vt:lpstr>4.5.2023</vt:lpstr>
      <vt:lpstr>5.5.2023</vt:lpstr>
      <vt:lpstr>6.5.2023</vt:lpstr>
      <vt:lpstr>8.5.2023</vt:lpstr>
      <vt:lpstr>9.5.2023</vt:lpstr>
      <vt:lpstr>10.5.2023</vt:lpstr>
      <vt:lpstr>11.5.2023</vt:lpstr>
      <vt:lpstr>12.5.2023</vt:lpstr>
      <vt:lpstr>13.5.2023</vt:lpstr>
      <vt:lpstr>15.5.2023</vt:lpstr>
      <vt:lpstr>16.5.2023</vt:lpstr>
      <vt:lpstr>17.5.2023</vt:lpstr>
      <vt:lpstr>18.5.2023</vt:lpstr>
      <vt:lpstr>19.5.2023</vt:lpstr>
      <vt:lpstr>20.5.2023</vt:lpstr>
      <vt:lpstr>22.5.2023</vt:lpstr>
      <vt:lpstr>23.5.2023</vt:lpstr>
      <vt:lpstr>24.5.2023</vt:lpstr>
      <vt:lpstr>25.5.2023</vt:lpstr>
      <vt:lpstr>26.5.2023</vt:lpstr>
      <vt:lpstr>27.5.2023</vt:lpstr>
      <vt:lpstr>29.5.2023</vt:lpstr>
      <vt:lpstr>30.5.2023</vt:lpstr>
      <vt:lpstr>31.5.2023</vt:lpstr>
      <vt:lpstr>1.6.2023</vt:lpstr>
      <vt:lpstr>Mã_hàng</vt:lpstr>
      <vt:lpstr>Số_lượng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</cp:lastModifiedBy>
  <dcterms:created xsi:type="dcterms:W3CDTF">2023-03-01T10:19:00Z</dcterms:created>
  <dcterms:modified xsi:type="dcterms:W3CDTF">2023-07-12T06:11:11Z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74D78F5C1E0E419BA7A64932E35782A7</vt:lpwstr>
  </property>
  <property fmtid="{D5CDD505-2E9C-101B-9397-08002B2CF9AE}" pid="3" name="KSOProductBuildVer">
    <vt:lpwstr>1033-11.2.0.11486</vt:lpwstr>
  </property>
</Properties>
</file>