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KHO\năm 2023\NK THÁNG 5\29052023\"/>
    </mc:Choice>
  </mc:AlternateContent>
  <bookViews>
    <workbookView xWindow="0" yWindow="0" windowWidth="15840" windowHeight="8730" firstSheet="1" activeTab="1"/>
  </bookViews>
  <sheets>
    <sheet name="Sheet2" sheetId="3" state="hidden" r:id="rId1"/>
    <sheet name="ĐÀ NẴNG " sheetId="12" r:id="rId2"/>
    <sheet name="Sheet1" sheetId="13" r:id="rId3"/>
  </sheets>
  <externalReferences>
    <externalReference r:id="rId4"/>
  </externalReferences>
  <definedNames>
    <definedName name="_xlnm.Print_Area" localSheetId="1">'ĐÀ NẴNG '!$A$1:$BC$27</definedName>
    <definedName name="_xlnm.Print_Area" localSheetId="2">Sheet1!$A$1:$F$18</definedName>
  </definedNames>
  <calcPr calcId="162913"/>
</workbook>
</file>

<file path=xl/calcChain.xml><?xml version="1.0" encoding="utf-8"?>
<calcChain xmlns="http://schemas.openxmlformats.org/spreadsheetml/2006/main">
  <c r="AU6" i="12" l="1"/>
  <c r="AV25" i="12" l="1"/>
  <c r="AV22" i="12"/>
  <c r="AK25" i="12" l="1"/>
  <c r="AL25" i="12"/>
  <c r="AM25" i="12"/>
  <c r="AN25" i="12"/>
  <c r="AO25" i="12"/>
  <c r="AP25" i="12"/>
  <c r="AQ25" i="12"/>
  <c r="AR25" i="12"/>
  <c r="AS25" i="12"/>
  <c r="AT25" i="12"/>
  <c r="AC25" i="12"/>
  <c r="AU7" i="12" l="1"/>
  <c r="AW7" i="12" s="1"/>
  <c r="AU8" i="12"/>
  <c r="AW8" i="12" s="1"/>
  <c r="AU9" i="12"/>
  <c r="AW9" i="12" s="1"/>
  <c r="AU10" i="12"/>
  <c r="AW10" i="12" s="1"/>
  <c r="AU11" i="12"/>
  <c r="AW11" i="12" s="1"/>
  <c r="AU12" i="12"/>
  <c r="AW12" i="12" s="1"/>
  <c r="AU13" i="12"/>
  <c r="AW13" i="12" s="1"/>
  <c r="AU14" i="12"/>
  <c r="AW14" i="12" s="1"/>
  <c r="AU15" i="12"/>
  <c r="AW15" i="12" s="1"/>
  <c r="AU16" i="12"/>
  <c r="AW16" i="12" s="1"/>
  <c r="AU17" i="12"/>
  <c r="AW17" i="12" s="1"/>
  <c r="AU18" i="12"/>
  <c r="AW18" i="12" s="1"/>
  <c r="AU19" i="12"/>
  <c r="AW19" i="12" s="1"/>
  <c r="AU20" i="12"/>
  <c r="AW20" i="12" s="1"/>
  <c r="AU21" i="12"/>
  <c r="AW21" i="12" s="1"/>
  <c r="AW6" i="12"/>
  <c r="AI25" i="12"/>
  <c r="AJ25" i="12"/>
  <c r="AU22" i="12" l="1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D25" i="12"/>
  <c r="AE25" i="12"/>
  <c r="AF25" i="12"/>
  <c r="AG25" i="12"/>
  <c r="AH25" i="12"/>
  <c r="B25" i="12"/>
  <c r="P33" i="3" l="1"/>
  <c r="O33" i="3"/>
  <c r="N33" i="3"/>
  <c r="M33" i="3"/>
  <c r="L33" i="3"/>
  <c r="K33" i="3"/>
  <c r="J33" i="3"/>
  <c r="I33" i="3"/>
  <c r="H33" i="3"/>
  <c r="G33" i="3"/>
  <c r="F33" i="3"/>
  <c r="E33" i="3"/>
  <c r="D33" i="3"/>
  <c r="B31" i="3"/>
  <c r="B30" i="3"/>
  <c r="B29" i="3"/>
  <c r="B28" i="3"/>
  <c r="B27" i="3"/>
  <c r="B26" i="3"/>
  <c r="B25" i="3"/>
  <c r="B24" i="3"/>
  <c r="B23" i="3"/>
  <c r="B22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5" i="3"/>
  <c r="AU25" i="12" l="1"/>
</calcChain>
</file>

<file path=xl/sharedStrings.xml><?xml version="1.0" encoding="utf-8"?>
<sst xmlns="http://schemas.openxmlformats.org/spreadsheetml/2006/main" count="98" uniqueCount="74">
  <si>
    <t xml:space="preserve">CÔNG TY CP THU HẰNG FOOD VIỆT NAM </t>
  </si>
  <si>
    <t>GA500</t>
  </si>
  <si>
    <t>TH200</t>
  </si>
  <si>
    <t>TH400</t>
  </si>
  <si>
    <t>CG300</t>
  </si>
  <si>
    <t>CG500</t>
  </si>
  <si>
    <t>BB200</t>
  </si>
  <si>
    <t>BB300</t>
  </si>
  <si>
    <t>BB500</t>
  </si>
  <si>
    <t>GTLX250</t>
  </si>
  <si>
    <t>MNH250</t>
  </si>
  <si>
    <t xml:space="preserve">Người giao </t>
  </si>
  <si>
    <t xml:space="preserve">Người nhận </t>
  </si>
  <si>
    <t>PHIẾU XUẤT KHO TỈNH</t>
  </si>
  <si>
    <t>Ngày 25  /8/2020</t>
  </si>
  <si>
    <t xml:space="preserve">Mã </t>
  </si>
  <si>
    <t>Địa Chỉ Giao Hàng</t>
  </si>
  <si>
    <t>PO</t>
  </si>
  <si>
    <t>Gà 500</t>
  </si>
  <si>
    <t>Chân Giò 300</t>
  </si>
  <si>
    <t>Bắp bò 200</t>
  </si>
  <si>
    <t>Tai 200</t>
  </si>
  <si>
    <t>Bắ bò 300</t>
  </si>
  <si>
    <t>Bò 500</t>
  </si>
  <si>
    <t>Chân Giò 500</t>
  </si>
  <si>
    <t>Tai 400</t>
  </si>
  <si>
    <t>Giò tai Lưỡi 250</t>
  </si>
  <si>
    <t>Mộc nấm Hương</t>
  </si>
  <si>
    <t xml:space="preserve">giò lụa </t>
  </si>
  <si>
    <t xml:space="preserve">giò tai nấm hương </t>
  </si>
  <si>
    <t>sdt</t>
  </si>
  <si>
    <t>51 Hai Bà Trưng, Bắc Ninh</t>
  </si>
  <si>
    <t xml:space="preserve">TỔNG CỘNG </t>
  </si>
  <si>
    <t xml:space="preserve">Thủ kho </t>
  </si>
  <si>
    <t xml:space="preserve"> Công ty Cổ phần Thu Hằng Food Việt Nam</t>
  </si>
  <si>
    <t>NGƯỜI GIAO</t>
  </si>
  <si>
    <t>NGƯỜI NHẬN</t>
  </si>
  <si>
    <t>TỔNG</t>
  </si>
  <si>
    <t>STT</t>
  </si>
  <si>
    <t>TÊN HÀNG</t>
  </si>
  <si>
    <t>SỐ 306 P. PHÚ VIÊN, P. BỒ ĐỀ,Q LONG BIÊN, TP HÀ NỘI</t>
  </si>
  <si>
    <t>ĐÙI GÀ CAY 500</t>
  </si>
  <si>
    <t>CHẢ NƯỚNG 300</t>
  </si>
  <si>
    <t>CHẢ CỐM 300</t>
  </si>
  <si>
    <t>GIÒ LỤA 250</t>
  </si>
  <si>
    <t>GIÒ SỤN GÀ 250</t>
  </si>
  <si>
    <t>CHÂN CAY 400</t>
  </si>
  <si>
    <t>Trọng lượng</t>
  </si>
  <si>
    <t xml:space="preserve">QUY CÁCH </t>
  </si>
  <si>
    <t xml:space="preserve"> 1 GÓI</t>
  </si>
  <si>
    <t>30.5KG ( 52 GÓI)</t>
  </si>
  <si>
    <t>17.05 KG ( 50 GÓI)</t>
  </si>
  <si>
    <t>22.02 KG (40 GÓI)</t>
  </si>
  <si>
    <t>14.28 KG (60 GÓI)</t>
  </si>
  <si>
    <t>14.13 KG (60 GÓI)</t>
  </si>
  <si>
    <t>21.98 KG (50 GÓI)</t>
  </si>
  <si>
    <t>14.45 KG (50 GÓI)</t>
  </si>
  <si>
    <t>17.08. KG (60 GÓI)</t>
  </si>
  <si>
    <t>17.8 KG (50 GÓI)</t>
  </si>
  <si>
    <t>17.35 KG ( 50 GÓI)</t>
  </si>
  <si>
    <t>17.7 KG (40 GÓI)</t>
  </si>
  <si>
    <t>57 GÓI/ 1 KHUÔN</t>
  </si>
  <si>
    <t>48 GÓI/ 1 KHUÔN</t>
  </si>
  <si>
    <t>29 GÓI/ 1 KHUÔN</t>
  </si>
  <si>
    <t>ĐÀ NẴNG 29/05/2023</t>
  </si>
  <si>
    <t>2A03</t>
  </si>
  <si>
    <t>SỐ THÙNG</t>
  </si>
  <si>
    <t>TỔNG SL ĐẶT</t>
  </si>
  <si>
    <t>TỔNG SL GIAO</t>
  </si>
  <si>
    <t>SỐ LƯỢNG CHƯA GIAO</t>
  </si>
  <si>
    <t>NGƯỜI ĐÓNG HÀNG</t>
  </si>
  <si>
    <t>NGƯỜI XUẤT HÀNG</t>
  </si>
  <si>
    <t>NGƯỜI NHẬN HÀNG</t>
  </si>
  <si>
    <t>BẢO VỆ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</si>
</sst>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  <numFmt numFmtId="167" formatCode="_(* #,##0.000_);_(* \(#,##0.000\);_(* &quot;-&quot;??_);_(@_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theme="1"/>
      <name val="Viner Hand ITC"/>
      <family val="4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sz val="11"/>
      <color rgb="FF9C000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163"/>
      <scheme val="minor"/>
    </font>
    <font>
      <sz val="10"/>
      <color rgb="FFFF0000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sz val="10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C7CE"/>
      </patternFill>
    </fill>
    <fill>
      <patternFill patternType="solid">
        <fgColor rgb="FFFF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23" fillId="7" borderId="0" applyNumberFormat="0" applyBorder="0" applyAlignment="0" applyProtection="0"/>
  </cellStyleXfs>
  <cellXfs count="86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top"/>
    </xf>
    <xf numFmtId="0" fontId="12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0" fontId="16" fillId="0" borderId="1" xfId="0" applyFont="1" applyBorder="1"/>
    <xf numFmtId="0" fontId="17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left" vertical="center" wrapText="1"/>
    </xf>
    <xf numFmtId="164" fontId="10" fillId="2" borderId="1" xfId="1" applyNumberFormat="1" applyFont="1" applyFill="1" applyBorder="1" applyAlignment="1">
      <alignment horizontal="left" vertical="center" wrapText="1"/>
    </xf>
    <xf numFmtId="0" fontId="15" fillId="0" borderId="0" xfId="0" applyFont="1"/>
    <xf numFmtId="0" fontId="1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" fontId="6" fillId="6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5" fontId="6" fillId="6" borderId="3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25" fillId="2" borderId="1" xfId="0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0" xfId="0" applyFont="1"/>
    <xf numFmtId="0" fontId="25" fillId="8" borderId="0" xfId="0" applyFont="1" applyFill="1" applyAlignment="1">
      <alignment horizontal="center" vertical="center" wrapText="1"/>
    </xf>
    <xf numFmtId="0" fontId="21" fillId="0" borderId="2" xfId="0" applyFont="1" applyBorder="1" applyAlignment="1">
      <alignment vertical="center"/>
    </xf>
    <xf numFmtId="1" fontId="0" fillId="4" borderId="1" xfId="0" applyNumberFormat="1" applyFill="1" applyBorder="1"/>
    <xf numFmtId="0" fontId="0" fillId="0" borderId="1" xfId="0" applyBorder="1"/>
    <xf numFmtId="164" fontId="0" fillId="0" borderId="1" xfId="1" applyNumberFormat="1" applyFont="1" applyBorder="1"/>
    <xf numFmtId="0" fontId="0" fillId="2" borderId="1" xfId="0" applyFill="1" applyBorder="1"/>
    <xf numFmtId="164" fontId="0" fillId="2" borderId="1" xfId="1" applyNumberFormat="1" applyFont="1" applyFill="1" applyBorder="1"/>
    <xf numFmtId="0" fontId="20" fillId="0" borderId="1" xfId="0" applyFont="1" applyBorder="1"/>
    <xf numFmtId="166" fontId="27" fillId="0" borderId="0" xfId="0" applyNumberFormat="1" applyFont="1"/>
    <xf numFmtId="0" fontId="29" fillId="4" borderId="1" xfId="0" applyFont="1" applyFill="1" applyBorder="1"/>
    <xf numFmtId="0" fontId="29" fillId="2" borderId="1" xfId="0" applyFont="1" applyFill="1" applyBorder="1"/>
    <xf numFmtId="0" fontId="29" fillId="0" borderId="1" xfId="0" applyFont="1" applyBorder="1"/>
    <xf numFmtId="164" fontId="3" fillId="0" borderId="1" xfId="1" applyNumberFormat="1" applyFont="1" applyBorder="1"/>
    <xf numFmtId="1" fontId="29" fillId="5" borderId="1" xfId="0" applyNumberFormat="1" applyFont="1" applyFill="1" applyBorder="1"/>
    <xf numFmtId="164" fontId="29" fillId="0" borderId="1" xfId="1" applyNumberFormat="1" applyFont="1" applyBorder="1"/>
    <xf numFmtId="0" fontId="8" fillId="0" borderId="0" xfId="0" applyFont="1"/>
    <xf numFmtId="167" fontId="22" fillId="2" borderId="1" xfId="1" applyNumberFormat="1" applyFont="1" applyFill="1" applyBorder="1" applyAlignment="1">
      <alignment horizontal="right" vertical="center" wrapText="1"/>
    </xf>
    <xf numFmtId="167" fontId="21" fillId="2" borderId="1" xfId="1" applyNumberFormat="1" applyFont="1" applyFill="1" applyBorder="1" applyAlignment="1">
      <alignment horizontal="right" vertical="center" wrapText="1"/>
    </xf>
    <xf numFmtId="167" fontId="0" fillId="0" borderId="0" xfId="1" applyNumberFormat="1" applyFont="1"/>
    <xf numFmtId="43" fontId="15" fillId="0" borderId="0" xfId="0" applyNumberFormat="1" applyFont="1"/>
    <xf numFmtId="1" fontId="2" fillId="4" borderId="1" xfId="0" applyNumberFormat="1" applyFont="1" applyFill="1" applyBorder="1"/>
    <xf numFmtId="0" fontId="2" fillId="0" borderId="1" xfId="0" applyFont="1" applyBorder="1"/>
    <xf numFmtId="0" fontId="2" fillId="2" borderId="1" xfId="0" applyFont="1" applyFill="1" applyBorder="1"/>
    <xf numFmtId="0" fontId="31" fillId="0" borderId="0" xfId="0" applyFont="1"/>
    <xf numFmtId="166" fontId="31" fillId="0" borderId="0" xfId="0" applyNumberFormat="1" applyFont="1"/>
    <xf numFmtId="0" fontId="26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0" borderId="1" xfId="0" applyFont="1" applyBorder="1"/>
    <xf numFmtId="0" fontId="0" fillId="2" borderId="1" xfId="0" applyFont="1" applyFill="1" applyBorder="1"/>
    <xf numFmtId="164" fontId="32" fillId="0" borderId="3" xfId="0" applyNumberFormat="1" applyFont="1" applyBorder="1" applyAlignment="1">
      <alignment horizontal="center" vertical="center"/>
    </xf>
    <xf numFmtId="164" fontId="30" fillId="0" borderId="3" xfId="0" applyNumberFormat="1" applyFont="1" applyBorder="1" applyAlignment="1">
      <alignment horizontal="center" vertical="center"/>
    </xf>
    <xf numFmtId="164" fontId="30" fillId="9" borderId="3" xfId="0" applyNumberFormat="1" applyFont="1" applyFill="1" applyBorder="1" applyAlignment="1">
      <alignment horizontal="center" vertical="center"/>
    </xf>
    <xf numFmtId="1" fontId="24" fillId="4" borderId="3" xfId="0" applyNumberFormat="1" applyFont="1" applyFill="1" applyBorder="1" applyAlignment="1">
      <alignment horizontal="center" vertical="center" wrapText="1"/>
    </xf>
    <xf numFmtId="164" fontId="30" fillId="4" borderId="3" xfId="0" applyNumberFormat="1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2" borderId="1" xfId="0" applyFont="1" applyFill="1" applyBorder="1" applyAlignment="1">
      <alignment vertical="center"/>
    </xf>
    <xf numFmtId="0" fontId="34" fillId="0" borderId="0" xfId="0" applyFont="1"/>
    <xf numFmtId="0" fontId="1" fillId="0" borderId="1" xfId="0" applyFont="1" applyBorder="1"/>
    <xf numFmtId="0" fontId="0" fillId="0" borderId="0" xfId="0" applyFont="1"/>
    <xf numFmtId="0" fontId="33" fillId="10" borderId="1" xfId="0" applyFont="1" applyFill="1" applyBorder="1" applyAlignment="1">
      <alignment horizontal="center" vertical="center"/>
    </xf>
    <xf numFmtId="0" fontId="35" fillId="0" borderId="0" xfId="0" applyFont="1"/>
    <xf numFmtId="164" fontId="23" fillId="2" borderId="1" xfId="2" applyNumberFormat="1" applyFill="1" applyBorder="1"/>
    <xf numFmtId="164" fontId="30" fillId="0" borderId="1" xfId="0" applyNumberFormat="1" applyFont="1" applyBorder="1" applyAlignment="1">
      <alignment horizontal="center" vertical="center"/>
    </xf>
    <xf numFmtId="0" fontId="0" fillId="0" borderId="0" xfId="0" applyAlignment="1"/>
    <xf numFmtId="1" fontId="24" fillId="4" borderId="1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" fontId="0" fillId="4" borderId="3" xfId="0" applyNumberFormat="1" applyFill="1" applyBorder="1" applyAlignment="1">
      <alignment horizontal="center"/>
    </xf>
    <xf numFmtId="1" fontId="0" fillId="4" borderId="5" xfId="0" applyNumberFormat="1" applyFill="1" applyBorder="1" applyAlignment="1">
      <alignment horizontal="center"/>
    </xf>
    <xf numFmtId="1" fontId="0" fillId="4" borderId="4" xfId="0" applyNumberFormat="1" applyFill="1" applyBorder="1" applyAlignment="1">
      <alignment horizontal="center"/>
    </xf>
  </cellXfs>
  <cellStyles count="3">
    <cellStyle name="Bad" xfId="2" builtinId="27"/>
    <cellStyle name="Comma" xfId="1" builtinId="3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CC"/>
      <color rgb="FFFF99FF"/>
      <color rgb="FF99FF66"/>
      <color rgb="FF00FF99"/>
      <color rgb="FFFFCC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%20C\Desktop\TINH,%20HA%20NOI%20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KẾ HOẠCH SẢN XUẤT"/>
      <sheetName val="TỒN KHO THÀNH PHẨM"/>
      <sheetName val="Sheet3"/>
      <sheetName val="Sheet4"/>
      <sheetName val="Sheet1"/>
      <sheetName val="Sheet5"/>
      <sheetName val="TUNG"/>
      <sheetName val="NGHIA"/>
      <sheetName val="Kg Tung"/>
      <sheetName val="TINH"/>
      <sheetName val="xuat tra "/>
      <sheetName val="mau"/>
      <sheetName val="qua tet chị thơm"/>
      <sheetName val="QUA BIEU CTY"/>
      <sheetName val="CHUA GIAO"/>
      <sheetName val="Danh sach tinh"/>
      <sheetName val="Sheet6"/>
    </sheetNames>
    <sheetDataSet>
      <sheetData sheetId="0">
        <row r="2">
          <cell r="A2">
            <v>0</v>
          </cell>
          <cell r="B2">
            <v>0</v>
          </cell>
        </row>
        <row r="3">
          <cell r="A3">
            <v>0</v>
          </cell>
          <cell r="B3" t="str">
            <v>Ngày 25  /8/2020</v>
          </cell>
        </row>
        <row r="4">
          <cell r="A4" t="str">
            <v xml:space="preserve">Mã </v>
          </cell>
          <cell r="B4" t="str">
            <v>Địa Chỉ Giao Hàng</v>
          </cell>
        </row>
        <row r="5">
          <cell r="A5">
            <v>1618</v>
          </cell>
          <cell r="B5" t="str">
            <v xml:space="preserve">Vin Com Tp.Phủ Lý, Hà Nam </v>
          </cell>
        </row>
        <row r="6">
          <cell r="A6">
            <v>4445</v>
          </cell>
          <cell r="B6" t="str">
            <v>51 Hai Bà Trưng, Bắc Ninh</v>
          </cell>
        </row>
        <row r="7">
          <cell r="A7">
            <v>3524</v>
          </cell>
          <cell r="B7" t="str">
            <v>203 Nguyễn Văn Cừ, Tp Bắc Ninh</v>
          </cell>
        </row>
        <row r="8">
          <cell r="A8">
            <v>4535</v>
          </cell>
          <cell r="B8" t="str">
            <v xml:space="preserve">120 Phố Mã, Phù Linh, Sóc Sơn, Hà Nội </v>
          </cell>
        </row>
        <row r="9">
          <cell r="A9">
            <v>4790</v>
          </cell>
          <cell r="B9" t="str">
            <v>131 Bắc Sơn, Hoàng Văn Thụ, Tp Lạng Sơn</v>
          </cell>
        </row>
        <row r="10">
          <cell r="A10">
            <v>3343</v>
          </cell>
          <cell r="B10" t="str">
            <v xml:space="preserve">3023 Đại Lộ Hùng Vương, Vân Cơ, Việt Trì, Phú Thọ </v>
          </cell>
        </row>
        <row r="11">
          <cell r="A11">
            <v>4233</v>
          </cell>
          <cell r="B11" t="str">
            <v>Khu Công Trình Hỗn Hợp Đông Vệ, Tp Thanh Hóa</v>
          </cell>
        </row>
        <row r="12">
          <cell r="A12">
            <v>3435</v>
          </cell>
          <cell r="B12" t="str">
            <v>Số 130 Lê Quý Đôn , Phường Gia Cẩm , Thành Phố Việt Trì , Phú Thọ</v>
          </cell>
        </row>
        <row r="13">
          <cell r="A13">
            <v>1592</v>
          </cell>
          <cell r="B13" t="str">
            <v xml:space="preserve">Vin Com Chi Linh, Hải Dương </v>
          </cell>
        </row>
        <row r="14">
          <cell r="A14">
            <v>1573</v>
          </cell>
          <cell r="B14" t="str">
            <v>460 Phố Lý Bôn, Tp. Thái Bình</v>
          </cell>
        </row>
        <row r="15">
          <cell r="A15">
            <v>4703</v>
          </cell>
          <cell r="B15" t="str">
            <v>38 Nguyễn Nghĩa Lập, Tp Bắc Giang</v>
          </cell>
        </row>
        <row r="16">
          <cell r="A16">
            <v>4672</v>
          </cell>
          <cell r="B16" t="str">
            <v xml:space="preserve">215 Thiên Đức, Tp. Bắc Ninh, Bắc Ninh </v>
          </cell>
        </row>
        <row r="17">
          <cell r="A17">
            <v>3585</v>
          </cell>
          <cell r="B17" t="str">
            <v>Khu 6B Nông Trang (56 Vũ Duệ) Tp. Việt Trì , Phú Thọ</v>
          </cell>
        </row>
        <row r="18">
          <cell r="A18">
            <v>3940</v>
          </cell>
          <cell r="B18" t="str">
            <v>Đông Bắc Ga, Tp. Thanh Hóa</v>
          </cell>
        </row>
        <row r="19">
          <cell r="A19">
            <v>4832</v>
          </cell>
          <cell r="B19" t="str">
            <v xml:space="preserve">Khu 10 Chợ Phố Hà, Xã Mê Linh, Huyện Mê Linh, Hà Nội (Phố Yên) 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 t="str">
            <v xml:space="preserve">TỔNG CỘNG </v>
          </cell>
        </row>
        <row r="34">
          <cell r="A34">
            <v>0</v>
          </cell>
          <cell r="B34" t="str">
            <v xml:space="preserve">Người giao 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0</v>
          </cell>
        </row>
      </sheetData>
      <sheetData sheetId="8"/>
      <sheetData sheetId="9"/>
      <sheetData sheetId="10"/>
      <sheetData sheetId="11"/>
      <sheetData sheetId="12">
        <row r="2">
          <cell r="A2" t="str">
            <v>Mã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/>
  </sheetViews>
  <sheetFormatPr defaultRowHeight="15"/>
  <sheetData>
    <row r="1" spans="1:16" ht="18.7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>
      <c r="A2" s="5"/>
      <c r="B2" s="6"/>
      <c r="C2" s="7"/>
      <c r="D2" s="7"/>
      <c r="E2" s="7"/>
      <c r="F2" s="7" t="s">
        <v>13</v>
      </c>
      <c r="G2" s="7"/>
      <c r="H2" s="7"/>
      <c r="I2" s="7"/>
      <c r="J2" s="7"/>
      <c r="K2" s="7"/>
      <c r="L2" s="7"/>
      <c r="M2" s="7"/>
      <c r="N2" s="7"/>
      <c r="O2" s="7"/>
      <c r="P2" s="6"/>
    </row>
    <row r="3" spans="1:16" ht="15.75">
      <c r="A3" s="7"/>
      <c r="B3" s="7" t="s">
        <v>14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6"/>
      <c r="P3" s="6"/>
    </row>
    <row r="4" spans="1:16" ht="47.25">
      <c r="A4" s="1" t="s">
        <v>15</v>
      </c>
      <c r="B4" s="1" t="s">
        <v>16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23</v>
      </c>
      <c r="J4" s="1" t="s">
        <v>24</v>
      </c>
      <c r="K4" s="1" t="s">
        <v>25</v>
      </c>
      <c r="L4" s="2" t="s">
        <v>26</v>
      </c>
      <c r="M4" s="2" t="s">
        <v>27</v>
      </c>
      <c r="N4" s="2" t="s">
        <v>28</v>
      </c>
      <c r="O4" s="2" t="s">
        <v>29</v>
      </c>
      <c r="P4" s="1" t="s">
        <v>30</v>
      </c>
    </row>
    <row r="5" spans="1:16" ht="15.75">
      <c r="A5" s="9">
        <v>1618</v>
      </c>
      <c r="B5" s="10" t="str">
        <f>VLOOKUP(A5,[1]Sheet2!$A$2:$B$9988,2,0)</f>
        <v xml:space="preserve">Vin Com Tp.Phủ Lý, Hà Nam </v>
      </c>
      <c r="C5" s="11">
        <v>4121100572</v>
      </c>
      <c r="D5" s="9">
        <v>8</v>
      </c>
      <c r="E5" s="9">
        <v>5</v>
      </c>
      <c r="F5" s="9">
        <v>3</v>
      </c>
      <c r="G5" s="9"/>
      <c r="H5" s="9"/>
      <c r="I5" s="9"/>
      <c r="J5" s="9"/>
      <c r="K5" s="9"/>
      <c r="L5" s="9">
        <v>6</v>
      </c>
      <c r="M5" s="9">
        <v>4</v>
      </c>
      <c r="N5" s="9"/>
      <c r="O5" s="9"/>
      <c r="P5" s="9"/>
    </row>
    <row r="6" spans="1:16" ht="15.75">
      <c r="A6" s="9">
        <v>4445</v>
      </c>
      <c r="B6" s="10" t="s">
        <v>31</v>
      </c>
      <c r="C6" s="12">
        <v>4121076379</v>
      </c>
      <c r="D6" s="9">
        <v>20</v>
      </c>
      <c r="E6" s="9"/>
      <c r="F6" s="9"/>
      <c r="G6" s="9"/>
      <c r="H6" s="9"/>
      <c r="I6" s="9"/>
      <c r="J6" s="9"/>
      <c r="K6" s="9"/>
      <c r="L6" s="9">
        <v>10</v>
      </c>
      <c r="M6" s="9">
        <v>10</v>
      </c>
      <c r="N6" s="9"/>
      <c r="O6" s="9"/>
      <c r="P6" s="9"/>
    </row>
    <row r="7" spans="1:16" ht="15.75">
      <c r="A7" s="9">
        <v>3524</v>
      </c>
      <c r="B7" s="10" t="str">
        <f>VLOOKUP(A7,[1]Sheet2!$A$2:$B$9988,2,0)</f>
        <v>203 Nguyễn Văn Cừ, Tp Bắc Ninh</v>
      </c>
      <c r="C7" s="12">
        <v>4121098902</v>
      </c>
      <c r="D7" s="9">
        <v>20</v>
      </c>
      <c r="E7" s="9"/>
      <c r="F7" s="9"/>
      <c r="G7" s="9"/>
      <c r="H7" s="9"/>
      <c r="I7" s="9"/>
      <c r="J7" s="9"/>
      <c r="K7" s="9"/>
      <c r="L7" s="9">
        <v>10</v>
      </c>
      <c r="M7" s="9">
        <v>10</v>
      </c>
      <c r="N7" s="9"/>
      <c r="O7" s="9"/>
      <c r="P7" s="9"/>
    </row>
    <row r="8" spans="1:16" ht="15.75">
      <c r="A8" s="9">
        <v>4535</v>
      </c>
      <c r="B8" s="10" t="str">
        <f>VLOOKUP(A8,[1]Sheet2!$A$2:$B$9988,2,0)</f>
        <v xml:space="preserve">120 Phố Mã, Phù Linh, Sóc Sơn, Hà Nội </v>
      </c>
      <c r="C8" s="12">
        <v>4121076408</v>
      </c>
      <c r="D8" s="9">
        <v>2</v>
      </c>
      <c r="E8" s="9">
        <v>5</v>
      </c>
      <c r="F8" s="9">
        <v>5</v>
      </c>
      <c r="G8" s="9"/>
      <c r="H8" s="9"/>
      <c r="I8" s="9"/>
      <c r="J8" s="9"/>
      <c r="K8" s="9"/>
      <c r="L8" s="9"/>
      <c r="M8" s="9">
        <v>10</v>
      </c>
      <c r="N8" s="9"/>
      <c r="O8" s="9"/>
      <c r="P8" s="9"/>
    </row>
    <row r="9" spans="1:16" ht="15.75">
      <c r="A9" s="9">
        <v>4790</v>
      </c>
      <c r="B9" s="10" t="str">
        <f>VLOOKUP(A9,[1]Sheet2!$A$2:$B$9988,2,0)</f>
        <v>131 Bắc Sơn, Hoàng Văn Thụ, Tp Lạng Sơn</v>
      </c>
      <c r="C9" s="12">
        <v>4121076808</v>
      </c>
      <c r="D9" s="9">
        <v>3</v>
      </c>
      <c r="E9" s="9"/>
      <c r="F9" s="9"/>
      <c r="G9" s="9"/>
      <c r="H9" s="9"/>
      <c r="I9" s="9"/>
      <c r="J9" s="9"/>
      <c r="K9" s="9"/>
      <c r="L9" s="9">
        <v>10</v>
      </c>
      <c r="M9" s="9">
        <v>10</v>
      </c>
      <c r="N9" s="9"/>
      <c r="O9" s="9"/>
      <c r="P9" s="9"/>
    </row>
    <row r="10" spans="1:16" ht="15.75">
      <c r="A10" s="9">
        <v>3343</v>
      </c>
      <c r="B10" s="10" t="str">
        <f>VLOOKUP(A10,[1]Sheet2!$A$2:$B$9988,2,0)</f>
        <v xml:space="preserve">3023 Đại Lộ Hùng Vương, Vân Cơ, Việt Trì, Phú Thọ </v>
      </c>
      <c r="C10" s="12">
        <v>4121071344</v>
      </c>
      <c r="D10" s="9">
        <v>20</v>
      </c>
      <c r="E10" s="9"/>
      <c r="F10" s="9"/>
      <c r="G10" s="9"/>
      <c r="H10" s="9"/>
      <c r="I10" s="9"/>
      <c r="J10" s="9"/>
      <c r="K10" s="9"/>
      <c r="L10" s="9">
        <v>20</v>
      </c>
      <c r="M10" s="9"/>
      <c r="N10" s="9"/>
      <c r="O10" s="9"/>
      <c r="P10" s="9"/>
    </row>
    <row r="11" spans="1:16" ht="15.75">
      <c r="A11" s="9">
        <v>4233</v>
      </c>
      <c r="B11" s="10" t="str">
        <f>VLOOKUP(A11,[1]Sheet2!$A$2:$B$9988,2,0)</f>
        <v>Khu Công Trình Hỗn Hợp Đông Vệ, Tp Thanh Hóa</v>
      </c>
      <c r="C11" s="12">
        <v>4121094500</v>
      </c>
      <c r="D11" s="9">
        <v>8</v>
      </c>
      <c r="E11" s="9"/>
      <c r="F11" s="9"/>
      <c r="G11" s="9"/>
      <c r="H11" s="9"/>
      <c r="I11" s="9"/>
      <c r="J11" s="9"/>
      <c r="K11" s="9"/>
      <c r="L11" s="9">
        <v>5</v>
      </c>
      <c r="M11" s="9">
        <v>5</v>
      </c>
      <c r="N11" s="9"/>
      <c r="O11" s="9"/>
      <c r="P11" s="9"/>
    </row>
    <row r="12" spans="1:16" ht="15.75">
      <c r="A12" s="9">
        <v>3435</v>
      </c>
      <c r="B12" s="10" t="str">
        <f>VLOOKUP(A12,[1]Sheet2!$A$2:$B$9988,2,0)</f>
        <v>Số 130 Lê Quý Đôn , Phường Gia Cẩm , Thành Phố Việt Trì , Phú Thọ</v>
      </c>
      <c r="C12" s="12">
        <v>4121070217</v>
      </c>
      <c r="D12" s="9">
        <v>15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5.75">
      <c r="A13" s="9">
        <v>1592</v>
      </c>
      <c r="B13" s="10" t="str">
        <f>VLOOKUP(A13,[1]Sheet2!$A$2:$B$9988,2,0)</f>
        <v xml:space="preserve">Vin Com Chi Linh, Hải Dương </v>
      </c>
      <c r="C13" s="12">
        <v>4121083279</v>
      </c>
      <c r="D13" s="9">
        <v>3</v>
      </c>
      <c r="E13" s="9">
        <v>15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15.75">
      <c r="A14" s="9">
        <v>1573</v>
      </c>
      <c r="B14" s="10" t="str">
        <f>VLOOKUP(A14,[1]Sheet2!$A$2:$B$9988,2,0)</f>
        <v>460 Phố Lý Bôn, Tp. Thái Bình</v>
      </c>
      <c r="C14" s="12">
        <v>4121082664</v>
      </c>
      <c r="D14" s="9">
        <v>5</v>
      </c>
      <c r="E14" s="9">
        <v>10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15.75">
      <c r="A15" s="9">
        <v>4703</v>
      </c>
      <c r="B15" s="10" t="str">
        <f>VLOOKUP(A15,[1]Sheet2!$A$2:$B$9988,2,0)</f>
        <v>38 Nguyễn Nghĩa Lập, Tp Bắc Giang</v>
      </c>
      <c r="C15" s="12">
        <v>4121098224</v>
      </c>
      <c r="D15" s="9">
        <v>5</v>
      </c>
      <c r="E15" s="9"/>
      <c r="F15" s="9"/>
      <c r="G15" s="9"/>
      <c r="H15" s="9"/>
      <c r="I15" s="9"/>
      <c r="J15" s="9"/>
      <c r="K15" s="9"/>
      <c r="L15" s="9">
        <v>10</v>
      </c>
      <c r="M15" s="9">
        <v>20</v>
      </c>
      <c r="N15" s="9"/>
      <c r="O15" s="9"/>
      <c r="P15" s="9"/>
    </row>
    <row r="16" spans="1:16" ht="15.75">
      <c r="A16" s="9">
        <v>4672</v>
      </c>
      <c r="B16" s="10" t="str">
        <f>VLOOKUP(A16,[1]Sheet2!$A$2:$B$9988,2,0)</f>
        <v xml:space="preserve">215 Thiên Đức, Tp. Bắc Ninh, Bắc Ninh </v>
      </c>
      <c r="C16" s="12">
        <v>4121103568</v>
      </c>
      <c r="D16" s="9">
        <v>10</v>
      </c>
      <c r="E16" s="9"/>
      <c r="F16" s="9"/>
      <c r="G16" s="9"/>
      <c r="H16" s="9"/>
      <c r="I16" s="9"/>
      <c r="J16" s="9"/>
      <c r="K16" s="9"/>
      <c r="L16" s="9">
        <v>10</v>
      </c>
      <c r="M16" s="9"/>
      <c r="N16" s="9"/>
      <c r="O16" s="9"/>
      <c r="P16" s="9"/>
    </row>
    <row r="17" spans="1:16" ht="15.75">
      <c r="A17" s="9">
        <v>3585</v>
      </c>
      <c r="B17" s="10" t="str">
        <f>VLOOKUP(A17,[1]Sheet2!$A$2:$B$9988,2,0)</f>
        <v>Khu 6B Nông Trang (56 Vũ Duệ) Tp. Việt Trì , Phú Thọ</v>
      </c>
      <c r="C17" s="12">
        <v>4121069114</v>
      </c>
      <c r="D17" s="9">
        <v>15</v>
      </c>
      <c r="E17" s="9"/>
      <c r="F17" s="9"/>
      <c r="G17" s="9"/>
      <c r="H17" s="9"/>
      <c r="I17" s="9"/>
      <c r="J17" s="9"/>
      <c r="K17" s="9"/>
      <c r="L17" s="9">
        <v>10</v>
      </c>
      <c r="M17" s="9"/>
      <c r="N17" s="9"/>
      <c r="O17" s="9"/>
      <c r="P17" s="9"/>
    </row>
    <row r="18" spans="1:16" ht="15.75">
      <c r="A18" s="9">
        <v>3940</v>
      </c>
      <c r="B18" s="10" t="str">
        <f>VLOOKUP(A18,[1]Sheet2!$A$2:$B$9988,2,0)</f>
        <v>Đông Bắc Ga, Tp. Thanh Hóa</v>
      </c>
      <c r="C18" s="12">
        <v>4121114653</v>
      </c>
      <c r="D18" s="9">
        <v>30</v>
      </c>
      <c r="E18" s="9"/>
      <c r="F18" s="9"/>
      <c r="G18" s="9"/>
      <c r="H18" s="9"/>
      <c r="I18" s="9"/>
      <c r="J18" s="9"/>
      <c r="K18" s="9"/>
      <c r="L18" s="9">
        <v>10</v>
      </c>
      <c r="M18" s="9">
        <v>10</v>
      </c>
      <c r="N18" s="9"/>
      <c r="O18" s="9"/>
      <c r="P18" s="9"/>
    </row>
    <row r="19" spans="1:16" ht="15.75">
      <c r="A19" s="9">
        <v>4832</v>
      </c>
      <c r="B19" s="10" t="str">
        <f>VLOOKUP(A19,[1]Sheet2!$A$2:$B$9988,2,0)</f>
        <v xml:space="preserve">Khu 10 Chợ Phố Hà, Xã Mê Linh, Huyện Mê Linh, Hà Nội (Phố Yên) </v>
      </c>
      <c r="C19" s="12">
        <v>4121084672</v>
      </c>
      <c r="D19" s="9">
        <v>8</v>
      </c>
      <c r="E19" s="9">
        <v>4</v>
      </c>
      <c r="F19" s="9"/>
      <c r="G19" s="9"/>
      <c r="H19" s="9"/>
      <c r="I19" s="9"/>
      <c r="J19" s="9"/>
      <c r="K19" s="9"/>
      <c r="L19" s="9">
        <v>4</v>
      </c>
      <c r="M19" s="9"/>
      <c r="N19" s="9"/>
      <c r="O19" s="9"/>
      <c r="P19" s="9"/>
    </row>
    <row r="20" spans="1:16" ht="15.75">
      <c r="A20" s="9"/>
      <c r="B20" s="10"/>
      <c r="C20" s="1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5.75">
      <c r="A21" s="9"/>
      <c r="B21" s="10"/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5.75">
      <c r="A22" s="9"/>
      <c r="B22" s="10">
        <f>VLOOKUP(A22,[1]Sheet2!$A$2:$B$9988,2,0)</f>
        <v>0</v>
      </c>
      <c r="C22" s="1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15.75">
      <c r="A23" s="9"/>
      <c r="B23" s="10">
        <f>VLOOKUP(A23,[1]Sheet2!$A$2:$B$9988,2,0)</f>
        <v>0</v>
      </c>
      <c r="C23" s="12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5.75">
      <c r="A24" s="9"/>
      <c r="B24" s="10">
        <f>VLOOKUP(A24,[1]Sheet2!$A$2:$B$9988,2,0)</f>
        <v>0</v>
      </c>
      <c r="C24" s="12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15.75">
      <c r="A25" s="9"/>
      <c r="B25" s="10">
        <f>VLOOKUP(A25,[1]Sheet2!$A$2:$B$9988,2,0)</f>
        <v>0</v>
      </c>
      <c r="C25" s="12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15.75">
      <c r="A26" s="9"/>
      <c r="B26" s="10">
        <f>VLOOKUP(A26,[1]Sheet2!$A$2:$B$9988,2,0)</f>
        <v>0</v>
      </c>
      <c r="C26" s="12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ht="15.75">
      <c r="A27" s="9"/>
      <c r="B27" s="10">
        <f>VLOOKUP(A27,[1]Sheet2!$A$2:$B$9988,2,0)</f>
        <v>0</v>
      </c>
      <c r="C27" s="12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ht="15.75">
      <c r="A28" s="9"/>
      <c r="B28" s="10">
        <f>VLOOKUP(A28,[1]Sheet2!$A$2:$B$9988,2,0)</f>
        <v>0</v>
      </c>
      <c r="C28" s="12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ht="15.75">
      <c r="A29" s="13"/>
      <c r="B29" s="10">
        <f>VLOOKUP(A29,[1]Sheet2!$A$2:$B$9988,2,0)</f>
        <v>0</v>
      </c>
      <c r="C29" s="12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ht="15.75">
      <c r="A30" s="13"/>
      <c r="B30" s="10">
        <f>VLOOKUP(A30,[1]Sheet2!$A$2:$B$9988,2,0)</f>
        <v>0</v>
      </c>
      <c r="C30" s="12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ht="15.75">
      <c r="A31" s="9"/>
      <c r="B31" s="10">
        <f>VLOOKUP(A31,[1]Sheet2!$A$2:$B$9988,2,0)</f>
        <v>0</v>
      </c>
      <c r="C31" s="12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ht="15.75">
      <c r="A32" s="9"/>
      <c r="B32" s="10"/>
      <c r="C32" s="12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ht="15.75">
      <c r="A33" s="14"/>
      <c r="B33" s="14" t="s">
        <v>32</v>
      </c>
      <c r="C33" s="14"/>
      <c r="D33" s="14">
        <f>SUM(D5:D32)</f>
        <v>172</v>
      </c>
      <c r="E33" s="14">
        <f t="shared" ref="E33:P33" si="0">SUM(E5:E32)</f>
        <v>39</v>
      </c>
      <c r="F33" s="14">
        <f t="shared" si="0"/>
        <v>8</v>
      </c>
      <c r="G33" s="14">
        <f t="shared" si="0"/>
        <v>0</v>
      </c>
      <c r="H33" s="14">
        <f t="shared" si="0"/>
        <v>0</v>
      </c>
      <c r="I33" s="14">
        <f t="shared" si="0"/>
        <v>0</v>
      </c>
      <c r="J33" s="14">
        <f t="shared" si="0"/>
        <v>0</v>
      </c>
      <c r="K33" s="14">
        <f t="shared" si="0"/>
        <v>0</v>
      </c>
      <c r="L33" s="14">
        <f t="shared" si="0"/>
        <v>105</v>
      </c>
      <c r="M33" s="14">
        <f t="shared" si="0"/>
        <v>79</v>
      </c>
      <c r="N33" s="14">
        <f t="shared" si="0"/>
        <v>0</v>
      </c>
      <c r="O33" s="14">
        <f t="shared" si="0"/>
        <v>0</v>
      </c>
      <c r="P33" s="14">
        <f t="shared" si="0"/>
        <v>0</v>
      </c>
    </row>
    <row r="34" spans="1:16" ht="26.25">
      <c r="A34" s="3"/>
      <c r="B34" s="3" t="s">
        <v>11</v>
      </c>
      <c r="C34" s="3"/>
      <c r="D34" s="3"/>
      <c r="E34" s="3"/>
      <c r="F34" s="3" t="s">
        <v>12</v>
      </c>
      <c r="G34" s="15"/>
      <c r="H34" s="3"/>
      <c r="I34" s="3"/>
      <c r="J34" s="3"/>
      <c r="K34" s="3"/>
      <c r="L34" s="3"/>
      <c r="M34" s="3" t="s">
        <v>33</v>
      </c>
      <c r="N34" s="3"/>
      <c r="O34" s="3"/>
      <c r="P34" s="3"/>
    </row>
  </sheetData>
  <conditionalFormatting sqref="C4">
    <cfRule type="duplicateValues" dxfId="20" priority="16"/>
  </conditionalFormatting>
  <conditionalFormatting sqref="C2:C3">
    <cfRule type="duplicateValues" dxfId="19" priority="15"/>
  </conditionalFormatting>
  <conditionalFormatting sqref="C2:C3">
    <cfRule type="duplicateValues" dxfId="18" priority="13"/>
    <cfRule type="duplicateValues" dxfId="17" priority="14"/>
  </conditionalFormatting>
  <conditionalFormatting sqref="C3">
    <cfRule type="duplicateValues" dxfId="16" priority="12"/>
  </conditionalFormatting>
  <conditionalFormatting sqref="C3">
    <cfRule type="duplicateValues" dxfId="15" priority="10"/>
    <cfRule type="duplicateValues" dxfId="14" priority="11"/>
  </conditionalFormatting>
  <conditionalFormatting sqref="C4">
    <cfRule type="duplicateValues" dxfId="13" priority="8"/>
    <cfRule type="duplicateValues" dxfId="12" priority="9"/>
  </conditionalFormatting>
  <conditionalFormatting sqref="C2:C4 C6:C33">
    <cfRule type="duplicateValues" dxfId="11" priority="17"/>
  </conditionalFormatting>
  <conditionalFormatting sqref="B32:B33">
    <cfRule type="duplicateValues" dxfId="10" priority="18"/>
  </conditionalFormatting>
  <conditionalFormatting sqref="B32:B33">
    <cfRule type="duplicateValues" dxfId="9" priority="19"/>
    <cfRule type="duplicateValues" dxfId="8" priority="20"/>
  </conditionalFormatting>
  <conditionalFormatting sqref="C2:C4">
    <cfRule type="duplicateValues" dxfId="7" priority="21"/>
  </conditionalFormatting>
  <conditionalFormatting sqref="C5">
    <cfRule type="duplicateValues" dxfId="6" priority="7"/>
  </conditionalFormatting>
  <conditionalFormatting sqref="C1:C36">
    <cfRule type="duplicateValues" dxfId="5" priority="5"/>
    <cfRule type="duplicateValues" dxfId="4" priority="6"/>
  </conditionalFormatting>
  <conditionalFormatting sqref="C4:C33">
    <cfRule type="uniqueValues" dxfId="3" priority="4"/>
  </conditionalFormatting>
  <conditionalFormatting sqref="C4:C30">
    <cfRule type="duplicateValues" dxfId="2" priority="3"/>
  </conditionalFormatting>
  <conditionalFormatting sqref="C4:C24">
    <cfRule type="uniqueValues" dxfId="1" priority="2"/>
  </conditionalFormatting>
  <conditionalFormatting sqref="C4:C2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8"/>
  <sheetViews>
    <sheetView tabSelected="1" view="pageBreakPreview" zoomScale="70" zoomScaleNormal="100" zoomScaleSheetLayoutView="70" workbookViewId="0">
      <pane xSplit="1" ySplit="3" topLeftCell="N4" activePane="bottomRight" state="frozen"/>
      <selection pane="topRight" activeCell="B1" sqref="B1"/>
      <selection pane="bottomLeft" activeCell="A4" sqref="A4"/>
      <selection pane="bottomRight" activeCell="AU7" sqref="AU7"/>
    </sheetView>
  </sheetViews>
  <sheetFormatPr defaultRowHeight="15"/>
  <cols>
    <col min="1" max="1" width="13.85546875" customWidth="1"/>
    <col min="2" max="4" width="6.42578125" style="30" customWidth="1"/>
    <col min="5" max="6" width="6.42578125" style="55" customWidth="1"/>
    <col min="7" max="21" width="6.42578125" style="30" customWidth="1"/>
    <col min="22" max="36" width="7.140625" style="30" customWidth="1"/>
    <col min="37" max="45" width="6.42578125" style="30" customWidth="1"/>
    <col min="46" max="46" width="7.140625" style="30" customWidth="1"/>
    <col min="47" max="48" width="8.85546875" customWidth="1"/>
    <col min="49" max="49" width="9.85546875" customWidth="1"/>
  </cols>
  <sheetData>
    <row r="1" spans="1:49" ht="15.75" customHeight="1">
      <c r="A1" s="81" t="s">
        <v>34</v>
      </c>
      <c r="B1" s="81"/>
      <c r="C1" s="81"/>
      <c r="D1" s="81"/>
      <c r="E1" s="81"/>
      <c r="F1" s="81"/>
      <c r="G1" s="81"/>
      <c r="H1" s="81"/>
      <c r="I1" s="81"/>
      <c r="J1" s="81"/>
    </row>
    <row r="2" spans="1:49" ht="18" customHeight="1">
      <c r="A2" s="80" t="s">
        <v>40</v>
      </c>
      <c r="B2" s="80"/>
      <c r="C2" s="80"/>
      <c r="D2" s="80"/>
      <c r="E2" s="80"/>
      <c r="F2" s="80"/>
      <c r="G2" s="80"/>
      <c r="H2" s="80"/>
      <c r="I2" s="80"/>
      <c r="J2" s="80"/>
    </row>
    <row r="3" spans="1:49" ht="24" customHeight="1">
      <c r="A3" s="82" t="s">
        <v>64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33"/>
      <c r="AW3" s="33"/>
    </row>
    <row r="4" spans="1:49" s="69" customFormat="1" ht="24" customHeight="1">
      <c r="A4" s="66" t="s">
        <v>66</v>
      </c>
      <c r="B4" s="66">
        <v>11</v>
      </c>
      <c r="C4" s="66">
        <v>12</v>
      </c>
      <c r="D4" s="66">
        <v>13</v>
      </c>
      <c r="E4" s="66">
        <v>14</v>
      </c>
      <c r="F4" s="66">
        <v>15</v>
      </c>
      <c r="G4" s="66">
        <v>16</v>
      </c>
      <c r="H4" s="66">
        <v>17</v>
      </c>
      <c r="I4" s="66">
        <v>18</v>
      </c>
      <c r="J4" s="66">
        <v>19</v>
      </c>
      <c r="K4" s="66">
        <v>20</v>
      </c>
      <c r="L4" s="66">
        <v>21</v>
      </c>
      <c r="M4" s="66">
        <v>22</v>
      </c>
      <c r="N4" s="66">
        <v>23</v>
      </c>
      <c r="O4" s="66">
        <v>24</v>
      </c>
      <c r="P4" s="66">
        <v>25</v>
      </c>
      <c r="Q4" s="66">
        <v>26</v>
      </c>
      <c r="R4" s="66">
        <v>27</v>
      </c>
      <c r="S4" s="66">
        <v>28</v>
      </c>
      <c r="T4" s="66">
        <v>29</v>
      </c>
      <c r="U4" s="66">
        <v>30</v>
      </c>
      <c r="V4" s="66">
        <v>31</v>
      </c>
      <c r="W4" s="66">
        <v>32</v>
      </c>
      <c r="X4" s="66">
        <v>33</v>
      </c>
      <c r="Y4" s="66">
        <v>34</v>
      </c>
      <c r="Z4" s="66">
        <v>35</v>
      </c>
      <c r="AA4" s="66">
        <v>36</v>
      </c>
      <c r="AB4" s="66">
        <v>37</v>
      </c>
      <c r="AC4" s="66">
        <v>38</v>
      </c>
      <c r="AD4" s="66">
        <v>39</v>
      </c>
      <c r="AE4" s="66">
        <v>40</v>
      </c>
      <c r="AF4" s="66">
        <v>41</v>
      </c>
      <c r="AG4" s="66">
        <v>42</v>
      </c>
      <c r="AH4" s="66">
        <v>43</v>
      </c>
      <c r="AI4" s="66">
        <v>44</v>
      </c>
      <c r="AJ4" s="66">
        <v>45</v>
      </c>
      <c r="AK4" s="66">
        <v>1</v>
      </c>
      <c r="AL4" s="66">
        <v>2</v>
      </c>
      <c r="AM4" s="66">
        <v>3</v>
      </c>
      <c r="AN4" s="66">
        <v>4</v>
      </c>
      <c r="AO4" s="72">
        <v>5</v>
      </c>
      <c r="AP4" s="66">
        <v>6</v>
      </c>
      <c r="AQ4" s="72">
        <v>7</v>
      </c>
      <c r="AR4" s="66">
        <v>8</v>
      </c>
      <c r="AS4" s="72">
        <v>9</v>
      </c>
      <c r="AT4" s="66">
        <v>10</v>
      </c>
      <c r="AU4" s="67"/>
      <c r="AV4" s="68"/>
      <c r="AW4" s="68"/>
    </row>
    <row r="5" spans="1:49" ht="21.75" customHeight="1">
      <c r="A5" s="29" t="s">
        <v>39</v>
      </c>
      <c r="B5" s="41">
        <v>6973</v>
      </c>
      <c r="C5" s="45">
        <v>6972</v>
      </c>
      <c r="D5" s="34">
        <v>6971</v>
      </c>
      <c r="E5" s="52">
        <v>6903</v>
      </c>
      <c r="F5" s="52">
        <v>6902</v>
      </c>
      <c r="G5" s="34">
        <v>6901</v>
      </c>
      <c r="H5" s="34">
        <v>6720</v>
      </c>
      <c r="I5" s="34">
        <v>6648</v>
      </c>
      <c r="J5" s="34">
        <v>6638</v>
      </c>
      <c r="K5" s="34">
        <v>6637</v>
      </c>
      <c r="L5" s="34">
        <v>6587</v>
      </c>
      <c r="M5" s="34">
        <v>6555</v>
      </c>
      <c r="N5" s="34">
        <v>6494</v>
      </c>
      <c r="O5" s="34">
        <v>6365</v>
      </c>
      <c r="P5" s="34">
        <v>6200</v>
      </c>
      <c r="Q5" s="34">
        <v>6170</v>
      </c>
      <c r="R5" s="34">
        <v>5860</v>
      </c>
      <c r="S5" s="34">
        <v>5527</v>
      </c>
      <c r="T5" s="34">
        <v>5258</v>
      </c>
      <c r="U5" s="34">
        <v>5220</v>
      </c>
      <c r="V5" s="34">
        <v>5152</v>
      </c>
      <c r="W5" s="34">
        <v>5013</v>
      </c>
      <c r="X5" s="34">
        <v>4980</v>
      </c>
      <c r="Y5" s="34">
        <v>4947</v>
      </c>
      <c r="Z5" s="34">
        <v>4910</v>
      </c>
      <c r="AA5" s="34">
        <v>4909</v>
      </c>
      <c r="AB5" s="34">
        <v>4899</v>
      </c>
      <c r="AC5" s="34">
        <v>4857</v>
      </c>
      <c r="AD5" s="34">
        <v>4894</v>
      </c>
      <c r="AE5" s="34">
        <v>4624</v>
      </c>
      <c r="AF5" s="34">
        <v>1682</v>
      </c>
      <c r="AG5" s="34">
        <v>1623</v>
      </c>
      <c r="AH5" s="34">
        <v>1616</v>
      </c>
      <c r="AI5" s="34">
        <v>1607</v>
      </c>
      <c r="AJ5" s="34">
        <v>1546</v>
      </c>
      <c r="AK5" s="83">
        <v>1262</v>
      </c>
      <c r="AL5" s="84"/>
      <c r="AM5" s="84"/>
      <c r="AN5" s="84"/>
      <c r="AO5" s="84"/>
      <c r="AP5" s="84"/>
      <c r="AQ5" s="84"/>
      <c r="AR5" s="84"/>
      <c r="AS5" s="85"/>
      <c r="AT5" s="34" t="s">
        <v>65</v>
      </c>
      <c r="AU5" s="64" t="s">
        <v>67</v>
      </c>
      <c r="AV5" s="64" t="s">
        <v>68</v>
      </c>
      <c r="AW5" s="77" t="s">
        <v>69</v>
      </c>
    </row>
    <row r="6" spans="1:49" ht="20.100000000000001" customHeight="1">
      <c r="A6" s="29" t="s">
        <v>1</v>
      </c>
      <c r="B6" s="43">
        <v>6</v>
      </c>
      <c r="C6" s="46">
        <v>8</v>
      </c>
      <c r="D6" s="35">
        <v>10</v>
      </c>
      <c r="E6" s="53"/>
      <c r="F6" s="53">
        <v>4</v>
      </c>
      <c r="G6" s="43">
        <v>2</v>
      </c>
      <c r="H6" s="35">
        <v>8</v>
      </c>
      <c r="I6" s="35"/>
      <c r="J6" s="35"/>
      <c r="K6" s="35">
        <v>4</v>
      </c>
      <c r="L6" s="35">
        <v>6</v>
      </c>
      <c r="M6" s="35"/>
      <c r="N6" s="35">
        <v>4</v>
      </c>
      <c r="O6" s="35"/>
      <c r="P6" s="35"/>
      <c r="Q6" s="35">
        <v>8</v>
      </c>
      <c r="R6" s="35"/>
      <c r="S6" s="35"/>
      <c r="T6" s="35">
        <v>8</v>
      </c>
      <c r="U6" s="35">
        <v>8</v>
      </c>
      <c r="V6" s="35">
        <v>4</v>
      </c>
      <c r="W6" s="35">
        <v>4</v>
      </c>
      <c r="X6" s="35">
        <v>2</v>
      </c>
      <c r="Y6" s="35"/>
      <c r="Z6" s="35">
        <v>4</v>
      </c>
      <c r="AA6" s="35">
        <v>10</v>
      </c>
      <c r="AB6" s="35">
        <v>2</v>
      </c>
      <c r="AC6" s="35">
        <v>4</v>
      </c>
      <c r="AD6" s="35">
        <v>6</v>
      </c>
      <c r="AE6" s="35">
        <v>4</v>
      </c>
      <c r="AF6" s="35">
        <v>5</v>
      </c>
      <c r="AG6" s="35">
        <v>20</v>
      </c>
      <c r="AH6" s="35">
        <v>10</v>
      </c>
      <c r="AI6" s="35">
        <v>7</v>
      </c>
      <c r="AJ6" s="35">
        <v>10</v>
      </c>
      <c r="AK6" s="59">
        <v>52</v>
      </c>
      <c r="AL6" s="59">
        <v>52</v>
      </c>
      <c r="AM6" s="59">
        <v>52</v>
      </c>
      <c r="AN6" s="59"/>
      <c r="AO6" s="59"/>
      <c r="AP6" s="59"/>
      <c r="AQ6" s="59"/>
      <c r="AR6" s="59"/>
      <c r="AS6" s="59"/>
      <c r="AT6" s="59">
        <v>2</v>
      </c>
      <c r="AU6" s="61">
        <f>SUM(B6:AT6)</f>
        <v>326</v>
      </c>
      <c r="AV6" s="61">
        <v>326</v>
      </c>
      <c r="AW6" s="74">
        <f>AU6-AV6</f>
        <v>0</v>
      </c>
    </row>
    <row r="7" spans="1:49" ht="20.100000000000001" customHeight="1">
      <c r="A7" s="29" t="s">
        <v>4</v>
      </c>
      <c r="B7" s="43">
        <v>6</v>
      </c>
      <c r="C7" s="36"/>
      <c r="D7" s="35">
        <v>10</v>
      </c>
      <c r="E7" s="53">
        <v>2</v>
      </c>
      <c r="F7" s="53">
        <v>2</v>
      </c>
      <c r="G7" s="35">
        <v>6</v>
      </c>
      <c r="H7" s="35"/>
      <c r="I7" s="35">
        <v>8</v>
      </c>
      <c r="J7" s="35">
        <v>4</v>
      </c>
      <c r="K7" s="35"/>
      <c r="L7" s="35">
        <v>6</v>
      </c>
      <c r="M7" s="35"/>
      <c r="N7" s="35">
        <v>6</v>
      </c>
      <c r="O7" s="35">
        <v>6</v>
      </c>
      <c r="P7" s="35"/>
      <c r="Q7" s="35"/>
      <c r="R7" s="35">
        <v>4</v>
      </c>
      <c r="S7" s="35"/>
      <c r="T7" s="35"/>
      <c r="U7" s="35">
        <v>4</v>
      </c>
      <c r="V7" s="35">
        <v>2</v>
      </c>
      <c r="W7" s="35">
        <v>4</v>
      </c>
      <c r="X7" s="35">
        <v>4</v>
      </c>
      <c r="Y7" s="35"/>
      <c r="Z7" s="35">
        <v>2</v>
      </c>
      <c r="AA7" s="35"/>
      <c r="AB7" s="35">
        <v>2</v>
      </c>
      <c r="AC7" s="35"/>
      <c r="AD7" s="35">
        <v>4</v>
      </c>
      <c r="AE7" s="35">
        <v>2</v>
      </c>
      <c r="AF7" s="35"/>
      <c r="AG7" s="35">
        <v>20</v>
      </c>
      <c r="AH7" s="35"/>
      <c r="AI7" s="35"/>
      <c r="AJ7" s="35">
        <v>10</v>
      </c>
      <c r="AK7" s="59"/>
      <c r="AL7" s="59"/>
      <c r="AM7" s="59"/>
      <c r="AN7" s="59">
        <v>140</v>
      </c>
      <c r="AO7" s="59">
        <v>34</v>
      </c>
      <c r="AP7" s="59"/>
      <c r="AQ7" s="59"/>
      <c r="AR7" s="59"/>
      <c r="AS7" s="59"/>
      <c r="AT7" s="59"/>
      <c r="AU7" s="61">
        <f t="shared" ref="AU6:AU21" si="0">SUM(B7:AT7)</f>
        <v>288</v>
      </c>
      <c r="AV7" s="61">
        <v>288</v>
      </c>
      <c r="AW7" s="74">
        <f t="shared" ref="AW7:AW21" si="1">AU7-AV7</f>
        <v>0</v>
      </c>
    </row>
    <row r="8" spans="1:49" ht="20.100000000000001" customHeight="1">
      <c r="A8" s="29" t="s">
        <v>5</v>
      </c>
      <c r="B8" s="35"/>
      <c r="C8" s="36"/>
      <c r="D8" s="35"/>
      <c r="E8" s="53"/>
      <c r="F8" s="53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62">
        <f t="shared" si="0"/>
        <v>0</v>
      </c>
      <c r="AV8" s="62">
        <v>0</v>
      </c>
      <c r="AW8" s="74">
        <f t="shared" si="1"/>
        <v>0</v>
      </c>
    </row>
    <row r="9" spans="1:49" ht="20.100000000000001" customHeight="1">
      <c r="A9" s="57" t="s">
        <v>6</v>
      </c>
      <c r="B9" s="42"/>
      <c r="C9" s="38"/>
      <c r="D9" s="37"/>
      <c r="E9" s="54">
        <v>3</v>
      </c>
      <c r="F9" s="54"/>
      <c r="G9" s="37">
        <v>3</v>
      </c>
      <c r="H9" s="37"/>
      <c r="I9" s="37"/>
      <c r="J9" s="37"/>
      <c r="K9" s="37">
        <v>1</v>
      </c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>
        <v>3</v>
      </c>
      <c r="Y9" s="37"/>
      <c r="Z9" s="37">
        <v>2</v>
      </c>
      <c r="AA9" s="37"/>
      <c r="AB9" s="37"/>
      <c r="AC9" s="37"/>
      <c r="AD9" s="37"/>
      <c r="AE9" s="37">
        <v>2</v>
      </c>
      <c r="AF9" s="37"/>
      <c r="AG9" s="37"/>
      <c r="AH9" s="37"/>
      <c r="AI9" s="37"/>
      <c r="AJ9" s="37"/>
      <c r="AK9" s="60"/>
      <c r="AL9" s="60"/>
      <c r="AM9" s="60"/>
      <c r="AN9" s="60"/>
      <c r="AO9" s="60"/>
      <c r="AP9" s="60"/>
      <c r="AQ9" s="60"/>
      <c r="AR9" s="60"/>
      <c r="AS9" s="60">
        <v>59</v>
      </c>
      <c r="AT9" s="60">
        <v>2</v>
      </c>
      <c r="AU9" s="61">
        <f t="shared" si="0"/>
        <v>75</v>
      </c>
      <c r="AV9" s="61">
        <v>75</v>
      </c>
      <c r="AW9" s="74">
        <f t="shared" si="1"/>
        <v>0</v>
      </c>
    </row>
    <row r="10" spans="1:49" ht="20.100000000000001" customHeight="1">
      <c r="A10" s="29" t="s">
        <v>7</v>
      </c>
      <c r="B10" s="35"/>
      <c r="C10" s="36"/>
      <c r="D10" s="35"/>
      <c r="E10" s="53"/>
      <c r="F10" s="53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62">
        <f t="shared" si="0"/>
        <v>0</v>
      </c>
      <c r="AV10" s="62">
        <v>0</v>
      </c>
      <c r="AW10" s="74">
        <f t="shared" si="1"/>
        <v>0</v>
      </c>
    </row>
    <row r="11" spans="1:49" ht="20.100000000000001" customHeight="1">
      <c r="A11" s="29" t="s">
        <v>8</v>
      </c>
      <c r="B11" s="35"/>
      <c r="C11" s="36"/>
      <c r="D11" s="35"/>
      <c r="E11" s="53"/>
      <c r="F11" s="53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62">
        <f t="shared" si="0"/>
        <v>0</v>
      </c>
      <c r="AV11" s="62">
        <v>0</v>
      </c>
      <c r="AW11" s="74">
        <f t="shared" si="1"/>
        <v>0</v>
      </c>
    </row>
    <row r="12" spans="1:49" ht="20.100000000000001" customHeight="1">
      <c r="A12" s="29" t="s">
        <v>2</v>
      </c>
      <c r="B12" s="43"/>
      <c r="C12" s="36"/>
      <c r="D12" s="35">
        <v>4</v>
      </c>
      <c r="E12" s="53">
        <v>2</v>
      </c>
      <c r="F12" s="53">
        <v>2</v>
      </c>
      <c r="G12" s="35"/>
      <c r="H12" s="35"/>
      <c r="I12" s="35"/>
      <c r="J12" s="35">
        <v>2</v>
      </c>
      <c r="K12" s="35">
        <v>2</v>
      </c>
      <c r="L12" s="35"/>
      <c r="M12" s="35"/>
      <c r="N12" s="35"/>
      <c r="O12" s="35">
        <v>2</v>
      </c>
      <c r="P12" s="35"/>
      <c r="Q12" s="35"/>
      <c r="R12" s="35"/>
      <c r="S12" s="35">
        <v>6</v>
      </c>
      <c r="T12" s="35"/>
      <c r="U12" s="35"/>
      <c r="V12" s="35"/>
      <c r="W12" s="35"/>
      <c r="X12" s="35"/>
      <c r="Y12" s="35"/>
      <c r="Z12" s="35"/>
      <c r="AA12" s="35"/>
      <c r="AB12" s="35">
        <v>4</v>
      </c>
      <c r="AC12" s="35">
        <v>2</v>
      </c>
      <c r="AD12" s="35"/>
      <c r="AE12" s="35">
        <v>2</v>
      </c>
      <c r="AF12" s="35"/>
      <c r="AG12" s="35">
        <v>10</v>
      </c>
      <c r="AH12" s="35"/>
      <c r="AI12" s="35"/>
      <c r="AJ12" s="35"/>
      <c r="AK12" s="59"/>
      <c r="AL12" s="59"/>
      <c r="AM12" s="59"/>
      <c r="AN12" s="59"/>
      <c r="AO12" s="59"/>
      <c r="AP12" s="59"/>
      <c r="AQ12" s="59"/>
      <c r="AR12" s="59">
        <v>80</v>
      </c>
      <c r="AS12" s="59"/>
      <c r="AT12" s="59">
        <v>4</v>
      </c>
      <c r="AU12" s="61">
        <f t="shared" si="0"/>
        <v>122</v>
      </c>
      <c r="AV12" s="61">
        <v>122</v>
      </c>
      <c r="AW12" s="74">
        <f t="shared" si="1"/>
        <v>0</v>
      </c>
    </row>
    <row r="13" spans="1:49" ht="20.100000000000001" customHeight="1">
      <c r="A13" s="29" t="s">
        <v>3</v>
      </c>
      <c r="B13" s="35"/>
      <c r="C13" s="36"/>
      <c r="D13" s="35"/>
      <c r="E13" s="53"/>
      <c r="F13" s="53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62">
        <f t="shared" si="0"/>
        <v>0</v>
      </c>
      <c r="AV13" s="62">
        <v>0</v>
      </c>
      <c r="AW13" s="74">
        <f t="shared" si="1"/>
        <v>0</v>
      </c>
    </row>
    <row r="14" spans="1:49" s="58" customFormat="1" ht="20.100000000000001" customHeight="1">
      <c r="A14" s="57" t="s">
        <v>10</v>
      </c>
      <c r="B14" s="37"/>
      <c r="C14" s="38"/>
      <c r="D14" s="37"/>
      <c r="E14" s="54"/>
      <c r="F14" s="54">
        <v>2</v>
      </c>
      <c r="G14" s="37"/>
      <c r="H14" s="37">
        <v>4</v>
      </c>
      <c r="I14" s="37">
        <v>6</v>
      </c>
      <c r="J14" s="37">
        <v>2</v>
      </c>
      <c r="K14" s="37"/>
      <c r="L14" s="37"/>
      <c r="M14" s="37">
        <v>4</v>
      </c>
      <c r="N14" s="37"/>
      <c r="O14" s="37"/>
      <c r="P14" s="37">
        <v>2</v>
      </c>
      <c r="Q14" s="37"/>
      <c r="R14" s="37"/>
      <c r="S14" s="37">
        <v>4</v>
      </c>
      <c r="T14" s="37"/>
      <c r="U14" s="37"/>
      <c r="V14" s="37">
        <v>2</v>
      </c>
      <c r="W14" s="37"/>
      <c r="X14" s="37"/>
      <c r="Y14" s="37"/>
      <c r="Z14" s="37">
        <v>2</v>
      </c>
      <c r="AA14" s="37"/>
      <c r="AB14" s="37"/>
      <c r="AC14" s="37">
        <v>2</v>
      </c>
      <c r="AD14" s="37"/>
      <c r="AE14" s="37">
        <v>4</v>
      </c>
      <c r="AF14" s="37"/>
      <c r="AG14" s="37"/>
      <c r="AH14" s="37"/>
      <c r="AI14" s="37"/>
      <c r="AJ14" s="37"/>
      <c r="AK14" s="60"/>
      <c r="AL14" s="60"/>
      <c r="AM14" s="60"/>
      <c r="AN14" s="60"/>
      <c r="AO14" s="60"/>
      <c r="AP14" s="60"/>
      <c r="AQ14" s="60">
        <v>40</v>
      </c>
      <c r="AR14" s="60"/>
      <c r="AS14" s="60"/>
      <c r="AT14" s="60">
        <v>2</v>
      </c>
      <c r="AU14" s="63">
        <f t="shared" si="0"/>
        <v>76</v>
      </c>
      <c r="AV14" s="63">
        <v>76</v>
      </c>
      <c r="AW14" s="74">
        <f t="shared" si="1"/>
        <v>0</v>
      </c>
    </row>
    <row r="15" spans="1:49" s="58" customFormat="1" ht="20.100000000000001" customHeight="1">
      <c r="A15" s="57" t="s">
        <v>9</v>
      </c>
      <c r="B15" s="37">
        <v>4</v>
      </c>
      <c r="C15" s="38"/>
      <c r="D15" s="37">
        <v>10</v>
      </c>
      <c r="E15" s="54">
        <v>2</v>
      </c>
      <c r="F15" s="54">
        <v>2</v>
      </c>
      <c r="G15" s="37"/>
      <c r="H15" s="37"/>
      <c r="I15" s="37"/>
      <c r="J15" s="37"/>
      <c r="K15" s="37">
        <v>6</v>
      </c>
      <c r="L15" s="37"/>
      <c r="M15" s="37">
        <v>2</v>
      </c>
      <c r="N15" s="37"/>
      <c r="O15" s="37"/>
      <c r="P15" s="37">
        <v>4</v>
      </c>
      <c r="Q15" s="37"/>
      <c r="R15" s="37">
        <v>4</v>
      </c>
      <c r="S15" s="37"/>
      <c r="T15" s="37"/>
      <c r="U15" s="37"/>
      <c r="V15" s="37">
        <v>2</v>
      </c>
      <c r="W15" s="37">
        <v>2</v>
      </c>
      <c r="X15" s="37">
        <v>2</v>
      </c>
      <c r="Y15" s="37">
        <v>10</v>
      </c>
      <c r="Z15" s="37"/>
      <c r="AA15" s="37">
        <v>2</v>
      </c>
      <c r="AB15" s="37"/>
      <c r="AC15" s="37">
        <v>2</v>
      </c>
      <c r="AD15" s="37"/>
      <c r="AE15" s="37"/>
      <c r="AF15" s="37">
        <v>10</v>
      </c>
      <c r="AG15" s="37"/>
      <c r="AH15" s="37"/>
      <c r="AI15" s="37">
        <v>6</v>
      </c>
      <c r="AJ15" s="37"/>
      <c r="AK15" s="60"/>
      <c r="AL15" s="60"/>
      <c r="AM15" s="60"/>
      <c r="AN15" s="60"/>
      <c r="AO15" s="60"/>
      <c r="AP15" s="60"/>
      <c r="AQ15" s="60"/>
      <c r="AR15" s="60">
        <v>112</v>
      </c>
      <c r="AS15" s="60"/>
      <c r="AT15" s="60">
        <v>4</v>
      </c>
      <c r="AU15" s="65">
        <f t="shared" si="0"/>
        <v>186</v>
      </c>
      <c r="AV15" s="65">
        <v>186</v>
      </c>
      <c r="AW15" s="74">
        <f t="shared" si="1"/>
        <v>0</v>
      </c>
    </row>
    <row r="16" spans="1:49" ht="19.5" customHeight="1">
      <c r="A16" s="57" t="s">
        <v>41</v>
      </c>
      <c r="B16" s="43"/>
      <c r="C16" s="36"/>
      <c r="D16" s="35"/>
      <c r="E16" s="53"/>
      <c r="F16" s="53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62">
        <f t="shared" si="0"/>
        <v>0</v>
      </c>
      <c r="AV16" s="62">
        <v>0</v>
      </c>
      <c r="AW16" s="74">
        <f t="shared" si="1"/>
        <v>0</v>
      </c>
    </row>
    <row r="17" spans="1:56" ht="21.75" customHeight="1">
      <c r="A17" s="29" t="s">
        <v>46</v>
      </c>
      <c r="B17" s="43"/>
      <c r="C17" s="36">
        <v>4</v>
      </c>
      <c r="D17" s="35">
        <v>4</v>
      </c>
      <c r="E17" s="53"/>
      <c r="F17" s="53"/>
      <c r="G17" s="35"/>
      <c r="H17" s="35"/>
      <c r="I17" s="35">
        <v>2</v>
      </c>
      <c r="J17" s="35">
        <v>2</v>
      </c>
      <c r="K17" s="35">
        <v>1</v>
      </c>
      <c r="L17" s="35"/>
      <c r="M17" s="35">
        <v>2</v>
      </c>
      <c r="N17" s="35"/>
      <c r="O17" s="35">
        <v>2</v>
      </c>
      <c r="P17" s="35">
        <v>1</v>
      </c>
      <c r="Q17" s="35"/>
      <c r="R17" s="35">
        <v>2</v>
      </c>
      <c r="S17" s="35">
        <v>3</v>
      </c>
      <c r="T17" s="35"/>
      <c r="U17" s="35"/>
      <c r="V17" s="35">
        <v>2</v>
      </c>
      <c r="W17" s="35">
        <v>2</v>
      </c>
      <c r="X17" s="35">
        <v>2</v>
      </c>
      <c r="Y17" s="35">
        <v>6</v>
      </c>
      <c r="Z17" s="35"/>
      <c r="AA17" s="35"/>
      <c r="AB17" s="35">
        <v>1</v>
      </c>
      <c r="AC17" s="35">
        <v>4</v>
      </c>
      <c r="AD17" s="35"/>
      <c r="AE17" s="35"/>
      <c r="AF17" s="35"/>
      <c r="AG17" s="35"/>
      <c r="AH17" s="35"/>
      <c r="AI17" s="35"/>
      <c r="AJ17" s="35"/>
      <c r="AK17" s="59"/>
      <c r="AL17" s="59"/>
      <c r="AM17" s="59"/>
      <c r="AN17" s="59"/>
      <c r="AO17" s="59"/>
      <c r="AP17" s="59">
        <v>44</v>
      </c>
      <c r="AQ17" s="59"/>
      <c r="AR17" s="59"/>
      <c r="AS17" s="59"/>
      <c r="AT17" s="59">
        <v>2</v>
      </c>
      <c r="AU17" s="61">
        <f t="shared" si="0"/>
        <v>86</v>
      </c>
      <c r="AV17" s="61">
        <v>86</v>
      </c>
      <c r="AW17" s="74">
        <f t="shared" si="1"/>
        <v>0</v>
      </c>
    </row>
    <row r="18" spans="1:56" ht="25.5" customHeight="1">
      <c r="A18" s="29" t="s">
        <v>42</v>
      </c>
      <c r="B18" s="35">
        <v>3</v>
      </c>
      <c r="C18" s="36"/>
      <c r="D18" s="35"/>
      <c r="E18" s="53">
        <v>2</v>
      </c>
      <c r="F18" s="53">
        <v>2</v>
      </c>
      <c r="G18" s="35">
        <v>2</v>
      </c>
      <c r="H18" s="35"/>
      <c r="I18" s="35"/>
      <c r="J18" s="35">
        <v>2</v>
      </c>
      <c r="K18" s="35"/>
      <c r="L18" s="35"/>
      <c r="M18" s="35">
        <v>2</v>
      </c>
      <c r="N18" s="35">
        <v>2</v>
      </c>
      <c r="O18" s="35">
        <v>4</v>
      </c>
      <c r="P18" s="35">
        <v>4</v>
      </c>
      <c r="Q18" s="35"/>
      <c r="R18" s="35">
        <v>2</v>
      </c>
      <c r="S18" s="35">
        <v>2</v>
      </c>
      <c r="T18" s="35"/>
      <c r="U18" s="35"/>
      <c r="V18" s="35">
        <v>2</v>
      </c>
      <c r="W18" s="35"/>
      <c r="X18" s="35">
        <v>1</v>
      </c>
      <c r="Y18" s="35"/>
      <c r="Z18" s="35"/>
      <c r="AA18" s="35"/>
      <c r="AB18" s="35">
        <v>2</v>
      </c>
      <c r="AC18" s="35"/>
      <c r="AD18" s="35"/>
      <c r="AE18" s="35"/>
      <c r="AF18" s="35"/>
      <c r="AG18" s="35"/>
      <c r="AH18" s="35"/>
      <c r="AI18" s="35"/>
      <c r="AJ18" s="35"/>
      <c r="AK18" s="59"/>
      <c r="AL18" s="59"/>
      <c r="AM18" s="59"/>
      <c r="AN18" s="59"/>
      <c r="AO18" s="59"/>
      <c r="AP18" s="59"/>
      <c r="AQ18" s="59"/>
      <c r="AR18" s="59"/>
      <c r="AS18" s="59">
        <v>67</v>
      </c>
      <c r="AT18" s="59"/>
      <c r="AU18" s="61">
        <f t="shared" si="0"/>
        <v>99</v>
      </c>
      <c r="AV18" s="61">
        <v>99</v>
      </c>
      <c r="AW18" s="74">
        <f t="shared" si="1"/>
        <v>0</v>
      </c>
    </row>
    <row r="19" spans="1:56" ht="20.100000000000001" customHeight="1">
      <c r="A19" s="29" t="s">
        <v>43</v>
      </c>
      <c r="B19" s="35"/>
      <c r="C19" s="36"/>
      <c r="D19" s="35"/>
      <c r="E19" s="53">
        <v>2</v>
      </c>
      <c r="F19" s="53">
        <v>2</v>
      </c>
      <c r="G19" s="35"/>
      <c r="H19" s="35"/>
      <c r="I19" s="35"/>
      <c r="J19" s="35"/>
      <c r="K19" s="35"/>
      <c r="L19" s="35"/>
      <c r="M19" s="35">
        <v>3</v>
      </c>
      <c r="N19" s="35">
        <v>2</v>
      </c>
      <c r="O19" s="35"/>
      <c r="P19" s="35">
        <v>2</v>
      </c>
      <c r="Q19" s="35">
        <v>2</v>
      </c>
      <c r="R19" s="35">
        <v>3</v>
      </c>
      <c r="S19" s="35">
        <v>2</v>
      </c>
      <c r="T19" s="35">
        <v>2</v>
      </c>
      <c r="U19" s="35"/>
      <c r="V19" s="35"/>
      <c r="W19" s="35"/>
      <c r="X19" s="35"/>
      <c r="Y19" s="35"/>
      <c r="Z19" s="35">
        <v>2</v>
      </c>
      <c r="AA19" s="35"/>
      <c r="AB19" s="35">
        <v>3</v>
      </c>
      <c r="AC19" s="35">
        <v>1</v>
      </c>
      <c r="AD19" s="35">
        <v>1</v>
      </c>
      <c r="AE19" s="35"/>
      <c r="AF19" s="35"/>
      <c r="AG19" s="35"/>
      <c r="AH19" s="35"/>
      <c r="AI19" s="35"/>
      <c r="AJ19" s="35"/>
      <c r="AK19" s="59"/>
      <c r="AL19" s="59"/>
      <c r="AM19" s="59"/>
      <c r="AN19" s="59"/>
      <c r="AO19" s="59">
        <v>76</v>
      </c>
      <c r="AP19" s="59"/>
      <c r="AQ19" s="59"/>
      <c r="AR19" s="59"/>
      <c r="AS19" s="59"/>
      <c r="AT19" s="59"/>
      <c r="AU19" s="61">
        <f t="shared" si="0"/>
        <v>103</v>
      </c>
      <c r="AV19" s="61">
        <v>103</v>
      </c>
      <c r="AW19" s="74">
        <f t="shared" si="1"/>
        <v>0</v>
      </c>
    </row>
    <row r="20" spans="1:56" s="71" customFormat="1" ht="20.100000000000001" customHeight="1">
      <c r="A20" s="29" t="s">
        <v>44</v>
      </c>
      <c r="B20" s="59"/>
      <c r="C20" s="44"/>
      <c r="D20" s="59">
        <v>4</v>
      </c>
      <c r="E20" s="70">
        <v>2</v>
      </c>
      <c r="F20" s="70">
        <v>2</v>
      </c>
      <c r="G20" s="59"/>
      <c r="H20" s="59"/>
      <c r="I20" s="59"/>
      <c r="J20" s="59">
        <v>4</v>
      </c>
      <c r="K20" s="59">
        <v>2</v>
      </c>
      <c r="L20" s="59"/>
      <c r="M20" s="59">
        <v>4</v>
      </c>
      <c r="N20" s="59"/>
      <c r="O20" s="59"/>
      <c r="P20" s="59">
        <v>4</v>
      </c>
      <c r="Q20" s="59"/>
      <c r="R20" s="59">
        <v>2</v>
      </c>
      <c r="S20" s="59"/>
      <c r="T20" s="59"/>
      <c r="U20" s="59"/>
      <c r="V20" s="59"/>
      <c r="W20" s="59"/>
      <c r="X20" s="59"/>
      <c r="Y20" s="59"/>
      <c r="Z20" s="59"/>
      <c r="AA20" s="59"/>
      <c r="AB20" s="59">
        <v>2</v>
      </c>
      <c r="AC20" s="59"/>
      <c r="AD20" s="59">
        <v>2</v>
      </c>
      <c r="AE20" s="59"/>
      <c r="AF20" s="59"/>
      <c r="AG20" s="59">
        <v>3</v>
      </c>
      <c r="AH20" s="59"/>
      <c r="AI20" s="59"/>
      <c r="AJ20" s="59"/>
      <c r="AK20" s="59"/>
      <c r="AL20" s="59"/>
      <c r="AM20" s="59"/>
      <c r="AN20" s="59"/>
      <c r="AO20" s="59"/>
      <c r="AP20" s="59"/>
      <c r="AQ20" s="59">
        <v>58</v>
      </c>
      <c r="AR20" s="59"/>
      <c r="AS20" s="59"/>
      <c r="AT20" s="59"/>
      <c r="AU20" s="61">
        <f t="shared" si="0"/>
        <v>89</v>
      </c>
      <c r="AV20" s="61">
        <v>89</v>
      </c>
      <c r="AW20" s="74">
        <f t="shared" si="1"/>
        <v>0</v>
      </c>
    </row>
    <row r="21" spans="1:56" ht="19.5" customHeight="1">
      <c r="A21" s="29" t="s">
        <v>45</v>
      </c>
      <c r="B21" s="39"/>
      <c r="C21" s="44"/>
      <c r="D21" s="39"/>
      <c r="E21" s="53"/>
      <c r="F21" s="53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62">
        <f t="shared" si="0"/>
        <v>0</v>
      </c>
      <c r="AV21" s="62">
        <v>0</v>
      </c>
      <c r="AW21" s="74">
        <f t="shared" si="1"/>
        <v>0</v>
      </c>
    </row>
    <row r="22" spans="1:56" ht="19.5" customHeight="1">
      <c r="A22" s="29" t="s">
        <v>37</v>
      </c>
      <c r="B22" s="39"/>
      <c r="C22" s="39"/>
      <c r="D22" s="39"/>
      <c r="E22" s="53"/>
      <c r="F22" s="53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62">
        <f>SUM(AU6:AU21)</f>
        <v>1450</v>
      </c>
      <c r="AV22" s="62">
        <f>SUM(AV6:AV21)</f>
        <v>1450</v>
      </c>
      <c r="AW22" s="37"/>
    </row>
    <row r="23" spans="1:56" ht="19.5" customHeight="1">
      <c r="A23" s="29"/>
      <c r="B23" s="39"/>
      <c r="C23" s="39"/>
      <c r="D23" s="39"/>
      <c r="E23" s="53"/>
      <c r="F23" s="53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75"/>
      <c r="AV23" s="75"/>
      <c r="AW23" s="37"/>
    </row>
    <row r="24" spans="1:56">
      <c r="A24" s="17" t="s">
        <v>35</v>
      </c>
      <c r="B24" s="31"/>
      <c r="C24" s="31"/>
      <c r="D24" s="31"/>
      <c r="G24" s="31" t="s">
        <v>36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16"/>
      <c r="AV24" s="16"/>
      <c r="AW24" s="16"/>
    </row>
    <row r="25" spans="1:56">
      <c r="A25" s="32" t="s">
        <v>47</v>
      </c>
      <c r="B25" s="40">
        <f>B6*0.548+B7*0.315+B8*0.518+B9*0.21+B10*0.31+B11*0.51+B12*0.21+B13*0.41+B14*0.263+B15*0.263+B18*0.33+B19*0.321+B17*0.427+B16*0.53+B21*0.375+B20*0.375</f>
        <v>7.2200000000000006</v>
      </c>
      <c r="C25" s="40">
        <f t="shared" ref="C25:AT25" si="2">C6*0.548+C7*0.315+C8*0.518+C9*0.21+C10*0.31+C11*0.51+C12*0.21+C13*0.41+C14*0.263+C15*0.263+C18*0.33+C19*0.321+C17*0.427+C16*0.53+C21*0.375+C20*0.375</f>
        <v>6.0920000000000005</v>
      </c>
      <c r="D25" s="40">
        <f t="shared" si="2"/>
        <v>15.308000000000002</v>
      </c>
      <c r="E25" s="56">
        <f t="shared" si="2"/>
        <v>4.258</v>
      </c>
      <c r="F25" s="56">
        <f t="shared" si="2"/>
        <v>6.3460000000000001</v>
      </c>
      <c r="G25" s="40">
        <f t="shared" si="2"/>
        <v>4.2759999999999998</v>
      </c>
      <c r="H25" s="40">
        <f t="shared" si="2"/>
        <v>5.4359999999999999</v>
      </c>
      <c r="I25" s="40">
        <f t="shared" si="2"/>
        <v>4.952</v>
      </c>
      <c r="J25" s="40">
        <f t="shared" si="2"/>
        <v>5.2200000000000006</v>
      </c>
      <c r="K25" s="40">
        <f t="shared" si="2"/>
        <v>5.577</v>
      </c>
      <c r="L25" s="40">
        <f t="shared" si="2"/>
        <v>5.1780000000000008</v>
      </c>
      <c r="M25" s="40">
        <f t="shared" si="2"/>
        <v>5.5549999999999997</v>
      </c>
      <c r="N25" s="40">
        <f t="shared" si="2"/>
        <v>5.3840000000000012</v>
      </c>
      <c r="O25" s="40">
        <f t="shared" si="2"/>
        <v>4.484</v>
      </c>
      <c r="P25" s="40">
        <f t="shared" si="2"/>
        <v>5.4670000000000005</v>
      </c>
      <c r="Q25" s="40">
        <f t="shared" si="2"/>
        <v>5.0260000000000007</v>
      </c>
      <c r="R25" s="40">
        <f t="shared" si="2"/>
        <v>5.5390000000000006</v>
      </c>
      <c r="S25" s="40">
        <f t="shared" si="2"/>
        <v>4.8950000000000005</v>
      </c>
      <c r="T25" s="40">
        <f t="shared" si="2"/>
        <v>5.0260000000000007</v>
      </c>
      <c r="U25" s="40">
        <f t="shared" si="2"/>
        <v>5.6440000000000001</v>
      </c>
      <c r="V25" s="40">
        <f t="shared" si="2"/>
        <v>5.3879999999999999</v>
      </c>
      <c r="W25" s="40">
        <f t="shared" si="2"/>
        <v>4.8319999999999999</v>
      </c>
      <c r="X25" s="40">
        <f t="shared" si="2"/>
        <v>4.6959999999999997</v>
      </c>
      <c r="Y25" s="40">
        <f t="shared" si="2"/>
        <v>5.1920000000000002</v>
      </c>
      <c r="Z25" s="40">
        <f t="shared" si="2"/>
        <v>4.41</v>
      </c>
      <c r="AA25" s="40">
        <f t="shared" si="2"/>
        <v>6.0060000000000002</v>
      </c>
      <c r="AB25" s="40">
        <f t="shared" si="2"/>
        <v>5.3659999999999997</v>
      </c>
      <c r="AC25" s="40">
        <f t="shared" si="2"/>
        <v>5.6929999999999996</v>
      </c>
      <c r="AD25" s="40">
        <f t="shared" si="2"/>
        <v>5.6189999999999998</v>
      </c>
      <c r="AE25" s="40">
        <f t="shared" si="2"/>
        <v>4.7140000000000004</v>
      </c>
      <c r="AF25" s="40">
        <f t="shared" si="2"/>
        <v>5.37</v>
      </c>
      <c r="AG25" s="40">
        <f t="shared" si="2"/>
        <v>20.485000000000003</v>
      </c>
      <c r="AH25" s="40">
        <f t="shared" si="2"/>
        <v>5.48</v>
      </c>
      <c r="AI25" s="40">
        <f t="shared" si="2"/>
        <v>5.4140000000000006</v>
      </c>
      <c r="AJ25" s="40">
        <f t="shared" si="2"/>
        <v>8.6300000000000008</v>
      </c>
      <c r="AK25" s="40">
        <f t="shared" si="2"/>
        <v>28.496000000000002</v>
      </c>
      <c r="AL25" s="40">
        <f t="shared" si="2"/>
        <v>28.496000000000002</v>
      </c>
      <c r="AM25" s="40">
        <f t="shared" si="2"/>
        <v>28.496000000000002</v>
      </c>
      <c r="AN25" s="40">
        <f t="shared" si="2"/>
        <v>44.1</v>
      </c>
      <c r="AO25" s="40">
        <f t="shared" si="2"/>
        <v>35.106000000000002</v>
      </c>
      <c r="AP25" s="40">
        <f t="shared" si="2"/>
        <v>18.788</v>
      </c>
      <c r="AQ25" s="40">
        <f t="shared" si="2"/>
        <v>32.269999999999996</v>
      </c>
      <c r="AR25" s="40">
        <f t="shared" si="2"/>
        <v>46.256</v>
      </c>
      <c r="AS25" s="40">
        <f t="shared" si="2"/>
        <v>34.5</v>
      </c>
      <c r="AT25" s="40">
        <f t="shared" si="2"/>
        <v>4.7879999999999994</v>
      </c>
      <c r="AU25" s="40">
        <f t="shared" ref="AU25:AV25" si="3">AU6*0.548+AU7*0.315+AU8*0.518+AU9*0.21+AU10*0.31+AU11*0.51+AU12*0.21+AU13*0.41+AU14*0.263+AU15*0.263+AU18*0.33+AU19*0.321+AU17*0.427+AU16*0.53+AU21*0.41+AU20*0.41</f>
        <v>518.58900000000006</v>
      </c>
      <c r="AV25" s="40">
        <f t="shared" si="3"/>
        <v>518.58900000000006</v>
      </c>
    </row>
    <row r="27" spans="1:56">
      <c r="A27" s="79" t="s">
        <v>70</v>
      </c>
      <c r="B27" s="79"/>
      <c r="E27" s="78" t="s">
        <v>71</v>
      </c>
      <c r="F27" s="78"/>
      <c r="G27" s="78"/>
      <c r="H27" s="73"/>
      <c r="I27" s="78" t="s">
        <v>72</v>
      </c>
      <c r="J27" s="78"/>
      <c r="K27" s="78"/>
      <c r="L27" s="73"/>
      <c r="M27" s="78" t="s">
        <v>73</v>
      </c>
      <c r="N27" s="78"/>
      <c r="O27" s="78"/>
      <c r="W27" s="76" t="s">
        <v>70</v>
      </c>
      <c r="X27" s="76"/>
      <c r="AA27" s="78" t="s">
        <v>71</v>
      </c>
      <c r="AB27" s="78"/>
      <c r="AC27" s="78"/>
      <c r="AD27" s="73"/>
      <c r="AE27" s="78" t="s">
        <v>72</v>
      </c>
      <c r="AF27" s="78"/>
      <c r="AG27" s="78"/>
      <c r="AH27" s="73"/>
      <c r="AI27" s="78" t="s">
        <v>73</v>
      </c>
      <c r="AJ27" s="78"/>
      <c r="AK27" s="78"/>
      <c r="AP27" s="79" t="s">
        <v>70</v>
      </c>
      <c r="AQ27" s="79"/>
      <c r="AR27" s="79"/>
      <c r="AT27" s="78" t="s">
        <v>71</v>
      </c>
      <c r="AU27" s="78"/>
      <c r="AV27" s="78"/>
      <c r="AW27" s="73"/>
      <c r="AX27" s="78" t="s">
        <v>72</v>
      </c>
      <c r="AY27" s="78"/>
      <c r="AZ27" s="78"/>
      <c r="BA27" s="73"/>
      <c r="BB27" s="78" t="s">
        <v>73</v>
      </c>
      <c r="BC27" s="78"/>
      <c r="BD27" s="78"/>
    </row>
    <row r="28" spans="1:56">
      <c r="A28" s="26"/>
    </row>
  </sheetData>
  <mergeCells count="15">
    <mergeCell ref="AX27:AZ27"/>
    <mergeCell ref="BB27:BD27"/>
    <mergeCell ref="AP27:AR27"/>
    <mergeCell ref="A2:J2"/>
    <mergeCell ref="A1:J1"/>
    <mergeCell ref="A3:AU3"/>
    <mergeCell ref="AK5:AS5"/>
    <mergeCell ref="A27:B27"/>
    <mergeCell ref="E27:G27"/>
    <mergeCell ref="I27:K27"/>
    <mergeCell ref="M27:O27"/>
    <mergeCell ref="AA27:AC27"/>
    <mergeCell ref="AE27:AG27"/>
    <mergeCell ref="AI27:AK27"/>
    <mergeCell ref="AT27:AV27"/>
  </mergeCells>
  <pageMargins left="0.31496062992125984" right="0" top="0.74803149606299213" bottom="0.74803149606299213" header="0.31496062992125984" footer="0.31496062992125984"/>
  <pageSetup scale="95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activeCell="L15" sqref="L15"/>
    </sheetView>
  </sheetViews>
  <sheetFormatPr defaultRowHeight="15"/>
  <cols>
    <col min="1" max="1" width="7.28515625" customWidth="1"/>
    <col min="2" max="2" width="19.140625" customWidth="1"/>
    <col min="3" max="3" width="10.5703125" customWidth="1"/>
    <col min="4" max="4" width="21" customWidth="1"/>
    <col min="6" max="6" width="13.28515625" bestFit="1" customWidth="1"/>
  </cols>
  <sheetData>
    <row r="2" spans="1:6" ht="18.75">
      <c r="A2" s="28"/>
      <c r="B2" s="28"/>
    </row>
    <row r="3" spans="1:6" ht="18.75">
      <c r="A3" s="24" t="s">
        <v>38</v>
      </c>
      <c r="B3" s="18" t="s">
        <v>39</v>
      </c>
      <c r="C3" s="27" t="s">
        <v>49</v>
      </c>
      <c r="D3" s="25" t="s">
        <v>48</v>
      </c>
    </row>
    <row r="4" spans="1:6" ht="20.25">
      <c r="A4" s="23">
        <v>1</v>
      </c>
      <c r="B4" s="18" t="s">
        <v>1</v>
      </c>
      <c r="C4" s="48">
        <v>0.54800000000000004</v>
      </c>
      <c r="D4" s="21" t="s">
        <v>50</v>
      </c>
    </row>
    <row r="5" spans="1:6" ht="20.25">
      <c r="A5" s="23">
        <v>2</v>
      </c>
      <c r="B5" s="18" t="s">
        <v>4</v>
      </c>
      <c r="C5" s="48">
        <v>0.315</v>
      </c>
      <c r="D5" s="21" t="s">
        <v>51</v>
      </c>
    </row>
    <row r="6" spans="1:6" ht="20.25">
      <c r="A6" s="23">
        <v>3</v>
      </c>
      <c r="B6" s="18" t="s">
        <v>5</v>
      </c>
      <c r="C6" s="48">
        <v>0.51800000000000002</v>
      </c>
      <c r="D6" s="21" t="s">
        <v>52</v>
      </c>
    </row>
    <row r="7" spans="1:6" ht="20.25">
      <c r="A7" s="23">
        <v>4</v>
      </c>
      <c r="B7" s="18" t="s">
        <v>6</v>
      </c>
      <c r="C7" s="48">
        <v>0.21</v>
      </c>
      <c r="D7" s="21" t="s">
        <v>53</v>
      </c>
    </row>
    <row r="8" spans="1:6" ht="20.25">
      <c r="A8" s="23">
        <v>5</v>
      </c>
      <c r="B8" s="19" t="s">
        <v>7</v>
      </c>
      <c r="C8" s="48">
        <v>0.31</v>
      </c>
      <c r="D8" s="21"/>
    </row>
    <row r="9" spans="1:6" ht="20.25">
      <c r="A9" s="23">
        <v>6</v>
      </c>
      <c r="B9" s="19" t="s">
        <v>8</v>
      </c>
      <c r="C9" s="48">
        <v>0.51</v>
      </c>
      <c r="D9" s="21"/>
    </row>
    <row r="10" spans="1:6" ht="20.25">
      <c r="A10" s="23">
        <v>7</v>
      </c>
      <c r="B10" s="19" t="s">
        <v>2</v>
      </c>
      <c r="C10" s="48">
        <v>0.21</v>
      </c>
      <c r="D10" s="21" t="s">
        <v>54</v>
      </c>
      <c r="E10" s="22" t="s">
        <v>61</v>
      </c>
      <c r="F10" s="22"/>
    </row>
    <row r="11" spans="1:6" ht="20.25">
      <c r="A11" s="23">
        <v>8</v>
      </c>
      <c r="B11" s="19" t="s">
        <v>3</v>
      </c>
      <c r="C11" s="48">
        <v>0.41</v>
      </c>
      <c r="D11" s="21" t="s">
        <v>55</v>
      </c>
      <c r="E11" s="22" t="s">
        <v>63</v>
      </c>
      <c r="F11" s="22"/>
    </row>
    <row r="12" spans="1:6" ht="20.25">
      <c r="A12" s="23">
        <v>9</v>
      </c>
      <c r="B12" s="19" t="s">
        <v>10</v>
      </c>
      <c r="C12" s="48">
        <v>0.26300000000000001</v>
      </c>
      <c r="D12" s="21" t="s">
        <v>56</v>
      </c>
      <c r="E12" s="22"/>
      <c r="F12" s="22"/>
    </row>
    <row r="13" spans="1:6" ht="20.25">
      <c r="A13" s="23">
        <v>10</v>
      </c>
      <c r="B13" s="18" t="s">
        <v>9</v>
      </c>
      <c r="C13" s="48">
        <v>0.26300000000000001</v>
      </c>
      <c r="D13" s="21" t="s">
        <v>57</v>
      </c>
      <c r="E13" s="22" t="s">
        <v>62</v>
      </c>
      <c r="F13" s="22"/>
    </row>
    <row r="14" spans="1:6" ht="37.5">
      <c r="A14" s="23">
        <v>13</v>
      </c>
      <c r="B14" s="19" t="s">
        <v>42</v>
      </c>
      <c r="C14" s="49">
        <v>0.33</v>
      </c>
      <c r="D14" s="20" t="s">
        <v>58</v>
      </c>
    </row>
    <row r="15" spans="1:6" ht="34.5" customHeight="1">
      <c r="A15" s="23">
        <v>14</v>
      </c>
      <c r="B15" s="19" t="s">
        <v>43</v>
      </c>
      <c r="C15" s="49">
        <v>0.32100000000000001</v>
      </c>
      <c r="D15" s="20" t="s">
        <v>59</v>
      </c>
    </row>
    <row r="16" spans="1:6" ht="20.25">
      <c r="A16" s="23">
        <v>15</v>
      </c>
      <c r="B16" s="19" t="s">
        <v>44</v>
      </c>
      <c r="C16" s="49">
        <v>0.41</v>
      </c>
      <c r="D16" s="20" t="s">
        <v>60</v>
      </c>
    </row>
    <row r="17" spans="1:4" ht="37.5">
      <c r="A17" s="23">
        <v>16</v>
      </c>
      <c r="B17" s="19" t="s">
        <v>45</v>
      </c>
      <c r="C17" s="49">
        <v>0.41</v>
      </c>
      <c r="D17" s="20" t="s">
        <v>60</v>
      </c>
    </row>
    <row r="18" spans="1:4" ht="18.75">
      <c r="B18" s="47"/>
      <c r="C18" s="50"/>
    </row>
    <row r="19" spans="1:4" ht="18.75">
      <c r="B19" s="47"/>
      <c r="C19" s="50"/>
    </row>
    <row r="24" spans="1:4">
      <c r="A24" s="22"/>
      <c r="B24" s="51"/>
    </row>
  </sheetData>
  <pageMargins left="0" right="0" top="0" bottom="0" header="0" footer="0"/>
  <pageSetup paperSize="11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Sheet2</vt:lpstr>
      <vt:lpstr>ĐÀ NẴNG </vt:lpstr>
      <vt:lpstr>Sheet1</vt:lpstr>
      <vt:lpstr>'ĐÀ NẴNG '!Print_Area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DAM</dc:creator>
  <cp:lastModifiedBy>Admin</cp:lastModifiedBy>
  <cp:lastPrinted>2023-05-29T15:28:47Z</cp:lastPrinted>
  <dcterms:created xsi:type="dcterms:W3CDTF">2020-06-27T05:28:25Z</dcterms:created>
  <dcterms:modified xsi:type="dcterms:W3CDTF">2023-06-06T10:09:42Z</dcterms:modified>
</cp:coreProperties>
</file>