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KHO\năm 2023\NK THÁNG 3\"/>
    </mc:Choice>
  </mc:AlternateContent>
  <bookViews>
    <workbookView xWindow="-105" yWindow="-105" windowWidth="19425" windowHeight="10305"/>
  </bookViews>
  <sheets>
    <sheet name="tháng 3" sheetId="1" r:id="rId1"/>
    <sheet name="đà nẵng (t3)" sheetId="5" r:id="rId2"/>
  </sheets>
  <definedNames>
    <definedName name="Mã_hàng">#REF!</definedName>
    <definedName name="Số_lượng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2" i="1"/>
  <c r="AH11" i="1"/>
  <c r="AH8" i="1"/>
  <c r="AH3" i="1"/>
  <c r="AH2" i="1"/>
  <c r="AI23" i="5" l="1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C22" i="5"/>
  <c r="B22" i="5"/>
  <c r="B21" i="5"/>
  <c r="C21" i="5" s="1"/>
  <c r="C20" i="5"/>
  <c r="B20" i="5"/>
  <c r="B19" i="5"/>
  <c r="C19" i="5" s="1"/>
  <c r="C18" i="5"/>
  <c r="B18" i="5"/>
  <c r="C17" i="5"/>
  <c r="B17" i="5"/>
  <c r="C16" i="5"/>
  <c r="B16" i="5"/>
  <c r="B15" i="5"/>
  <c r="C15" i="5" s="1"/>
  <c r="C14" i="5"/>
  <c r="B14" i="5"/>
  <c r="C13" i="5"/>
  <c r="B13" i="5"/>
  <c r="C12" i="5"/>
  <c r="B12" i="5"/>
  <c r="B11" i="5"/>
  <c r="C11" i="5" s="1"/>
  <c r="C10" i="5"/>
  <c r="B10" i="5"/>
  <c r="C9" i="5"/>
  <c r="B9" i="5"/>
  <c r="C8" i="5"/>
  <c r="B8" i="5"/>
  <c r="B7" i="5"/>
  <c r="C7" i="5" s="1"/>
  <c r="C6" i="5"/>
  <c r="B6" i="5"/>
  <c r="C5" i="5"/>
  <c r="B5" i="5"/>
  <c r="C4" i="5"/>
  <c r="B4" i="5"/>
  <c r="B3" i="5"/>
  <c r="C3" i="5" s="1"/>
  <c r="C2" i="5"/>
  <c r="B2" i="5"/>
  <c r="C23" i="5" l="1"/>
  <c r="B23" i="5"/>
  <c r="AI23" i="1" l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C16" i="1"/>
  <c r="B16" i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B5" i="1"/>
  <c r="C5" i="1" s="1"/>
  <c r="B4" i="1"/>
  <c r="C4" i="1" s="1"/>
  <c r="C3" i="1"/>
  <c r="C2" i="1"/>
  <c r="C23" i="1" l="1"/>
  <c r="B23" i="1"/>
</calcChain>
</file>

<file path=xl/comments1.xml><?xml version="1.0" encoding="utf-8"?>
<comments xmlns="http://schemas.openxmlformats.org/spreadsheetml/2006/main">
  <authors>
    <author>Admin</author>
  </authors>
  <commentList>
    <comment ref="F2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ngày 27.2
</t>
        </r>
      </text>
    </comment>
    <comment ref="F3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ngày 27.2</t>
        </r>
      </text>
    </comment>
    <comment ref="F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ngày 27.2
</t>
        </r>
      </text>
    </comment>
    <comment ref="F6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ngày 28/2
</t>
        </r>
      </text>
    </comment>
    <comment ref="F8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ngày 27/2</t>
        </r>
      </text>
    </comment>
    <comment ref="F9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ngày 28/2</t>
        </r>
      </text>
    </comment>
    <comment ref="F11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ngày 27/2</t>
        </r>
      </text>
    </comment>
    <comment ref="F15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ngày 27+28/2
</t>
        </r>
      </text>
    </comment>
    <comment ref="F16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ngày 27/2</t>
        </r>
      </text>
    </comment>
    <comment ref="F17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ngày 28/2
</t>
        </r>
      </text>
    </comment>
    <comment ref="F24" authorId="0" shapeId="0">
      <text>
        <r>
          <rPr>
            <b/>
            <sz val="9"/>
            <color indexed="81"/>
            <rFont val="Tahoma"/>
            <charset val="1"/>
          </rPr>
          <t xml:space="preserve">Admin
30 thùng (27/2)
4 thùng (28/2)
2 thùng cảnh toàn
</t>
        </r>
      </text>
    </comment>
    <comment ref="S24" authorId="0" shapeId="0">
      <text>
        <r>
          <rPr>
            <b/>
            <sz val="9"/>
            <color indexed="81"/>
            <rFont val="Tahoma"/>
            <charset val="1"/>
          </rPr>
          <t xml:space="preserve">
12 thùng (13/3)</t>
        </r>
      </text>
    </comment>
    <comment ref="T2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33 thùng (13/3) 
12+14 thùng (14/3)
</t>
        </r>
      </text>
    </comment>
    <comment ref="U2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16+2+16 thùng (15/3) thu hằng
2 thùng cảnh toàn</t>
        </r>
      </text>
    </comment>
    <comment ref="V2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ngày 16/3</t>
        </r>
      </text>
    </comment>
    <comment ref="X2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4 thùng (18/3)
1 thùng cảnh toàn</t>
        </r>
      </text>
    </comment>
    <comment ref="Y2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ngày 19/3</t>
        </r>
      </text>
    </comment>
    <comment ref="Z24" authorId="0" shapeId="0">
      <text>
        <r>
          <rPr>
            <b/>
            <sz val="9"/>
            <color indexed="81"/>
            <rFont val="Tahoma"/>
            <charset val="1"/>
          </rPr>
          <t xml:space="preserve">Adm
4 thùng (20/3)
</t>
        </r>
      </text>
    </comment>
    <comment ref="AA2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33 thùng (20/3)
  9 thùng (21/3)
  1 thùng cảnh toàn</t>
        </r>
      </text>
    </comment>
    <comment ref="AB2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15 thùng + 1 thùng (22/3)</t>
        </r>
      </text>
    </comment>
    <comment ref="AC2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ngày 23/3</t>
        </r>
      </text>
    </comment>
    <comment ref="AE2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16+9+1+1 (25/3)
</t>
        </r>
      </text>
    </comment>
    <comment ref="AF2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ngày 26/3
</t>
        </r>
      </text>
    </comment>
    <comment ref="AG2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4 thùng (27/3)
</t>
        </r>
      </text>
    </comment>
    <comment ref="AH2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33 thùng (27/3)
15+6+2 thùng (28/3)
</t>
        </r>
      </text>
    </comment>
    <comment ref="AI2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ngày 29/3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X11" authorId="0" shapeId="0">
      <text>
        <r>
          <rPr>
            <sz val="9"/>
            <color indexed="81"/>
            <rFont val="Tahoma"/>
            <family val="2"/>
          </rPr>
          <t xml:space="preserve">đặt 141 giao 137
</t>
        </r>
      </text>
    </comment>
  </commentList>
</comments>
</file>

<file path=xl/sharedStrings.xml><?xml version="1.0" encoding="utf-8"?>
<sst xmlns="http://schemas.openxmlformats.org/spreadsheetml/2006/main" count="79" uniqueCount="50">
  <si>
    <t>Sản phẩm</t>
  </si>
  <si>
    <t>SL nhập</t>
  </si>
  <si>
    <t>DS nhập</t>
  </si>
  <si>
    <t>Gía bán (-VAT)</t>
  </si>
  <si>
    <t>GA500</t>
  </si>
  <si>
    <t>C300</t>
  </si>
  <si>
    <t>C500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</si>
  <si>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</si>
  <si>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</si>
  <si>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</si>
  <si>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</si>
  <si>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</si>
  <si>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</si>
  <si>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</si>
  <si>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</si>
  <si>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</si>
  <si>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</si>
  <si>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</si>
  <si>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</si>
  <si>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</si>
  <si>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GIÒ LỤA 500</t>
  </si>
  <si>
    <t>GTNH 500G</t>
  </si>
  <si>
    <t>BG TAIYAKI 450</t>
  </si>
  <si>
    <t>GA HCXH 500</t>
  </si>
  <si>
    <t>GA HCXH 1 KG</t>
  </si>
  <si>
    <t>4 + 30 + 2 thùng</t>
  </si>
  <si>
    <t>1 thùng</t>
  </si>
  <si>
    <t>7 thùng</t>
  </si>
  <si>
    <t>20 thùng</t>
  </si>
  <si>
    <t>30 thùng</t>
  </si>
  <si>
    <t>25 thùng</t>
  </si>
  <si>
    <t>26 thùng</t>
  </si>
  <si>
    <t>2 thùng</t>
  </si>
  <si>
    <t>13 thùng</t>
  </si>
  <si>
    <t>18 thùng</t>
  </si>
  <si>
    <t>12 thùng</t>
  </si>
  <si>
    <t>33 (ô tô) + 26 thùng</t>
  </si>
  <si>
    <t>34 + 2 thùng</t>
  </si>
  <si>
    <t>29 thùng</t>
  </si>
  <si>
    <t>23 thùng</t>
  </si>
  <si>
    <t>4 thùng</t>
  </si>
  <si>
    <t>42 + 1 thùng</t>
  </si>
  <si>
    <t>16 thùng</t>
  </si>
  <si>
    <t>14 thùng</t>
  </si>
  <si>
    <t>15 thùng</t>
  </si>
  <si>
    <t>34 thùng</t>
  </si>
  <si>
    <t>40 thùng</t>
  </si>
  <si>
    <t>4 + 1 thùng</t>
  </si>
  <si>
    <t xml:space="preserve">33 (ô tô)+24 thùng </t>
  </si>
  <si>
    <t>8 thùng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</si>
</sst>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sz val="8"/>
      <color theme="1"/>
      <name val="Microsoft Sans Serif"/>
      <family val="2"/>
    </font>
    <font>
      <sz val="12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4" fontId="0" fillId="2" borderId="1" xfId="0" applyNumberFormat="1" applyFill="1" applyBorder="1"/>
    <xf numFmtId="164" fontId="0" fillId="2" borderId="1" xfId="1" applyNumberFormat="1" applyFont="1" applyFill="1" applyBorder="1"/>
    <xf numFmtId="164" fontId="0" fillId="0" borderId="2" xfId="1" applyNumberFormat="1" applyFont="1" applyBorder="1"/>
    <xf numFmtId="164" fontId="0" fillId="0" borderId="1" xfId="1" applyNumberFormat="1" applyFont="1" applyFill="1" applyBorder="1"/>
    <xf numFmtId="164" fontId="3" fillId="3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1" xfId="0" applyFont="1" applyBorder="1"/>
    <xf numFmtId="164" fontId="5" fillId="2" borderId="1" xfId="0" applyNumberFormat="1" applyFont="1" applyFill="1" applyBorder="1"/>
    <xf numFmtId="164" fontId="5" fillId="0" borderId="1" xfId="0" applyNumberFormat="1" applyFont="1" applyBorder="1"/>
    <xf numFmtId="0" fontId="6" fillId="0" borderId="0" xfId="0" applyFont="1"/>
    <xf numFmtId="14" fontId="6" fillId="0" borderId="0" xfId="0" applyNumberFormat="1" applyFont="1"/>
    <xf numFmtId="164" fontId="0" fillId="0" borderId="0" xfId="0" applyNumberFormat="1"/>
    <xf numFmtId="0" fontId="2" fillId="0" borderId="0" xfId="0" applyFont="1"/>
    <xf numFmtId="0" fontId="6" fillId="0" borderId="0" xfId="0" applyFont="1" applyAlignment="1">
      <alignment horizontal="right"/>
    </xf>
    <xf numFmtId="164" fontId="7" fillId="3" borderId="0" xfId="1" applyNumberFormat="1" applyFont="1" applyFill="1" applyBorder="1" applyAlignment="1">
      <alignment horizontal="center" vertical="center" wrapText="1"/>
    </xf>
    <xf numFmtId="164" fontId="6" fillId="0" borderId="0" xfId="1" applyNumberFormat="1" applyFont="1"/>
    <xf numFmtId="164" fontId="6" fillId="0" borderId="0" xfId="0" applyNumberFormat="1" applyFont="1"/>
    <xf numFmtId="164" fontId="7" fillId="3" borderId="1" xfId="1" applyNumberFormat="1" applyFont="1" applyFill="1" applyBorder="1" applyAlignment="1">
      <alignment horizontal="center" vertical="center" wrapText="1"/>
    </xf>
    <xf numFmtId="164" fontId="0" fillId="4" borderId="1" xfId="1" applyNumberFormat="1" applyFont="1" applyFill="1" applyBorder="1"/>
    <xf numFmtId="14" fontId="6" fillId="0" borderId="0" xfId="0" applyNumberFormat="1" applyFont="1" applyAlignment="1"/>
    <xf numFmtId="164" fontId="0" fillId="5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4"/>
  <sheetViews>
    <sheetView tabSelected="1" topLeftCell="U1" workbookViewId="0">
      <selection activeCell="B4" sqref="B4"/>
    </sheetView>
  </sheetViews>
  <sheetFormatPr defaultRowHeight="15" x14ac:dyDescent="0.25"/>
  <cols>
    <col min="1" max="1" width="18.42578125" bestFit="1" customWidth="1"/>
    <col min="2" max="2" width="14.42578125" customWidth="1"/>
    <col min="3" max="3" width="17.42578125" customWidth="1"/>
    <col min="4" max="4" width="14.85546875" customWidth="1"/>
    <col min="5" max="12" width="10.7109375" customWidth="1"/>
    <col min="13" max="18" width="11.85546875" customWidth="1"/>
    <col min="19" max="20" width="10.85546875" customWidth="1"/>
    <col min="21" max="21" width="11.85546875" customWidth="1"/>
    <col min="22" max="22" width="10.5703125" customWidth="1"/>
    <col min="23" max="23" width="10.7109375" customWidth="1"/>
    <col min="24" max="24" width="10.5703125" customWidth="1"/>
    <col min="25" max="25" width="12" customWidth="1"/>
    <col min="26" max="27" width="10.5703125" customWidth="1"/>
    <col min="28" max="28" width="11.28515625" customWidth="1"/>
    <col min="29" max="29" width="10.7109375" customWidth="1"/>
    <col min="30" max="30" width="10.42578125" customWidth="1"/>
    <col min="31" max="32" width="10.85546875" customWidth="1"/>
    <col min="33" max="33" width="10.5703125" customWidth="1"/>
    <col min="34" max="34" width="12" customWidth="1"/>
    <col min="35" max="35" width="9.42578125" bestFit="1" customWidth="1"/>
  </cols>
  <sheetData>
    <row r="1" spans="1:35" x14ac:dyDescent="0.25">
      <c r="A1" s="1" t="s">
        <v>0</v>
      </c>
      <c r="B1" s="2" t="s">
        <v>1</v>
      </c>
      <c r="C1" s="2" t="s">
        <v>2</v>
      </c>
      <c r="D1" s="3" t="s">
        <v>3</v>
      </c>
      <c r="E1" s="4">
        <v>44986</v>
      </c>
      <c r="F1" s="4">
        <v>44987</v>
      </c>
      <c r="G1" s="4">
        <v>44988</v>
      </c>
      <c r="H1" s="4">
        <v>44989</v>
      </c>
      <c r="I1" s="4">
        <v>44990</v>
      </c>
      <c r="J1" s="4">
        <v>44991</v>
      </c>
      <c r="K1" s="4">
        <v>44992</v>
      </c>
      <c r="L1" s="4">
        <v>44993</v>
      </c>
      <c r="M1" s="4">
        <v>44994</v>
      </c>
      <c r="N1" s="4">
        <v>44995</v>
      </c>
      <c r="O1" s="4">
        <v>44996</v>
      </c>
      <c r="P1" s="4">
        <v>44997</v>
      </c>
      <c r="Q1" s="4">
        <v>44998</v>
      </c>
      <c r="R1" s="4">
        <v>44999</v>
      </c>
      <c r="S1" s="4">
        <v>45000</v>
      </c>
      <c r="T1" s="4">
        <v>45001</v>
      </c>
      <c r="U1" s="4">
        <v>45002</v>
      </c>
      <c r="V1" s="4">
        <v>45003</v>
      </c>
      <c r="W1" s="4">
        <v>45004</v>
      </c>
      <c r="X1" s="4">
        <v>45005</v>
      </c>
      <c r="Y1" s="4">
        <v>45006</v>
      </c>
      <c r="Z1" s="4">
        <v>45007</v>
      </c>
      <c r="AA1" s="4">
        <v>45008</v>
      </c>
      <c r="AB1" s="4">
        <v>45009</v>
      </c>
      <c r="AC1" s="4">
        <v>45010</v>
      </c>
      <c r="AD1" s="4">
        <v>45011</v>
      </c>
      <c r="AE1" s="4">
        <v>45012</v>
      </c>
      <c r="AF1" s="4">
        <v>45013</v>
      </c>
      <c r="AG1" s="4">
        <v>45014</v>
      </c>
      <c r="AH1" s="4">
        <v>45015</v>
      </c>
      <c r="AI1" s="4">
        <v>45016</v>
      </c>
    </row>
    <row r="2" spans="1:35" ht="15.75" x14ac:dyDescent="0.25">
      <c r="A2" s="5" t="s">
        <v>4</v>
      </c>
      <c r="B2" s="6">
        <f>SUM(E2:AI2)</f>
        <v>12263</v>
      </c>
      <c r="C2" s="7">
        <f>B2*D2</f>
        <v>1361904254</v>
      </c>
      <c r="D2" s="8">
        <v>111058</v>
      </c>
      <c r="E2" s="9"/>
      <c r="F2" s="26">
        <v>832</v>
      </c>
      <c r="G2" s="9"/>
      <c r="H2" s="9"/>
      <c r="I2" s="9"/>
      <c r="J2" s="9">
        <v>0</v>
      </c>
      <c r="K2" s="26">
        <v>728</v>
      </c>
      <c r="L2" s="9"/>
      <c r="M2" s="26">
        <v>884</v>
      </c>
      <c r="N2" s="26">
        <v>520</v>
      </c>
      <c r="O2" s="9">
        <v>0</v>
      </c>
      <c r="P2" s="9"/>
      <c r="Q2" s="26">
        <v>260</v>
      </c>
      <c r="R2" s="26">
        <v>728</v>
      </c>
      <c r="S2" s="9">
        <v>0</v>
      </c>
      <c r="T2" s="9">
        <v>1352</v>
      </c>
      <c r="U2" s="9">
        <v>832</v>
      </c>
      <c r="V2" s="10">
        <v>832</v>
      </c>
      <c r="W2" s="9"/>
      <c r="X2" s="9">
        <v>0</v>
      </c>
      <c r="Y2" s="9">
        <v>728</v>
      </c>
      <c r="Z2" s="9"/>
      <c r="AA2" s="9">
        <v>1144</v>
      </c>
      <c r="AB2" s="9">
        <v>676</v>
      </c>
      <c r="AC2" s="9">
        <v>520</v>
      </c>
      <c r="AD2" s="9"/>
      <c r="AE2" s="9">
        <v>285</v>
      </c>
      <c r="AF2" s="9">
        <v>290</v>
      </c>
      <c r="AG2" s="9"/>
      <c r="AH2" s="28">
        <f>884+624+104</f>
        <v>1612</v>
      </c>
      <c r="AI2" s="11">
        <v>40</v>
      </c>
    </row>
    <row r="3" spans="1:35" ht="15.75" x14ac:dyDescent="0.25">
      <c r="A3" s="5" t="s">
        <v>5</v>
      </c>
      <c r="B3" s="6">
        <f>SUM(E3:AI3)</f>
        <v>10214</v>
      </c>
      <c r="C3" s="7">
        <f t="shared" ref="C3:C20" si="0">B3*D3</f>
        <v>750024234</v>
      </c>
      <c r="D3" s="8">
        <v>73431</v>
      </c>
      <c r="E3" s="9"/>
      <c r="F3" s="26">
        <v>700</v>
      </c>
      <c r="G3" s="9"/>
      <c r="H3" s="9"/>
      <c r="I3" s="9"/>
      <c r="J3" s="9">
        <v>0</v>
      </c>
      <c r="K3" s="26">
        <v>420</v>
      </c>
      <c r="L3" s="9"/>
      <c r="M3" s="26">
        <v>1114</v>
      </c>
      <c r="N3" s="26">
        <v>560</v>
      </c>
      <c r="O3" s="9">
        <v>0</v>
      </c>
      <c r="P3" s="9"/>
      <c r="Q3" s="9">
        <v>0</v>
      </c>
      <c r="R3" s="9">
        <v>0</v>
      </c>
      <c r="S3" s="9">
        <v>0</v>
      </c>
      <c r="T3" s="9">
        <v>2100</v>
      </c>
      <c r="U3" s="9">
        <v>700</v>
      </c>
      <c r="V3" s="10">
        <v>700</v>
      </c>
      <c r="W3" s="9"/>
      <c r="X3" s="9">
        <v>0</v>
      </c>
      <c r="Y3" s="9">
        <v>280</v>
      </c>
      <c r="Z3" s="9"/>
      <c r="AA3" s="9">
        <v>1120</v>
      </c>
      <c r="AB3" s="9">
        <v>140</v>
      </c>
      <c r="AC3" s="9">
        <v>0</v>
      </c>
      <c r="AD3" s="9"/>
      <c r="AE3" s="9">
        <v>420</v>
      </c>
      <c r="AF3" s="9">
        <v>280</v>
      </c>
      <c r="AG3" s="9"/>
      <c r="AH3" s="28">
        <f>1120+560</f>
        <v>1680</v>
      </c>
      <c r="AI3" s="9">
        <v>0</v>
      </c>
    </row>
    <row r="4" spans="1:35" ht="15.75" x14ac:dyDescent="0.25">
      <c r="A4" s="12" t="s">
        <v>6</v>
      </c>
      <c r="B4" s="6">
        <f>SUM(E4:AI4)</f>
        <v>1620</v>
      </c>
      <c r="C4" s="7">
        <f t="shared" si="0"/>
        <v>192886920</v>
      </c>
      <c r="D4" s="8">
        <v>119066</v>
      </c>
      <c r="E4" s="9"/>
      <c r="F4" s="26">
        <v>180</v>
      </c>
      <c r="G4" s="9"/>
      <c r="H4" s="9"/>
      <c r="I4" s="9"/>
      <c r="J4" s="26">
        <v>90</v>
      </c>
      <c r="K4" s="26">
        <v>90</v>
      </c>
      <c r="L4" s="9"/>
      <c r="M4" s="26">
        <v>180</v>
      </c>
      <c r="N4" s="26">
        <v>90</v>
      </c>
      <c r="O4" s="9">
        <v>0</v>
      </c>
      <c r="P4" s="9"/>
      <c r="Q4" s="9">
        <v>0</v>
      </c>
      <c r="R4" s="9">
        <v>0</v>
      </c>
      <c r="S4" s="9">
        <v>0</v>
      </c>
      <c r="T4" s="9">
        <v>360</v>
      </c>
      <c r="U4" s="9">
        <v>90</v>
      </c>
      <c r="V4" s="10">
        <v>90</v>
      </c>
      <c r="W4" s="9"/>
      <c r="X4" s="9">
        <v>0</v>
      </c>
      <c r="Y4" s="9">
        <v>0</v>
      </c>
      <c r="Z4" s="9"/>
      <c r="AA4" s="9">
        <v>180</v>
      </c>
      <c r="AB4" s="9">
        <v>90</v>
      </c>
      <c r="AC4" s="9">
        <v>0</v>
      </c>
      <c r="AD4" s="9"/>
      <c r="AE4" s="9">
        <v>0</v>
      </c>
      <c r="AF4" s="9">
        <v>0</v>
      </c>
      <c r="AG4" s="9"/>
      <c r="AH4" s="9">
        <v>90</v>
      </c>
      <c r="AI4" s="11">
        <v>90</v>
      </c>
    </row>
    <row r="5" spans="1:35" ht="15.75" x14ac:dyDescent="0.25">
      <c r="A5" s="12" t="s">
        <v>7</v>
      </c>
      <c r="B5" s="6">
        <f t="shared" ref="B3:B22" si="1">SUM(E5:AI5)</f>
        <v>2130</v>
      </c>
      <c r="C5" s="7">
        <f t="shared" si="0"/>
        <v>186986310</v>
      </c>
      <c r="D5" s="8">
        <v>87787</v>
      </c>
      <c r="E5" s="9"/>
      <c r="F5" s="9">
        <v>0</v>
      </c>
      <c r="G5" s="9"/>
      <c r="H5" s="9"/>
      <c r="I5" s="9"/>
      <c r="J5" s="26">
        <v>130</v>
      </c>
      <c r="K5" s="9">
        <v>0</v>
      </c>
      <c r="L5" s="9"/>
      <c r="M5" s="9">
        <v>0</v>
      </c>
      <c r="N5" s="26">
        <v>180</v>
      </c>
      <c r="O5" s="26">
        <v>320</v>
      </c>
      <c r="P5" s="9"/>
      <c r="Q5" s="26">
        <v>80</v>
      </c>
      <c r="R5" s="9">
        <v>0</v>
      </c>
      <c r="S5" s="26">
        <v>180</v>
      </c>
      <c r="T5" s="26">
        <v>180</v>
      </c>
      <c r="U5" s="9">
        <v>180</v>
      </c>
      <c r="V5" s="10">
        <v>0</v>
      </c>
      <c r="W5" s="9"/>
      <c r="X5" s="9">
        <v>0</v>
      </c>
      <c r="Y5" s="9">
        <v>130</v>
      </c>
      <c r="Z5" s="9"/>
      <c r="AA5" s="9">
        <v>130</v>
      </c>
      <c r="AB5" s="9">
        <v>0</v>
      </c>
      <c r="AC5" s="9">
        <v>80</v>
      </c>
      <c r="AD5" s="9"/>
      <c r="AE5" s="9">
        <v>360</v>
      </c>
      <c r="AF5" s="9">
        <v>0</v>
      </c>
      <c r="AG5" s="9"/>
      <c r="AH5" s="9">
        <v>0</v>
      </c>
      <c r="AI5" s="11">
        <v>180</v>
      </c>
    </row>
    <row r="6" spans="1:35" ht="15.75" x14ac:dyDescent="0.25">
      <c r="A6" s="12" t="s">
        <v>8</v>
      </c>
      <c r="B6" s="6">
        <f t="shared" si="1"/>
        <v>290</v>
      </c>
      <c r="C6" s="7">
        <f>B6*D6</f>
        <v>37967380</v>
      </c>
      <c r="D6" s="8">
        <v>130922</v>
      </c>
      <c r="E6" s="9"/>
      <c r="F6" s="26">
        <v>130</v>
      </c>
      <c r="G6" s="9"/>
      <c r="H6" s="9"/>
      <c r="I6" s="9"/>
      <c r="J6" s="9">
        <v>0</v>
      </c>
      <c r="K6" s="9">
        <v>0</v>
      </c>
      <c r="L6" s="9"/>
      <c r="M6" s="9">
        <v>0</v>
      </c>
      <c r="N6" s="9">
        <v>0</v>
      </c>
      <c r="O6" s="9">
        <v>0</v>
      </c>
      <c r="P6" s="9"/>
      <c r="Q6" s="9">
        <v>0</v>
      </c>
      <c r="R6" s="9">
        <v>0</v>
      </c>
      <c r="S6" s="9">
        <v>0</v>
      </c>
      <c r="T6" s="9">
        <v>80</v>
      </c>
      <c r="U6" s="9">
        <v>0</v>
      </c>
      <c r="V6" s="10">
        <v>0</v>
      </c>
      <c r="W6" s="9"/>
      <c r="X6" s="9">
        <v>0</v>
      </c>
      <c r="Y6" s="9">
        <v>0</v>
      </c>
      <c r="Z6" s="9"/>
      <c r="AA6" s="9">
        <v>0</v>
      </c>
      <c r="AB6" s="9">
        <v>0</v>
      </c>
      <c r="AC6" s="9">
        <v>80</v>
      </c>
      <c r="AD6" s="9"/>
      <c r="AE6" s="9">
        <v>0</v>
      </c>
      <c r="AF6" s="9">
        <v>0</v>
      </c>
      <c r="AG6" s="9"/>
      <c r="AH6" s="9">
        <v>0</v>
      </c>
      <c r="AI6" s="9">
        <v>0</v>
      </c>
    </row>
    <row r="7" spans="1:35" ht="15.75" x14ac:dyDescent="0.25">
      <c r="A7" s="12" t="s">
        <v>9</v>
      </c>
      <c r="B7" s="6">
        <f t="shared" si="1"/>
        <v>70</v>
      </c>
      <c r="C7" s="7">
        <f t="shared" si="0"/>
        <v>15097390</v>
      </c>
      <c r="D7" s="8">
        <v>215677</v>
      </c>
      <c r="E7" s="9"/>
      <c r="F7" s="9">
        <v>0</v>
      </c>
      <c r="G7" s="9"/>
      <c r="H7" s="9"/>
      <c r="I7" s="9"/>
      <c r="J7" s="9">
        <v>0</v>
      </c>
      <c r="K7" s="9">
        <v>0</v>
      </c>
      <c r="L7" s="9"/>
      <c r="M7" s="9">
        <v>0</v>
      </c>
      <c r="N7" s="9">
        <v>0</v>
      </c>
      <c r="O7" s="26">
        <v>30</v>
      </c>
      <c r="P7" s="9"/>
      <c r="Q7" s="9">
        <v>0</v>
      </c>
      <c r="R7" s="9">
        <v>0</v>
      </c>
      <c r="S7" s="9">
        <v>0</v>
      </c>
      <c r="T7" s="9">
        <v>0</v>
      </c>
      <c r="U7" s="9">
        <v>0</v>
      </c>
      <c r="V7" s="10">
        <v>20</v>
      </c>
      <c r="W7" s="9"/>
      <c r="X7" s="9">
        <v>0</v>
      </c>
      <c r="Y7" s="9">
        <v>20</v>
      </c>
      <c r="Z7" s="9"/>
      <c r="AA7" s="9">
        <v>0</v>
      </c>
      <c r="AB7" s="9">
        <v>0</v>
      </c>
      <c r="AC7" s="9">
        <v>0</v>
      </c>
      <c r="AD7" s="9"/>
      <c r="AE7" s="9">
        <v>0</v>
      </c>
      <c r="AF7" s="9">
        <v>0</v>
      </c>
      <c r="AG7" s="9"/>
      <c r="AH7" s="9">
        <v>0</v>
      </c>
      <c r="AI7" s="9">
        <v>0</v>
      </c>
    </row>
    <row r="8" spans="1:35" ht="15.75" x14ac:dyDescent="0.25">
      <c r="A8" s="5" t="s">
        <v>10</v>
      </c>
      <c r="B8" s="6">
        <f t="shared" si="1"/>
        <v>3600</v>
      </c>
      <c r="C8" s="7">
        <f t="shared" si="0"/>
        <v>200142000</v>
      </c>
      <c r="D8" s="8">
        <v>55595</v>
      </c>
      <c r="E8" s="9"/>
      <c r="F8" s="26">
        <v>240</v>
      </c>
      <c r="G8" s="9"/>
      <c r="H8" s="9"/>
      <c r="I8" s="9"/>
      <c r="J8" s="9">
        <v>0</v>
      </c>
      <c r="K8" s="9">
        <v>0</v>
      </c>
      <c r="L8" s="9"/>
      <c r="M8" s="26">
        <v>240</v>
      </c>
      <c r="N8" s="26">
        <v>240</v>
      </c>
      <c r="O8" s="26">
        <v>240</v>
      </c>
      <c r="P8" s="9"/>
      <c r="Q8" s="26">
        <v>240</v>
      </c>
      <c r="R8" s="9">
        <v>0</v>
      </c>
      <c r="S8" s="26">
        <v>240</v>
      </c>
      <c r="T8" s="9">
        <v>240</v>
      </c>
      <c r="U8" s="9">
        <v>0</v>
      </c>
      <c r="V8" s="10">
        <v>240</v>
      </c>
      <c r="W8" s="9"/>
      <c r="X8" s="9">
        <v>0</v>
      </c>
      <c r="Y8" s="9">
        <v>240</v>
      </c>
      <c r="Z8" s="9"/>
      <c r="AA8" s="9">
        <v>240</v>
      </c>
      <c r="AB8" s="9">
        <v>0</v>
      </c>
      <c r="AC8" s="9">
        <v>0</v>
      </c>
      <c r="AD8" s="9"/>
      <c r="AE8" s="9">
        <v>480</v>
      </c>
      <c r="AF8" s="9">
        <v>0</v>
      </c>
      <c r="AG8" s="9"/>
      <c r="AH8" s="28">
        <f>240+240</f>
        <v>480</v>
      </c>
      <c r="AI8" s="11">
        <v>240</v>
      </c>
    </row>
    <row r="9" spans="1:35" ht="15.75" x14ac:dyDescent="0.25">
      <c r="A9" s="12" t="s">
        <v>11</v>
      </c>
      <c r="B9" s="6">
        <f t="shared" si="1"/>
        <v>390</v>
      </c>
      <c r="C9" s="7">
        <f t="shared" si="0"/>
        <v>41809950</v>
      </c>
      <c r="D9" s="8">
        <v>107205</v>
      </c>
      <c r="E9" s="9"/>
      <c r="F9" s="26">
        <v>60</v>
      </c>
      <c r="G9" s="9"/>
      <c r="H9" s="9"/>
      <c r="I9" s="9"/>
      <c r="J9" s="9">
        <v>0</v>
      </c>
      <c r="K9" s="26">
        <v>40</v>
      </c>
      <c r="L9" s="9"/>
      <c r="M9" s="9">
        <v>0</v>
      </c>
      <c r="N9" s="9">
        <v>0</v>
      </c>
      <c r="O9" s="26">
        <v>40</v>
      </c>
      <c r="P9" s="9"/>
      <c r="Q9" s="9">
        <v>0</v>
      </c>
      <c r="R9" s="9">
        <v>0</v>
      </c>
      <c r="S9" s="9">
        <v>0</v>
      </c>
      <c r="T9" s="9">
        <v>0</v>
      </c>
      <c r="U9" s="9">
        <v>40</v>
      </c>
      <c r="V9" s="10">
        <v>0</v>
      </c>
      <c r="W9" s="9"/>
      <c r="X9" s="9">
        <v>40</v>
      </c>
      <c r="Y9" s="9">
        <v>40</v>
      </c>
      <c r="Z9" s="9"/>
      <c r="AA9" s="9">
        <v>0</v>
      </c>
      <c r="AB9" s="9">
        <v>40</v>
      </c>
      <c r="AC9" s="9">
        <v>0</v>
      </c>
      <c r="AD9" s="9"/>
      <c r="AE9" s="9">
        <v>0</v>
      </c>
      <c r="AF9" s="9">
        <v>50</v>
      </c>
      <c r="AG9" s="9"/>
      <c r="AH9" s="9">
        <v>0</v>
      </c>
      <c r="AI9" s="11">
        <v>40</v>
      </c>
    </row>
    <row r="10" spans="1:35" ht="15.75" x14ac:dyDescent="0.25">
      <c r="A10" s="12" t="s">
        <v>12</v>
      </c>
      <c r="B10" s="6">
        <f t="shared" si="1"/>
        <v>1950</v>
      </c>
      <c r="C10" s="7">
        <f t="shared" si="0"/>
        <v>89700000</v>
      </c>
      <c r="D10" s="8">
        <v>46000</v>
      </c>
      <c r="E10" s="9"/>
      <c r="F10" s="9">
        <v>0</v>
      </c>
      <c r="G10" s="9"/>
      <c r="H10" s="9"/>
      <c r="I10" s="9"/>
      <c r="J10" s="26">
        <v>130</v>
      </c>
      <c r="K10" s="9">
        <v>0</v>
      </c>
      <c r="L10" s="9"/>
      <c r="M10" s="9">
        <v>0</v>
      </c>
      <c r="N10" s="9">
        <v>0</v>
      </c>
      <c r="O10" s="26">
        <v>520</v>
      </c>
      <c r="P10" s="9"/>
      <c r="Q10" s="9">
        <v>0</v>
      </c>
      <c r="R10" s="9">
        <v>0</v>
      </c>
      <c r="S10" s="26">
        <v>260</v>
      </c>
      <c r="T10" s="9">
        <v>130</v>
      </c>
      <c r="U10" s="9">
        <v>130</v>
      </c>
      <c r="V10" s="10">
        <v>130</v>
      </c>
      <c r="W10" s="9"/>
      <c r="X10" s="9">
        <v>0</v>
      </c>
      <c r="Y10" s="9">
        <v>0</v>
      </c>
      <c r="Z10" s="9"/>
      <c r="AA10" s="9">
        <v>130</v>
      </c>
      <c r="AB10" s="9">
        <v>0</v>
      </c>
      <c r="AC10" s="9">
        <v>0</v>
      </c>
      <c r="AD10" s="9"/>
      <c r="AE10" s="9">
        <v>260</v>
      </c>
      <c r="AF10" s="9">
        <v>130</v>
      </c>
      <c r="AG10" s="9"/>
      <c r="AH10" s="9">
        <v>130</v>
      </c>
      <c r="AI10" s="9">
        <v>0</v>
      </c>
    </row>
    <row r="11" spans="1:35" ht="15.75" x14ac:dyDescent="0.25">
      <c r="A11" s="12" t="s">
        <v>13</v>
      </c>
      <c r="B11" s="6">
        <f t="shared" si="1"/>
        <v>4800</v>
      </c>
      <c r="C11" s="7">
        <f t="shared" si="0"/>
        <v>240878400</v>
      </c>
      <c r="D11" s="8">
        <v>50183</v>
      </c>
      <c r="E11" s="9"/>
      <c r="F11" s="26">
        <v>400</v>
      </c>
      <c r="G11" s="9"/>
      <c r="H11" s="26">
        <v>200</v>
      </c>
      <c r="I11" s="9"/>
      <c r="J11" s="9">
        <v>0</v>
      </c>
      <c r="K11" s="9">
        <v>0</v>
      </c>
      <c r="L11" s="9"/>
      <c r="M11" s="26">
        <v>400</v>
      </c>
      <c r="N11" s="26">
        <v>400</v>
      </c>
      <c r="O11" s="26">
        <v>200</v>
      </c>
      <c r="P11" s="9"/>
      <c r="Q11" s="9">
        <v>0</v>
      </c>
      <c r="R11" s="26">
        <v>200</v>
      </c>
      <c r="S11" s="26">
        <v>400</v>
      </c>
      <c r="T11" s="9">
        <v>400</v>
      </c>
      <c r="U11" s="9">
        <v>200</v>
      </c>
      <c r="V11" s="10">
        <v>0</v>
      </c>
      <c r="W11" s="9"/>
      <c r="X11" s="9">
        <v>0</v>
      </c>
      <c r="Y11" s="9">
        <v>400</v>
      </c>
      <c r="Z11" s="9"/>
      <c r="AA11" s="9">
        <v>400</v>
      </c>
      <c r="AB11" s="9">
        <v>0</v>
      </c>
      <c r="AC11" s="9">
        <v>0</v>
      </c>
      <c r="AD11" s="9"/>
      <c r="AE11" s="9">
        <v>200</v>
      </c>
      <c r="AF11" s="9">
        <v>200</v>
      </c>
      <c r="AG11" s="9"/>
      <c r="AH11" s="28">
        <f>400+400</f>
        <v>800</v>
      </c>
      <c r="AI11" s="9">
        <v>0</v>
      </c>
    </row>
    <row r="12" spans="1:35" ht="15.75" x14ac:dyDescent="0.25">
      <c r="A12" s="13" t="s">
        <v>14</v>
      </c>
      <c r="B12" s="6">
        <f>SUM(E12:AI12)</f>
        <v>0</v>
      </c>
      <c r="C12" s="7">
        <f t="shared" si="0"/>
        <v>0</v>
      </c>
      <c r="D12" s="8">
        <v>105400</v>
      </c>
      <c r="E12" s="9"/>
      <c r="F12" s="9">
        <v>0</v>
      </c>
      <c r="G12" s="9"/>
      <c r="H12" s="9"/>
      <c r="I12" s="9"/>
      <c r="J12" s="9">
        <v>0</v>
      </c>
      <c r="K12" s="9">
        <v>0</v>
      </c>
      <c r="L12" s="9"/>
      <c r="M12" s="9">
        <v>0</v>
      </c>
      <c r="N12" s="9">
        <v>0</v>
      </c>
      <c r="O12" s="9">
        <v>0</v>
      </c>
      <c r="P12" s="9"/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10">
        <v>0</v>
      </c>
      <c r="W12" s="9"/>
      <c r="X12" s="9">
        <v>0</v>
      </c>
      <c r="Y12" s="9">
        <v>0</v>
      </c>
      <c r="Z12" s="9"/>
      <c r="AA12" s="9">
        <v>0</v>
      </c>
      <c r="AB12" s="9">
        <v>0</v>
      </c>
      <c r="AC12" s="9">
        <v>0</v>
      </c>
      <c r="AD12" s="9"/>
      <c r="AE12" s="9">
        <v>0</v>
      </c>
      <c r="AF12" s="9">
        <v>0</v>
      </c>
      <c r="AG12" s="9"/>
      <c r="AH12" s="9">
        <v>0</v>
      </c>
      <c r="AI12" s="9">
        <v>0</v>
      </c>
    </row>
    <row r="13" spans="1:35" ht="15.75" x14ac:dyDescent="0.25">
      <c r="A13" s="13" t="s">
        <v>15</v>
      </c>
      <c r="B13" s="6">
        <f t="shared" si="1"/>
        <v>1564</v>
      </c>
      <c r="C13" s="7">
        <f t="shared" si="0"/>
        <v>141933000</v>
      </c>
      <c r="D13" s="8">
        <v>90750</v>
      </c>
      <c r="E13" s="9"/>
      <c r="F13" s="9">
        <v>0</v>
      </c>
      <c r="G13" s="9"/>
      <c r="H13" s="9"/>
      <c r="I13" s="9"/>
      <c r="J13" s="26">
        <v>48</v>
      </c>
      <c r="K13" s="26">
        <v>48</v>
      </c>
      <c r="L13" s="9"/>
      <c r="M13" s="9">
        <v>0</v>
      </c>
      <c r="N13" s="9">
        <v>0</v>
      </c>
      <c r="O13" s="26">
        <v>384</v>
      </c>
      <c r="P13" s="9"/>
      <c r="Q13" s="26">
        <v>172</v>
      </c>
      <c r="R13" s="9">
        <v>0</v>
      </c>
      <c r="S13" s="26">
        <v>288</v>
      </c>
      <c r="T13" s="26">
        <v>48</v>
      </c>
      <c r="U13" s="9">
        <v>192</v>
      </c>
      <c r="V13" s="10">
        <v>96</v>
      </c>
      <c r="W13" s="9"/>
      <c r="X13" s="9">
        <v>48</v>
      </c>
      <c r="Y13" s="9">
        <v>48</v>
      </c>
      <c r="Z13" s="9"/>
      <c r="AA13" s="9">
        <v>48</v>
      </c>
      <c r="AB13" s="9">
        <v>0</v>
      </c>
      <c r="AC13" s="9">
        <v>48</v>
      </c>
      <c r="AD13" s="9"/>
      <c r="AE13" s="9">
        <v>48</v>
      </c>
      <c r="AF13" s="9">
        <v>0</v>
      </c>
      <c r="AG13" s="9"/>
      <c r="AH13" s="9">
        <v>0</v>
      </c>
      <c r="AI13" s="11">
        <v>48</v>
      </c>
    </row>
    <row r="14" spans="1:35" ht="15.75" x14ac:dyDescent="0.25">
      <c r="A14" s="13" t="s">
        <v>16</v>
      </c>
      <c r="B14" s="6">
        <f t="shared" si="1"/>
        <v>1271</v>
      </c>
      <c r="C14" s="7">
        <f t="shared" si="0"/>
        <v>90177450</v>
      </c>
      <c r="D14" s="8">
        <v>70950</v>
      </c>
      <c r="E14" s="9"/>
      <c r="F14" s="9">
        <v>0</v>
      </c>
      <c r="G14" s="9"/>
      <c r="H14" s="9"/>
      <c r="I14" s="9"/>
      <c r="J14" s="26">
        <v>85</v>
      </c>
      <c r="K14" s="26">
        <v>85</v>
      </c>
      <c r="L14" s="9"/>
      <c r="M14" s="9">
        <v>0</v>
      </c>
      <c r="N14" s="26">
        <v>85</v>
      </c>
      <c r="O14" s="26">
        <v>336</v>
      </c>
      <c r="P14" s="9"/>
      <c r="Q14" s="9">
        <v>0</v>
      </c>
      <c r="R14" s="26">
        <v>85</v>
      </c>
      <c r="S14" s="9">
        <v>0</v>
      </c>
      <c r="T14" s="26">
        <v>85</v>
      </c>
      <c r="U14" s="9">
        <v>0</v>
      </c>
      <c r="V14" s="10">
        <v>85</v>
      </c>
      <c r="W14" s="9"/>
      <c r="X14" s="9">
        <v>0</v>
      </c>
      <c r="Y14" s="9">
        <v>85</v>
      </c>
      <c r="Z14" s="9"/>
      <c r="AA14" s="9">
        <v>0</v>
      </c>
      <c r="AB14" s="9">
        <v>85</v>
      </c>
      <c r="AC14" s="9">
        <v>0</v>
      </c>
      <c r="AD14" s="9"/>
      <c r="AE14" s="9">
        <v>170</v>
      </c>
      <c r="AF14" s="9">
        <v>0</v>
      </c>
      <c r="AG14" s="9"/>
      <c r="AH14" s="9">
        <v>85</v>
      </c>
      <c r="AI14" s="9">
        <v>0</v>
      </c>
    </row>
    <row r="15" spans="1:35" ht="15.75" x14ac:dyDescent="0.25">
      <c r="A15" s="13" t="s">
        <v>17</v>
      </c>
      <c r="B15" s="6">
        <f>SUM(E15:AI15)</f>
        <v>2520</v>
      </c>
      <c r="C15" s="7">
        <f t="shared" si="0"/>
        <v>187110000</v>
      </c>
      <c r="D15" s="8">
        <v>74250</v>
      </c>
      <c r="E15" s="9"/>
      <c r="F15" s="26">
        <v>255</v>
      </c>
      <c r="G15" s="9"/>
      <c r="H15" s="9"/>
      <c r="I15" s="9"/>
      <c r="J15" s="26">
        <v>85</v>
      </c>
      <c r="K15" s="9">
        <v>0</v>
      </c>
      <c r="L15" s="9"/>
      <c r="M15" s="9">
        <v>0</v>
      </c>
      <c r="N15" s="26">
        <v>85</v>
      </c>
      <c r="O15" s="26">
        <v>595</v>
      </c>
      <c r="P15" s="9"/>
      <c r="Q15" s="9">
        <v>0</v>
      </c>
      <c r="R15" s="26">
        <v>85</v>
      </c>
      <c r="S15" s="9">
        <v>0</v>
      </c>
      <c r="T15" s="9">
        <v>170</v>
      </c>
      <c r="U15" s="9">
        <v>85</v>
      </c>
      <c r="V15" s="10">
        <v>170</v>
      </c>
      <c r="W15" s="9"/>
      <c r="X15" s="9">
        <v>85</v>
      </c>
      <c r="Y15" s="9">
        <v>0</v>
      </c>
      <c r="Z15" s="9">
        <v>170</v>
      </c>
      <c r="AA15" s="9">
        <v>170</v>
      </c>
      <c r="AB15" s="9">
        <v>0</v>
      </c>
      <c r="AC15" s="9">
        <v>0</v>
      </c>
      <c r="AD15" s="9"/>
      <c r="AE15" s="9">
        <v>225</v>
      </c>
      <c r="AF15" s="9">
        <v>170</v>
      </c>
      <c r="AG15" s="9"/>
      <c r="AH15" s="9">
        <v>170</v>
      </c>
      <c r="AI15" s="9">
        <v>0</v>
      </c>
    </row>
    <row r="16" spans="1:35" ht="15.75" x14ac:dyDescent="0.25">
      <c r="A16" s="13" t="s">
        <v>18</v>
      </c>
      <c r="B16" s="6">
        <f>SUM(E16:AI16)</f>
        <v>1785</v>
      </c>
      <c r="C16" s="7">
        <f t="shared" si="0"/>
        <v>106029000</v>
      </c>
      <c r="D16" s="8">
        <v>59400</v>
      </c>
      <c r="E16" s="9"/>
      <c r="F16" s="26">
        <v>170</v>
      </c>
      <c r="G16" s="9"/>
      <c r="H16" s="9"/>
      <c r="I16" s="9"/>
      <c r="J16" s="9">
        <v>0</v>
      </c>
      <c r="K16" s="9">
        <v>0</v>
      </c>
      <c r="L16" s="9"/>
      <c r="M16" s="9">
        <v>0</v>
      </c>
      <c r="N16" s="9">
        <v>0</v>
      </c>
      <c r="O16" s="9">
        <v>0</v>
      </c>
      <c r="P16" s="9"/>
      <c r="Q16" s="26">
        <v>255</v>
      </c>
      <c r="R16" s="26">
        <v>85</v>
      </c>
      <c r="S16" s="9">
        <v>0</v>
      </c>
      <c r="T16" s="26">
        <v>255</v>
      </c>
      <c r="U16" s="9">
        <v>170</v>
      </c>
      <c r="V16" s="10">
        <v>0</v>
      </c>
      <c r="W16" s="9"/>
      <c r="X16" s="9">
        <v>85</v>
      </c>
      <c r="Y16" s="9">
        <v>85</v>
      </c>
      <c r="Z16" s="9">
        <v>170</v>
      </c>
      <c r="AA16" s="9">
        <v>170</v>
      </c>
      <c r="AB16" s="9">
        <v>0</v>
      </c>
      <c r="AC16" s="9">
        <v>0</v>
      </c>
      <c r="AD16" s="9"/>
      <c r="AE16" s="9">
        <v>170</v>
      </c>
      <c r="AF16" s="9">
        <v>170</v>
      </c>
      <c r="AG16" s="9"/>
      <c r="AH16" s="9">
        <v>0</v>
      </c>
      <c r="AI16" s="9">
        <v>0</v>
      </c>
    </row>
    <row r="17" spans="1:35" ht="15.75" x14ac:dyDescent="0.25">
      <c r="A17" s="13" t="s">
        <v>19</v>
      </c>
      <c r="B17" s="6">
        <f>SUM(E17:AI17)</f>
        <v>374</v>
      </c>
      <c r="C17" s="7">
        <f t="shared" si="0"/>
        <v>22832700</v>
      </c>
      <c r="D17" s="8">
        <v>61050</v>
      </c>
      <c r="E17" s="9"/>
      <c r="F17" s="26">
        <v>85</v>
      </c>
      <c r="G17" s="9"/>
      <c r="H17" s="9"/>
      <c r="I17" s="9"/>
      <c r="J17" s="26">
        <v>44</v>
      </c>
      <c r="K17" s="9">
        <v>0</v>
      </c>
      <c r="L17" s="9"/>
      <c r="M17" s="9">
        <v>0</v>
      </c>
      <c r="N17" s="26">
        <v>75</v>
      </c>
      <c r="O17" s="9">
        <v>0</v>
      </c>
      <c r="P17" s="9"/>
      <c r="Q17" s="9">
        <v>0</v>
      </c>
      <c r="R17" s="9">
        <v>0</v>
      </c>
      <c r="S17" s="9">
        <v>0</v>
      </c>
      <c r="T17" s="9">
        <v>0</v>
      </c>
      <c r="U17" s="9">
        <v>85</v>
      </c>
      <c r="V17" s="10">
        <v>0</v>
      </c>
      <c r="W17" s="9"/>
      <c r="X17" s="9">
        <v>85</v>
      </c>
      <c r="Y17" s="9">
        <v>0</v>
      </c>
      <c r="Z17" s="9"/>
      <c r="AA17" s="9">
        <v>0</v>
      </c>
      <c r="AB17" s="9">
        <v>0</v>
      </c>
      <c r="AC17" s="9">
        <v>0</v>
      </c>
      <c r="AD17" s="9"/>
      <c r="AE17" s="9">
        <v>0</v>
      </c>
      <c r="AF17" s="9">
        <v>0</v>
      </c>
      <c r="AG17" s="9"/>
      <c r="AH17" s="9">
        <v>0</v>
      </c>
      <c r="AI17" s="9">
        <v>0</v>
      </c>
    </row>
    <row r="18" spans="1:35" x14ac:dyDescent="0.25">
      <c r="A18" s="13" t="s">
        <v>20</v>
      </c>
      <c r="B18" s="6">
        <f t="shared" si="1"/>
        <v>320</v>
      </c>
      <c r="C18" s="7">
        <f t="shared" si="0"/>
        <v>30084000</v>
      </c>
      <c r="D18" s="8">
        <v>94012.5</v>
      </c>
      <c r="E18" s="9"/>
      <c r="F18" s="26">
        <v>80</v>
      </c>
      <c r="G18" s="9"/>
      <c r="H18" s="9"/>
      <c r="I18" s="9"/>
      <c r="J18" s="9"/>
      <c r="K18" s="9"/>
      <c r="L18" s="9"/>
      <c r="M18" s="9"/>
      <c r="N18" s="9">
        <v>0</v>
      </c>
      <c r="O18" s="9">
        <v>0</v>
      </c>
      <c r="P18" s="26">
        <v>80</v>
      </c>
      <c r="Q18" s="9">
        <v>0</v>
      </c>
      <c r="R18" s="9">
        <v>0</v>
      </c>
      <c r="S18" s="9"/>
      <c r="T18" s="9">
        <v>0</v>
      </c>
      <c r="U18" s="26">
        <v>80</v>
      </c>
      <c r="V18" s="9">
        <v>0</v>
      </c>
      <c r="W18" s="9"/>
      <c r="X18" s="9">
        <v>80</v>
      </c>
      <c r="Y18" s="9">
        <v>0</v>
      </c>
      <c r="Z18" s="9"/>
      <c r="AA18" s="9">
        <v>0</v>
      </c>
      <c r="AB18" s="9">
        <v>0</v>
      </c>
      <c r="AC18" s="9">
        <v>0</v>
      </c>
      <c r="AD18" s="9"/>
      <c r="AE18" s="9">
        <v>0</v>
      </c>
      <c r="AF18" s="9">
        <v>0</v>
      </c>
      <c r="AG18" s="9"/>
      <c r="AH18" s="9">
        <v>0</v>
      </c>
      <c r="AI18" s="9">
        <v>0</v>
      </c>
    </row>
    <row r="19" spans="1:35" x14ac:dyDescent="0.25">
      <c r="A19" s="13" t="s">
        <v>21</v>
      </c>
      <c r="B19" s="6">
        <f t="shared" si="1"/>
        <v>320</v>
      </c>
      <c r="C19" s="7">
        <f t="shared" si="0"/>
        <v>32636480</v>
      </c>
      <c r="D19" s="8">
        <v>101989</v>
      </c>
      <c r="E19" s="9"/>
      <c r="F19" s="26">
        <v>80</v>
      </c>
      <c r="G19" s="9"/>
      <c r="H19" s="9"/>
      <c r="I19" s="9"/>
      <c r="J19" s="9"/>
      <c r="K19" s="9"/>
      <c r="L19" s="9"/>
      <c r="M19" s="9"/>
      <c r="N19" s="9">
        <v>0</v>
      </c>
      <c r="O19" s="9">
        <v>0</v>
      </c>
      <c r="P19" s="26">
        <v>80</v>
      </c>
      <c r="Q19" s="9">
        <v>0</v>
      </c>
      <c r="R19" s="9">
        <v>0</v>
      </c>
      <c r="S19" s="9"/>
      <c r="T19" s="9">
        <v>0</v>
      </c>
      <c r="U19" s="26">
        <v>80</v>
      </c>
      <c r="V19" s="9">
        <v>0</v>
      </c>
      <c r="W19" s="9"/>
      <c r="X19" s="9">
        <v>0</v>
      </c>
      <c r="Y19" s="9">
        <v>0</v>
      </c>
      <c r="Z19" s="9"/>
      <c r="AA19" s="26">
        <v>80</v>
      </c>
      <c r="AB19" s="9">
        <v>0</v>
      </c>
      <c r="AC19" s="9">
        <v>0</v>
      </c>
      <c r="AD19" s="9"/>
      <c r="AE19" s="9">
        <v>0</v>
      </c>
      <c r="AF19" s="9">
        <v>0</v>
      </c>
      <c r="AG19" s="9"/>
      <c r="AH19" s="9">
        <v>0</v>
      </c>
      <c r="AI19" s="9">
        <v>0</v>
      </c>
    </row>
    <row r="20" spans="1:35" x14ac:dyDescent="0.25">
      <c r="A20" s="13" t="s">
        <v>22</v>
      </c>
      <c r="B20" s="6">
        <f t="shared" si="1"/>
        <v>600</v>
      </c>
      <c r="C20" s="7">
        <f t="shared" si="0"/>
        <v>63630000</v>
      </c>
      <c r="D20" s="8">
        <v>106050</v>
      </c>
      <c r="E20" s="9"/>
      <c r="F20" s="9">
        <v>0</v>
      </c>
      <c r="G20" s="9"/>
      <c r="H20" s="9"/>
      <c r="I20" s="9"/>
      <c r="J20" s="9"/>
      <c r="K20" s="9"/>
      <c r="L20" s="9"/>
      <c r="M20" s="9"/>
      <c r="N20" s="26">
        <v>100</v>
      </c>
      <c r="O20" s="9">
        <v>0</v>
      </c>
      <c r="P20" s="9"/>
      <c r="Q20" s="9"/>
      <c r="R20" s="9"/>
      <c r="S20" s="9"/>
      <c r="T20" s="9">
        <v>100</v>
      </c>
      <c r="U20" s="9">
        <v>50</v>
      </c>
      <c r="V20" s="9">
        <v>0</v>
      </c>
      <c r="W20" s="9"/>
      <c r="X20" s="9">
        <v>0</v>
      </c>
      <c r="Y20" s="9">
        <v>0</v>
      </c>
      <c r="Z20" s="9"/>
      <c r="AA20" s="9">
        <v>0</v>
      </c>
      <c r="AB20" s="9">
        <v>0</v>
      </c>
      <c r="AC20" s="9">
        <v>0</v>
      </c>
      <c r="AD20" s="9"/>
      <c r="AE20" s="9">
        <v>100</v>
      </c>
      <c r="AF20" s="9">
        <v>100</v>
      </c>
      <c r="AG20" s="9">
        <v>150</v>
      </c>
      <c r="AH20" s="9">
        <v>0</v>
      </c>
      <c r="AI20" s="9">
        <v>0</v>
      </c>
    </row>
    <row r="21" spans="1:35" x14ac:dyDescent="0.25">
      <c r="A21" s="13" t="s">
        <v>23</v>
      </c>
      <c r="B21" s="6">
        <f t="shared" si="1"/>
        <v>597</v>
      </c>
      <c r="C21" s="7">
        <f>B21*D21</f>
        <v>65819250</v>
      </c>
      <c r="D21" s="8">
        <v>110250</v>
      </c>
      <c r="E21" s="9"/>
      <c r="F21" s="9">
        <v>0</v>
      </c>
      <c r="G21" s="9"/>
      <c r="H21" s="9"/>
      <c r="I21" s="9"/>
      <c r="J21" s="9"/>
      <c r="K21" s="9"/>
      <c r="L21" s="9"/>
      <c r="M21" s="9"/>
      <c r="N21" s="26">
        <v>100</v>
      </c>
      <c r="O21" s="9">
        <v>0</v>
      </c>
      <c r="P21" s="9"/>
      <c r="Q21" s="9"/>
      <c r="R21" s="9"/>
      <c r="S21" s="9"/>
      <c r="T21" s="9">
        <v>0</v>
      </c>
      <c r="U21" s="9">
        <v>0</v>
      </c>
      <c r="V21" s="9">
        <v>0</v>
      </c>
      <c r="W21" s="9"/>
      <c r="X21" s="9">
        <v>0</v>
      </c>
      <c r="Y21" s="9">
        <v>0</v>
      </c>
      <c r="Z21" s="9"/>
      <c r="AA21" s="9">
        <v>0</v>
      </c>
      <c r="AB21" s="9">
        <v>0</v>
      </c>
      <c r="AC21" s="9">
        <v>109</v>
      </c>
      <c r="AD21" s="9"/>
      <c r="AE21" s="9">
        <v>0</v>
      </c>
      <c r="AF21" s="9">
        <v>0</v>
      </c>
      <c r="AG21" s="9">
        <v>134</v>
      </c>
      <c r="AH21" s="28">
        <v>104</v>
      </c>
      <c r="AI21" s="11">
        <v>150</v>
      </c>
    </row>
    <row r="22" spans="1:35" x14ac:dyDescent="0.25">
      <c r="A22" s="13" t="s">
        <v>24</v>
      </c>
      <c r="B22" s="6">
        <f t="shared" si="1"/>
        <v>0</v>
      </c>
      <c r="C22" s="7">
        <f>B22*D22</f>
        <v>0</v>
      </c>
      <c r="D22" s="8">
        <v>212400</v>
      </c>
      <c r="E22" s="9"/>
      <c r="F22" s="9">
        <v>0</v>
      </c>
      <c r="G22" s="9"/>
      <c r="H22" s="9"/>
      <c r="I22" s="9"/>
      <c r="J22" s="9"/>
      <c r="K22" s="9"/>
      <c r="L22" s="9"/>
      <c r="M22" s="9"/>
      <c r="N22" s="9">
        <v>0</v>
      </c>
      <c r="O22" s="9">
        <v>0</v>
      </c>
      <c r="P22" s="9"/>
      <c r="Q22" s="9"/>
      <c r="R22" s="9"/>
      <c r="S22" s="9"/>
      <c r="T22" s="9">
        <v>0</v>
      </c>
      <c r="U22" s="9">
        <v>0</v>
      </c>
      <c r="V22" s="9">
        <v>0</v>
      </c>
      <c r="W22" s="9"/>
      <c r="X22" s="9">
        <v>0</v>
      </c>
      <c r="Y22" s="9">
        <v>0</v>
      </c>
      <c r="Z22" s="9"/>
      <c r="AA22" s="9">
        <v>0</v>
      </c>
      <c r="AB22" s="9">
        <v>0</v>
      </c>
      <c r="AC22" s="9">
        <v>0</v>
      </c>
      <c r="AD22" s="9"/>
      <c r="AE22" s="9">
        <v>0</v>
      </c>
      <c r="AF22" s="9">
        <v>0</v>
      </c>
      <c r="AG22" s="9"/>
      <c r="AH22" s="9">
        <v>0</v>
      </c>
      <c r="AI22" s="11"/>
    </row>
    <row r="23" spans="1:35" x14ac:dyDescent="0.25">
      <c r="A23" s="14"/>
      <c r="B23" s="15">
        <f>SUM(B2:B22)</f>
        <v>46678</v>
      </c>
      <c r="C23" s="15">
        <f>SUM(C2:C22)</f>
        <v>3857648718</v>
      </c>
      <c r="D23" s="14"/>
      <c r="E23" s="16">
        <f>SUM(E2:E22)</f>
        <v>0</v>
      </c>
      <c r="F23" s="16">
        <f>SUM(F2:F22)</f>
        <v>3212</v>
      </c>
      <c r="G23" s="16">
        <f t="shared" ref="G23:AI23" si="2">SUM(G2:G22)</f>
        <v>0</v>
      </c>
      <c r="H23" s="16">
        <f t="shared" si="2"/>
        <v>200</v>
      </c>
      <c r="I23" s="16">
        <f t="shared" si="2"/>
        <v>0</v>
      </c>
      <c r="J23" s="16">
        <f t="shared" si="2"/>
        <v>612</v>
      </c>
      <c r="K23" s="16">
        <f t="shared" si="2"/>
        <v>1411</v>
      </c>
      <c r="L23" s="16">
        <f t="shared" si="2"/>
        <v>0</v>
      </c>
      <c r="M23" s="16">
        <f t="shared" si="2"/>
        <v>2818</v>
      </c>
      <c r="N23" s="16">
        <f>SUM(N2:N22)</f>
        <v>2435</v>
      </c>
      <c r="O23" s="16">
        <f>SUM(O2:O22)</f>
        <v>2665</v>
      </c>
      <c r="P23" s="16">
        <f t="shared" si="2"/>
        <v>160</v>
      </c>
      <c r="Q23" s="16">
        <f t="shared" si="2"/>
        <v>1007</v>
      </c>
      <c r="R23" s="16">
        <f t="shared" si="2"/>
        <v>1183</v>
      </c>
      <c r="S23" s="16">
        <f t="shared" si="2"/>
        <v>1368</v>
      </c>
      <c r="T23" s="16">
        <f t="shared" si="2"/>
        <v>5500</v>
      </c>
      <c r="U23" s="16">
        <f t="shared" si="2"/>
        <v>2914</v>
      </c>
      <c r="V23" s="16">
        <f t="shared" si="2"/>
        <v>2363</v>
      </c>
      <c r="W23" s="16">
        <f t="shared" si="2"/>
        <v>0</v>
      </c>
      <c r="X23" s="16">
        <f t="shared" si="2"/>
        <v>423</v>
      </c>
      <c r="Y23" s="16">
        <f t="shared" si="2"/>
        <v>2056</v>
      </c>
      <c r="Z23" s="16">
        <f t="shared" si="2"/>
        <v>340</v>
      </c>
      <c r="AA23" s="16">
        <f t="shared" si="2"/>
        <v>3812</v>
      </c>
      <c r="AB23" s="16">
        <f t="shared" si="2"/>
        <v>1031</v>
      </c>
      <c r="AC23" s="16">
        <f t="shared" si="2"/>
        <v>837</v>
      </c>
      <c r="AD23" s="16">
        <f t="shared" si="2"/>
        <v>0</v>
      </c>
      <c r="AE23" s="16">
        <f t="shared" si="2"/>
        <v>2718</v>
      </c>
      <c r="AF23" s="16">
        <f t="shared" si="2"/>
        <v>1390</v>
      </c>
      <c r="AG23" s="16">
        <f t="shared" si="2"/>
        <v>284</v>
      </c>
      <c r="AH23" s="16">
        <f t="shared" si="2"/>
        <v>5151</v>
      </c>
      <c r="AI23" s="16">
        <f t="shared" si="2"/>
        <v>788</v>
      </c>
    </row>
    <row r="24" spans="1:35" ht="27.75" customHeight="1" x14ac:dyDescent="0.25">
      <c r="A24" s="17"/>
      <c r="B24" s="17"/>
      <c r="C24" s="17"/>
      <c r="D24" s="17"/>
      <c r="E24" s="18"/>
      <c r="F24" s="18" t="s">
        <v>25</v>
      </c>
      <c r="G24" s="18"/>
      <c r="H24" s="18" t="s">
        <v>26</v>
      </c>
      <c r="I24" s="18"/>
      <c r="J24" s="18" t="s">
        <v>27</v>
      </c>
      <c r="K24" s="18" t="s">
        <v>28</v>
      </c>
      <c r="L24" s="18"/>
      <c r="M24" s="18" t="s">
        <v>29</v>
      </c>
      <c r="N24" s="18" t="s">
        <v>30</v>
      </c>
      <c r="O24" s="18" t="s">
        <v>31</v>
      </c>
      <c r="P24" s="18" t="s">
        <v>32</v>
      </c>
      <c r="Q24" s="18" t="s">
        <v>33</v>
      </c>
      <c r="R24" s="18" t="s">
        <v>34</v>
      </c>
      <c r="S24" s="18" t="s">
        <v>35</v>
      </c>
      <c r="T24" s="18" t="s">
        <v>36</v>
      </c>
      <c r="U24" s="18" t="s">
        <v>37</v>
      </c>
      <c r="V24" s="18" t="s">
        <v>38</v>
      </c>
      <c r="W24" s="18"/>
      <c r="X24" s="18" t="s">
        <v>47</v>
      </c>
      <c r="Y24" s="18" t="s">
        <v>39</v>
      </c>
      <c r="Z24" s="18" t="s">
        <v>40</v>
      </c>
      <c r="AA24" s="18" t="s">
        <v>41</v>
      </c>
      <c r="AB24" s="18" t="s">
        <v>42</v>
      </c>
      <c r="AC24" s="18" t="s">
        <v>43</v>
      </c>
      <c r="AD24" s="18"/>
      <c r="AE24" s="18" t="s">
        <v>30</v>
      </c>
      <c r="AF24" s="18" t="s">
        <v>44</v>
      </c>
      <c r="AG24" s="18" t="s">
        <v>40</v>
      </c>
      <c r="AH24" s="27" t="s">
        <v>48</v>
      </c>
      <c r="AI24" s="17" t="s">
        <v>49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43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J11" sqref="J11"/>
    </sheetView>
  </sheetViews>
  <sheetFormatPr defaultColWidth="9" defaultRowHeight="10.5" x14ac:dyDescent="0.15"/>
  <cols>
    <col min="1" max="1" width="20.7109375" style="17" customWidth="1"/>
    <col min="2" max="2" width="10.140625" style="17" customWidth="1"/>
    <col min="3" max="3" width="13.85546875" style="17" customWidth="1"/>
    <col min="4" max="4" width="13.42578125" style="17" customWidth="1"/>
    <col min="5" max="5" width="10.7109375" style="18" hidden="1" customWidth="1"/>
    <col min="6" max="8" width="10.7109375" style="17" hidden="1" customWidth="1"/>
    <col min="9" max="9" width="10.7109375" style="21" hidden="1" customWidth="1"/>
    <col min="10" max="10" width="10.7109375" style="17" customWidth="1"/>
    <col min="11" max="16" width="10.7109375" style="17" hidden="1" customWidth="1"/>
    <col min="17" max="17" width="10.7109375" style="17" customWidth="1"/>
    <col min="18" max="19" width="10.7109375" style="17" hidden="1" customWidth="1"/>
    <col min="20" max="20" width="13.85546875" style="17" hidden="1" customWidth="1"/>
    <col min="21" max="23" width="10.7109375" style="17" hidden="1" customWidth="1"/>
    <col min="24" max="24" width="10.7109375" style="17" customWidth="1"/>
    <col min="25" max="30" width="10.7109375" style="17" hidden="1" customWidth="1"/>
    <col min="31" max="34" width="10.7109375" style="17" bestFit="1" customWidth="1"/>
    <col min="35" max="35" width="9.42578125" style="17" bestFit="1" customWidth="1"/>
    <col min="36" max="16384" width="9" style="17"/>
  </cols>
  <sheetData>
    <row r="1" spans="1:41" s="3" customFormat="1" ht="16.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>
        <v>44986</v>
      </c>
      <c r="F1" s="4">
        <v>44987</v>
      </c>
      <c r="G1" s="4">
        <v>44988</v>
      </c>
      <c r="H1" s="4">
        <v>44989</v>
      </c>
      <c r="I1" s="4">
        <v>44990</v>
      </c>
      <c r="J1" s="4">
        <v>44991</v>
      </c>
      <c r="K1" s="4">
        <v>44992</v>
      </c>
      <c r="L1" s="4">
        <v>44993</v>
      </c>
      <c r="M1" s="4">
        <v>44994</v>
      </c>
      <c r="N1" s="4">
        <v>44995</v>
      </c>
      <c r="O1" s="4">
        <v>44996</v>
      </c>
      <c r="P1" s="4">
        <v>44997</v>
      </c>
      <c r="Q1" s="4">
        <v>44998</v>
      </c>
      <c r="R1" s="4">
        <v>44999</v>
      </c>
      <c r="S1" s="4">
        <v>45000</v>
      </c>
      <c r="T1" s="4">
        <v>45001</v>
      </c>
      <c r="U1" s="4">
        <v>45002</v>
      </c>
      <c r="V1" s="4">
        <v>45003</v>
      </c>
      <c r="W1" s="4">
        <v>45004</v>
      </c>
      <c r="X1" s="4">
        <v>45005</v>
      </c>
      <c r="Y1" s="4">
        <v>45006</v>
      </c>
      <c r="Z1" s="4">
        <v>45007</v>
      </c>
      <c r="AA1" s="4">
        <v>45008</v>
      </c>
      <c r="AB1" s="4">
        <v>45009</v>
      </c>
      <c r="AC1" s="4">
        <v>45010</v>
      </c>
      <c r="AD1" s="4">
        <v>45011</v>
      </c>
      <c r="AE1" s="4">
        <v>45012</v>
      </c>
      <c r="AF1" s="4">
        <v>45013</v>
      </c>
      <c r="AG1" s="4">
        <v>45014</v>
      </c>
      <c r="AH1" s="4">
        <v>45015</v>
      </c>
      <c r="AI1" s="4">
        <v>45016</v>
      </c>
    </row>
    <row r="2" spans="1:41" customFormat="1" ht="15.75" x14ac:dyDescent="0.25">
      <c r="A2" s="5" t="s">
        <v>4</v>
      </c>
      <c r="B2" s="6">
        <f>SUM(E2:AI2)</f>
        <v>994</v>
      </c>
      <c r="C2" s="7">
        <f>B2*D2</f>
        <v>110391652</v>
      </c>
      <c r="D2" s="8">
        <v>111058</v>
      </c>
      <c r="E2" s="9"/>
      <c r="F2" s="9"/>
      <c r="G2" s="9"/>
      <c r="H2" s="9"/>
      <c r="I2" s="9"/>
      <c r="J2" s="26">
        <v>222</v>
      </c>
      <c r="K2" s="9"/>
      <c r="L2" s="9"/>
      <c r="M2" s="9"/>
      <c r="N2" s="9"/>
      <c r="O2" s="9"/>
      <c r="P2" s="9"/>
      <c r="Q2" s="9">
        <v>134</v>
      </c>
      <c r="R2" s="9"/>
      <c r="S2" s="9"/>
      <c r="T2" s="9"/>
      <c r="U2" s="9"/>
      <c r="V2" s="10"/>
      <c r="W2" s="9"/>
      <c r="X2" s="9">
        <v>359</v>
      </c>
      <c r="Y2" s="9"/>
      <c r="Z2" s="25"/>
      <c r="AA2" s="9"/>
      <c r="AB2" s="9"/>
      <c r="AC2" s="9"/>
      <c r="AD2" s="9"/>
      <c r="AE2" s="9">
        <v>279</v>
      </c>
      <c r="AF2" s="9"/>
      <c r="AG2" s="9"/>
      <c r="AH2" s="9"/>
      <c r="AI2" s="11"/>
      <c r="AJ2" s="19"/>
      <c r="AL2" s="19"/>
      <c r="AM2" s="19"/>
      <c r="AN2" s="19"/>
      <c r="AO2" s="19"/>
    </row>
    <row r="3" spans="1:41" customFormat="1" ht="15.75" x14ac:dyDescent="0.25">
      <c r="A3" s="5" t="s">
        <v>5</v>
      </c>
      <c r="B3" s="6">
        <f t="shared" ref="B3:B22" si="0">SUM(E3:AI3)</f>
        <v>943</v>
      </c>
      <c r="C3" s="7">
        <f t="shared" ref="C3:C20" si="1">B3*D3</f>
        <v>69245433</v>
      </c>
      <c r="D3" s="8">
        <v>73431</v>
      </c>
      <c r="E3" s="9"/>
      <c r="F3" s="9"/>
      <c r="G3" s="9"/>
      <c r="H3" s="9"/>
      <c r="I3" s="9"/>
      <c r="J3" s="26">
        <v>229</v>
      </c>
      <c r="K3" s="9"/>
      <c r="L3" s="9"/>
      <c r="M3" s="9"/>
      <c r="N3" s="9"/>
      <c r="O3" s="9"/>
      <c r="P3" s="9"/>
      <c r="Q3" s="9">
        <v>192</v>
      </c>
      <c r="R3" s="9"/>
      <c r="S3" s="9"/>
      <c r="T3" s="9"/>
      <c r="U3" s="9"/>
      <c r="V3" s="10"/>
      <c r="W3" s="9"/>
      <c r="X3" s="9">
        <v>242</v>
      </c>
      <c r="Y3" s="9"/>
      <c r="Z3" s="25"/>
      <c r="AA3" s="9"/>
      <c r="AB3" s="9"/>
      <c r="AC3" s="9"/>
      <c r="AD3" s="9"/>
      <c r="AE3" s="9">
        <v>280</v>
      </c>
      <c r="AF3" s="9"/>
      <c r="AG3" s="9"/>
      <c r="AH3" s="9"/>
      <c r="AI3" s="11"/>
      <c r="AJ3" s="19"/>
      <c r="AL3" s="19"/>
      <c r="AM3" s="19"/>
      <c r="AN3" s="19"/>
      <c r="AO3" s="19"/>
    </row>
    <row r="4" spans="1:41" customFormat="1" ht="15.75" x14ac:dyDescent="0.25">
      <c r="A4" s="12" t="s">
        <v>6</v>
      </c>
      <c r="B4" s="6">
        <f>SUM(E4:AI4)</f>
        <v>0</v>
      </c>
      <c r="C4" s="7">
        <f t="shared" si="1"/>
        <v>0</v>
      </c>
      <c r="D4" s="8">
        <v>119066</v>
      </c>
      <c r="E4" s="9"/>
      <c r="F4" s="9"/>
      <c r="G4" s="9"/>
      <c r="H4" s="9"/>
      <c r="I4" s="9"/>
      <c r="J4" s="9">
        <v>0</v>
      </c>
      <c r="K4" s="9"/>
      <c r="L4" s="9"/>
      <c r="M4" s="9"/>
      <c r="N4" s="9"/>
      <c r="O4" s="9"/>
      <c r="P4" s="9"/>
      <c r="Q4" s="9">
        <v>0</v>
      </c>
      <c r="R4" s="9"/>
      <c r="S4" s="9"/>
      <c r="T4" s="9"/>
      <c r="U4" s="9"/>
      <c r="V4" s="10"/>
      <c r="W4" s="9"/>
      <c r="X4" s="9">
        <v>0</v>
      </c>
      <c r="Y4" s="9"/>
      <c r="Z4" s="25"/>
      <c r="AA4" s="9"/>
      <c r="AB4" s="9"/>
      <c r="AC4" s="9"/>
      <c r="AD4" s="9"/>
      <c r="AE4" s="9">
        <v>0</v>
      </c>
      <c r="AF4" s="9"/>
      <c r="AG4" s="9"/>
      <c r="AH4" s="9"/>
      <c r="AI4" s="11"/>
      <c r="AJ4" s="19"/>
      <c r="AL4" s="19"/>
      <c r="AM4" s="19"/>
      <c r="AN4" s="19"/>
      <c r="AO4" s="19"/>
    </row>
    <row r="5" spans="1:41" customFormat="1" ht="15.75" x14ac:dyDescent="0.25">
      <c r="A5" s="12" t="s">
        <v>7</v>
      </c>
      <c r="B5" s="6">
        <f t="shared" si="0"/>
        <v>236</v>
      </c>
      <c r="C5" s="7">
        <f t="shared" si="1"/>
        <v>20717732</v>
      </c>
      <c r="D5" s="8">
        <v>87787</v>
      </c>
      <c r="E5" s="9"/>
      <c r="F5" s="9"/>
      <c r="G5" s="9"/>
      <c r="H5" s="9"/>
      <c r="I5" s="9"/>
      <c r="J5" s="26">
        <v>66</v>
      </c>
      <c r="K5" s="9"/>
      <c r="L5" s="9"/>
      <c r="M5" s="9"/>
      <c r="N5" s="9"/>
      <c r="O5" s="9"/>
      <c r="P5" s="9"/>
      <c r="Q5" s="9">
        <v>27</v>
      </c>
      <c r="R5" s="9"/>
      <c r="S5" s="9"/>
      <c r="T5" s="9"/>
      <c r="U5" s="9"/>
      <c r="V5" s="10"/>
      <c r="W5" s="9"/>
      <c r="X5" s="9">
        <v>64</v>
      </c>
      <c r="Y5" s="9"/>
      <c r="Z5" s="25"/>
      <c r="AA5" s="9"/>
      <c r="AB5" s="9"/>
      <c r="AC5" s="9"/>
      <c r="AD5" s="9"/>
      <c r="AE5" s="9">
        <v>79</v>
      </c>
      <c r="AF5" s="9"/>
      <c r="AG5" s="9"/>
      <c r="AH5" s="9"/>
      <c r="AI5" s="11"/>
      <c r="AJ5" s="19"/>
      <c r="AL5" s="19"/>
      <c r="AM5" s="19"/>
      <c r="AN5" s="19"/>
      <c r="AO5" s="19"/>
    </row>
    <row r="6" spans="1:41" customFormat="1" ht="15.75" x14ac:dyDescent="0.25">
      <c r="A6" s="12" t="s">
        <v>8</v>
      </c>
      <c r="B6" s="6">
        <f t="shared" si="0"/>
        <v>0</v>
      </c>
      <c r="C6" s="7">
        <f>B6*D6</f>
        <v>0</v>
      </c>
      <c r="D6" s="8">
        <v>130922</v>
      </c>
      <c r="E6" s="9"/>
      <c r="F6" s="9"/>
      <c r="G6" s="9"/>
      <c r="H6" s="9"/>
      <c r="I6" s="9"/>
      <c r="J6" s="9">
        <v>0</v>
      </c>
      <c r="K6" s="9"/>
      <c r="L6" s="9"/>
      <c r="M6" s="9"/>
      <c r="N6" s="9"/>
      <c r="O6" s="9"/>
      <c r="P6" s="9"/>
      <c r="Q6" s="9">
        <v>0</v>
      </c>
      <c r="R6" s="9"/>
      <c r="S6" s="9"/>
      <c r="T6" s="9"/>
      <c r="U6" s="9"/>
      <c r="V6" s="10"/>
      <c r="W6" s="9"/>
      <c r="X6" s="9">
        <v>0</v>
      </c>
      <c r="Y6" s="9"/>
      <c r="Z6" s="25"/>
      <c r="AA6" s="9"/>
      <c r="AB6" s="9"/>
      <c r="AC6" s="9"/>
      <c r="AD6" s="9"/>
      <c r="AE6" s="9">
        <v>0</v>
      </c>
      <c r="AF6" s="9"/>
      <c r="AG6" s="9"/>
      <c r="AH6" s="9"/>
      <c r="AI6" s="11"/>
      <c r="AJ6" s="19"/>
      <c r="AL6" s="19"/>
      <c r="AM6" s="19"/>
      <c r="AN6" s="19"/>
      <c r="AO6" s="19"/>
    </row>
    <row r="7" spans="1:41" customFormat="1" ht="15.75" x14ac:dyDescent="0.25">
      <c r="A7" s="12" t="s">
        <v>9</v>
      </c>
      <c r="B7" s="6">
        <f t="shared" si="0"/>
        <v>0</v>
      </c>
      <c r="C7" s="7">
        <f t="shared" si="1"/>
        <v>0</v>
      </c>
      <c r="D7" s="8">
        <v>215677</v>
      </c>
      <c r="E7" s="9"/>
      <c r="F7" s="9"/>
      <c r="G7" s="9"/>
      <c r="H7" s="9"/>
      <c r="I7" s="9"/>
      <c r="J7" s="9">
        <v>0</v>
      </c>
      <c r="K7" s="9"/>
      <c r="L7" s="9"/>
      <c r="M7" s="9"/>
      <c r="N7" s="9"/>
      <c r="O7" s="9"/>
      <c r="P7" s="9"/>
      <c r="Q7" s="9">
        <v>0</v>
      </c>
      <c r="R7" s="9"/>
      <c r="S7" s="9"/>
      <c r="T7" s="9"/>
      <c r="U7" s="9"/>
      <c r="V7" s="10"/>
      <c r="W7" s="9"/>
      <c r="X7" s="9">
        <v>0</v>
      </c>
      <c r="Y7" s="9"/>
      <c r="Z7" s="25"/>
      <c r="AA7" s="9"/>
      <c r="AB7" s="9"/>
      <c r="AC7" s="9"/>
      <c r="AD7" s="9"/>
      <c r="AE7" s="9">
        <v>0</v>
      </c>
      <c r="AF7" s="9"/>
      <c r="AG7" s="9"/>
      <c r="AH7" s="9"/>
      <c r="AI7" s="11"/>
      <c r="AJ7" s="19"/>
      <c r="AL7" s="19"/>
      <c r="AM7" s="19"/>
      <c r="AN7" s="19"/>
      <c r="AO7" s="19"/>
    </row>
    <row r="8" spans="1:41" customFormat="1" ht="15.75" x14ac:dyDescent="0.25">
      <c r="A8" s="5" t="s">
        <v>10</v>
      </c>
      <c r="B8" s="6">
        <f t="shared" si="0"/>
        <v>354</v>
      </c>
      <c r="C8" s="7">
        <f t="shared" si="1"/>
        <v>19680630</v>
      </c>
      <c r="D8" s="8">
        <v>55595</v>
      </c>
      <c r="E8" s="9"/>
      <c r="F8" s="9"/>
      <c r="G8" s="9"/>
      <c r="H8" s="9"/>
      <c r="I8" s="9"/>
      <c r="J8" s="26">
        <v>126</v>
      </c>
      <c r="K8" s="9"/>
      <c r="L8" s="9"/>
      <c r="M8" s="9"/>
      <c r="N8" s="9"/>
      <c r="O8" s="9"/>
      <c r="P8" s="9"/>
      <c r="Q8" s="9">
        <v>52</v>
      </c>
      <c r="R8" s="9"/>
      <c r="S8" s="9"/>
      <c r="T8" s="9"/>
      <c r="U8" s="9"/>
      <c r="V8" s="10"/>
      <c r="W8" s="9"/>
      <c r="X8" s="9">
        <v>66</v>
      </c>
      <c r="Y8" s="9"/>
      <c r="Z8" s="25"/>
      <c r="AA8" s="9"/>
      <c r="AB8" s="9"/>
      <c r="AC8" s="9"/>
      <c r="AD8" s="9"/>
      <c r="AE8" s="9">
        <v>110</v>
      </c>
      <c r="AF8" s="9"/>
      <c r="AG8" s="9"/>
      <c r="AH8" s="9"/>
      <c r="AI8" s="11"/>
      <c r="AJ8" s="19"/>
      <c r="AL8" s="19"/>
      <c r="AM8" s="19"/>
      <c r="AN8" s="19"/>
      <c r="AO8" s="19"/>
    </row>
    <row r="9" spans="1:41" customFormat="1" ht="15.75" x14ac:dyDescent="0.25">
      <c r="A9" s="12" t="s">
        <v>11</v>
      </c>
      <c r="B9" s="6">
        <f t="shared" si="0"/>
        <v>0</v>
      </c>
      <c r="C9" s="7">
        <f t="shared" si="1"/>
        <v>0</v>
      </c>
      <c r="D9" s="8">
        <v>107205</v>
      </c>
      <c r="E9" s="9"/>
      <c r="F9" s="9"/>
      <c r="G9" s="9"/>
      <c r="H9" s="9"/>
      <c r="I9" s="9"/>
      <c r="J9" s="9">
        <v>0</v>
      </c>
      <c r="K9" s="9"/>
      <c r="L9" s="9"/>
      <c r="M9" s="9"/>
      <c r="N9" s="9"/>
      <c r="O9" s="9"/>
      <c r="P9" s="9"/>
      <c r="Q9" s="9">
        <v>0</v>
      </c>
      <c r="R9" s="9"/>
      <c r="S9" s="9"/>
      <c r="T9" s="9"/>
      <c r="U9" s="9"/>
      <c r="V9" s="10"/>
      <c r="W9" s="9"/>
      <c r="X9" s="9">
        <v>0</v>
      </c>
      <c r="Y9" s="9"/>
      <c r="Z9" s="25"/>
      <c r="AA9" s="9"/>
      <c r="AB9" s="9"/>
      <c r="AC9" s="9"/>
      <c r="AD9" s="9"/>
      <c r="AE9" s="9">
        <v>0</v>
      </c>
      <c r="AF9" s="9"/>
      <c r="AG9" s="9"/>
      <c r="AH9" s="9"/>
      <c r="AI9" s="11"/>
      <c r="AJ9" s="19"/>
      <c r="AL9" s="19"/>
      <c r="AM9" s="19"/>
      <c r="AN9" s="19"/>
      <c r="AO9" s="19"/>
    </row>
    <row r="10" spans="1:41" customFormat="1" ht="15.75" x14ac:dyDescent="0.25">
      <c r="A10" s="12" t="s">
        <v>12</v>
      </c>
      <c r="B10" s="6">
        <f t="shared" si="0"/>
        <v>415</v>
      </c>
      <c r="C10" s="7">
        <f t="shared" si="1"/>
        <v>19090000</v>
      </c>
      <c r="D10" s="8">
        <v>46000</v>
      </c>
      <c r="E10" s="9"/>
      <c r="F10" s="9"/>
      <c r="G10" s="9"/>
      <c r="H10" s="9"/>
      <c r="I10" s="9"/>
      <c r="J10" s="26">
        <v>122</v>
      </c>
      <c r="K10" s="9"/>
      <c r="L10" s="9"/>
      <c r="M10" s="9"/>
      <c r="N10" s="9"/>
      <c r="O10" s="9"/>
      <c r="P10" s="9"/>
      <c r="Q10" s="9">
        <v>76</v>
      </c>
      <c r="R10" s="9"/>
      <c r="S10" s="9"/>
      <c r="T10" s="9"/>
      <c r="U10" s="9"/>
      <c r="V10" s="10"/>
      <c r="W10" s="9"/>
      <c r="X10" s="9">
        <v>93</v>
      </c>
      <c r="Y10" s="9"/>
      <c r="Z10" s="25"/>
      <c r="AA10" s="9"/>
      <c r="AB10" s="9"/>
      <c r="AC10" s="9"/>
      <c r="AD10" s="9"/>
      <c r="AE10" s="9">
        <v>124</v>
      </c>
      <c r="AF10" s="9"/>
      <c r="AG10" s="9"/>
      <c r="AH10" s="9"/>
      <c r="AI10" s="11"/>
      <c r="AJ10" s="19"/>
      <c r="AL10" s="19"/>
      <c r="AM10" s="19"/>
      <c r="AN10" s="19"/>
      <c r="AO10" s="19"/>
    </row>
    <row r="11" spans="1:41" customFormat="1" ht="15.75" x14ac:dyDescent="0.25">
      <c r="A11" s="12" t="s">
        <v>13</v>
      </c>
      <c r="B11" s="6">
        <f t="shared" si="0"/>
        <v>575</v>
      </c>
      <c r="C11" s="7">
        <f t="shared" si="1"/>
        <v>28855225</v>
      </c>
      <c r="D11" s="8">
        <v>50183</v>
      </c>
      <c r="E11" s="9"/>
      <c r="F11" s="9"/>
      <c r="G11" s="9"/>
      <c r="H11" s="9"/>
      <c r="I11" s="9"/>
      <c r="J11" s="26">
        <v>144</v>
      </c>
      <c r="K11" s="9"/>
      <c r="L11" s="9"/>
      <c r="M11" s="9"/>
      <c r="N11" s="9"/>
      <c r="O11" s="9"/>
      <c r="P11" s="9"/>
      <c r="Q11" s="9">
        <v>114</v>
      </c>
      <c r="R11" s="9"/>
      <c r="S11" s="9"/>
      <c r="T11" s="9"/>
      <c r="U11" s="9"/>
      <c r="V11" s="10"/>
      <c r="W11" s="9"/>
      <c r="X11" s="9">
        <v>133</v>
      </c>
      <c r="Y11" s="9"/>
      <c r="Z11" s="25"/>
      <c r="AA11" s="9"/>
      <c r="AB11" s="9"/>
      <c r="AC11" s="9"/>
      <c r="AD11" s="9"/>
      <c r="AE11" s="9">
        <v>184</v>
      </c>
      <c r="AF11" s="9"/>
      <c r="AG11" s="9"/>
      <c r="AH11" s="9"/>
      <c r="AI11" s="11"/>
      <c r="AJ11" s="19"/>
      <c r="AL11" s="19"/>
      <c r="AM11" s="19"/>
      <c r="AN11" s="19"/>
      <c r="AO11" s="19"/>
    </row>
    <row r="12" spans="1:41" customFormat="1" ht="15.75" x14ac:dyDescent="0.25">
      <c r="A12" s="13" t="s">
        <v>14</v>
      </c>
      <c r="B12" s="6">
        <f t="shared" si="0"/>
        <v>0</v>
      </c>
      <c r="C12" s="7">
        <f t="shared" si="1"/>
        <v>0</v>
      </c>
      <c r="D12" s="8">
        <v>105400</v>
      </c>
      <c r="E12" s="9"/>
      <c r="F12" s="9"/>
      <c r="G12" s="9"/>
      <c r="H12" s="9"/>
      <c r="I12" s="9"/>
      <c r="J12" s="9">
        <v>0</v>
      </c>
      <c r="K12" s="9"/>
      <c r="L12" s="9"/>
      <c r="M12" s="9"/>
      <c r="N12" s="9"/>
      <c r="O12" s="9"/>
      <c r="P12" s="9"/>
      <c r="Q12" s="9">
        <v>0</v>
      </c>
      <c r="R12" s="9"/>
      <c r="S12" s="9"/>
      <c r="T12" s="9"/>
      <c r="U12" s="9"/>
      <c r="V12" s="10"/>
      <c r="W12" s="9"/>
      <c r="X12" s="9">
        <v>0</v>
      </c>
      <c r="Y12" s="9"/>
      <c r="Z12" s="25"/>
      <c r="AA12" s="9"/>
      <c r="AB12" s="9"/>
      <c r="AC12" s="9"/>
      <c r="AD12" s="9"/>
      <c r="AE12" s="9">
        <v>0</v>
      </c>
      <c r="AF12" s="9"/>
      <c r="AG12" s="9"/>
      <c r="AH12" s="9"/>
      <c r="AI12" s="11"/>
      <c r="AJ12" s="19"/>
      <c r="AL12" s="19"/>
      <c r="AM12" s="19"/>
      <c r="AN12" s="19"/>
      <c r="AO12" s="19"/>
    </row>
    <row r="13" spans="1:41" customFormat="1" ht="15.75" x14ac:dyDescent="0.25">
      <c r="A13" s="13" t="s">
        <v>15</v>
      </c>
      <c r="B13" s="6">
        <f t="shared" si="0"/>
        <v>338</v>
      </c>
      <c r="C13" s="7">
        <f t="shared" si="1"/>
        <v>30673500</v>
      </c>
      <c r="D13" s="8">
        <v>90750</v>
      </c>
      <c r="E13" s="9"/>
      <c r="F13" s="9"/>
      <c r="G13" s="9"/>
      <c r="H13" s="9"/>
      <c r="I13" s="9"/>
      <c r="J13" s="26">
        <v>94</v>
      </c>
      <c r="K13" s="9"/>
      <c r="L13" s="9"/>
      <c r="M13" s="9"/>
      <c r="N13" s="9"/>
      <c r="O13" s="9"/>
      <c r="P13" s="9"/>
      <c r="Q13" s="9">
        <v>30</v>
      </c>
      <c r="R13" s="9"/>
      <c r="S13" s="9"/>
      <c r="T13" s="9"/>
      <c r="U13" s="9"/>
      <c r="V13" s="10"/>
      <c r="W13" s="9"/>
      <c r="X13" s="9">
        <v>89</v>
      </c>
      <c r="Y13" s="9"/>
      <c r="Z13" s="25"/>
      <c r="AA13" s="9"/>
      <c r="AB13" s="9"/>
      <c r="AC13" s="9"/>
      <c r="AD13" s="9"/>
      <c r="AE13" s="9">
        <v>125</v>
      </c>
      <c r="AF13" s="9"/>
      <c r="AG13" s="9"/>
      <c r="AH13" s="9"/>
      <c r="AI13" s="11"/>
      <c r="AJ13" s="19"/>
      <c r="AL13" s="19"/>
      <c r="AM13" s="19"/>
      <c r="AN13" s="19"/>
      <c r="AO13" s="19"/>
    </row>
    <row r="14" spans="1:41" customFormat="1" ht="15.75" x14ac:dyDescent="0.25">
      <c r="A14" s="13" t="s">
        <v>16</v>
      </c>
      <c r="B14" s="6">
        <f t="shared" si="0"/>
        <v>539</v>
      </c>
      <c r="C14" s="7">
        <f t="shared" si="1"/>
        <v>38242050</v>
      </c>
      <c r="D14" s="8">
        <v>70950</v>
      </c>
      <c r="E14" s="9"/>
      <c r="F14" s="9"/>
      <c r="G14" s="9"/>
      <c r="H14" s="9"/>
      <c r="I14" s="9"/>
      <c r="J14" s="26">
        <v>132</v>
      </c>
      <c r="K14" s="9"/>
      <c r="L14" s="9"/>
      <c r="M14" s="9"/>
      <c r="N14" s="9"/>
      <c r="O14" s="9"/>
      <c r="P14" s="9"/>
      <c r="Q14" s="9">
        <v>105</v>
      </c>
      <c r="R14" s="9"/>
      <c r="S14" s="9"/>
      <c r="T14" s="9"/>
      <c r="U14" s="9"/>
      <c r="V14" s="10"/>
      <c r="W14" s="9"/>
      <c r="X14" s="9">
        <v>124</v>
      </c>
      <c r="Y14" s="9"/>
      <c r="Z14" s="25"/>
      <c r="AA14" s="9"/>
      <c r="AB14" s="9"/>
      <c r="AC14" s="9"/>
      <c r="AD14" s="9"/>
      <c r="AE14" s="9">
        <v>178</v>
      </c>
      <c r="AF14" s="9"/>
      <c r="AG14" s="9"/>
      <c r="AH14" s="9"/>
      <c r="AI14" s="11"/>
      <c r="AJ14" s="19"/>
      <c r="AL14" s="19"/>
      <c r="AM14" s="19"/>
      <c r="AN14" s="19"/>
      <c r="AO14" s="19"/>
    </row>
    <row r="15" spans="1:41" customFormat="1" ht="15.75" x14ac:dyDescent="0.25">
      <c r="A15" s="13" t="s">
        <v>17</v>
      </c>
      <c r="B15" s="6">
        <f t="shared" si="0"/>
        <v>504</v>
      </c>
      <c r="C15" s="7">
        <f t="shared" si="1"/>
        <v>37422000</v>
      </c>
      <c r="D15" s="8">
        <v>74250</v>
      </c>
      <c r="E15" s="9"/>
      <c r="F15" s="9"/>
      <c r="G15" s="9"/>
      <c r="H15" s="9"/>
      <c r="I15" s="9"/>
      <c r="J15" s="26">
        <v>120</v>
      </c>
      <c r="K15" s="9"/>
      <c r="L15" s="9"/>
      <c r="M15" s="9"/>
      <c r="N15" s="9"/>
      <c r="O15" s="9"/>
      <c r="P15" s="9"/>
      <c r="Q15" s="9">
        <v>85</v>
      </c>
      <c r="R15" s="9"/>
      <c r="S15" s="9"/>
      <c r="T15" s="9"/>
      <c r="U15" s="9"/>
      <c r="V15" s="10"/>
      <c r="W15" s="9"/>
      <c r="X15" s="9">
        <v>133</v>
      </c>
      <c r="Y15" s="9"/>
      <c r="Z15" s="25"/>
      <c r="AA15" s="9"/>
      <c r="AB15" s="9"/>
      <c r="AC15" s="9"/>
      <c r="AD15" s="9"/>
      <c r="AE15" s="9">
        <v>166</v>
      </c>
      <c r="AF15" s="9"/>
      <c r="AG15" s="9"/>
      <c r="AH15" s="9"/>
      <c r="AI15" s="11"/>
      <c r="AJ15" s="19"/>
      <c r="AL15" s="19"/>
      <c r="AM15" s="19"/>
      <c r="AN15" s="19"/>
      <c r="AO15" s="19"/>
    </row>
    <row r="16" spans="1:41" customFormat="1" ht="15.75" x14ac:dyDescent="0.25">
      <c r="A16" s="13" t="s">
        <v>18</v>
      </c>
      <c r="B16" s="6">
        <f t="shared" si="0"/>
        <v>413</v>
      </c>
      <c r="C16" s="7">
        <f t="shared" si="1"/>
        <v>24532200</v>
      </c>
      <c r="D16" s="8">
        <v>59400</v>
      </c>
      <c r="E16" s="9"/>
      <c r="F16" s="9"/>
      <c r="G16" s="9"/>
      <c r="H16" s="9"/>
      <c r="I16" s="9"/>
      <c r="J16" s="26">
        <v>132</v>
      </c>
      <c r="K16" s="9"/>
      <c r="L16" s="9"/>
      <c r="M16" s="9"/>
      <c r="N16" s="9"/>
      <c r="O16" s="9"/>
      <c r="P16" s="9"/>
      <c r="Q16" s="9">
        <v>86</v>
      </c>
      <c r="R16" s="9"/>
      <c r="S16" s="9"/>
      <c r="T16" s="9"/>
      <c r="U16" s="9"/>
      <c r="V16" s="10"/>
      <c r="W16" s="9"/>
      <c r="X16" s="9">
        <v>81</v>
      </c>
      <c r="Y16" s="9"/>
      <c r="Z16" s="25"/>
      <c r="AA16" s="9"/>
      <c r="AB16" s="9"/>
      <c r="AC16" s="9"/>
      <c r="AD16" s="9"/>
      <c r="AE16" s="9">
        <v>114</v>
      </c>
      <c r="AF16" s="9"/>
      <c r="AG16" s="9"/>
      <c r="AH16" s="9"/>
      <c r="AI16" s="11"/>
      <c r="AJ16" s="19"/>
      <c r="AL16" s="19"/>
      <c r="AM16" s="19"/>
      <c r="AN16" s="19"/>
      <c r="AO16" s="19"/>
    </row>
    <row r="17" spans="1:42" customFormat="1" ht="15.75" x14ac:dyDescent="0.25">
      <c r="A17" s="13" t="s">
        <v>19</v>
      </c>
      <c r="B17" s="6">
        <f t="shared" si="0"/>
        <v>10</v>
      </c>
      <c r="C17" s="7">
        <f t="shared" si="1"/>
        <v>610500</v>
      </c>
      <c r="D17" s="8">
        <v>61050</v>
      </c>
      <c r="E17" s="9"/>
      <c r="F17" s="9"/>
      <c r="G17" s="9"/>
      <c r="H17" s="9"/>
      <c r="I17" s="9"/>
      <c r="J17" s="26">
        <v>4</v>
      </c>
      <c r="K17" s="9"/>
      <c r="L17" s="9"/>
      <c r="M17" s="9"/>
      <c r="N17" s="9"/>
      <c r="O17" s="9"/>
      <c r="P17" s="9"/>
      <c r="Q17" s="9">
        <v>2</v>
      </c>
      <c r="R17" s="9"/>
      <c r="S17" s="9"/>
      <c r="T17" s="9"/>
      <c r="U17" s="9"/>
      <c r="V17" s="10"/>
      <c r="W17" s="9"/>
      <c r="X17" s="9">
        <v>4</v>
      </c>
      <c r="Y17" s="9"/>
      <c r="Z17" s="25"/>
      <c r="AA17" s="9"/>
      <c r="AB17" s="9"/>
      <c r="AC17" s="9"/>
      <c r="AD17" s="9"/>
      <c r="AE17" s="9">
        <v>0</v>
      </c>
      <c r="AF17" s="9"/>
      <c r="AG17" s="9"/>
      <c r="AH17" s="9"/>
      <c r="AI17" s="11"/>
      <c r="AJ17" s="19"/>
      <c r="AL17" s="19"/>
      <c r="AM17" s="19"/>
      <c r="AN17" s="19"/>
      <c r="AO17" s="19"/>
    </row>
    <row r="18" spans="1:42" customFormat="1" ht="15.75" x14ac:dyDescent="0.25">
      <c r="A18" s="13" t="s">
        <v>20</v>
      </c>
      <c r="B18" s="6">
        <f t="shared" si="0"/>
        <v>0</v>
      </c>
      <c r="C18" s="7">
        <f t="shared" si="1"/>
        <v>0</v>
      </c>
      <c r="D18" s="8">
        <v>94012.5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>
        <v>0</v>
      </c>
      <c r="R18" s="9"/>
      <c r="S18" s="9"/>
      <c r="T18" s="9"/>
      <c r="U18" s="9"/>
      <c r="V18" s="10"/>
      <c r="W18" s="9"/>
      <c r="X18" s="9"/>
      <c r="Y18" s="9"/>
      <c r="Z18" s="9"/>
      <c r="AA18" s="9"/>
      <c r="AB18" s="9"/>
      <c r="AC18" s="9"/>
      <c r="AD18" s="9"/>
      <c r="AE18" s="9">
        <v>0</v>
      </c>
      <c r="AF18" s="9"/>
      <c r="AG18" s="9"/>
      <c r="AH18" s="9"/>
      <c r="AI18" s="11"/>
      <c r="AJ18" s="19"/>
      <c r="AL18" s="19"/>
      <c r="AN18" s="19"/>
    </row>
    <row r="19" spans="1:42" customFormat="1" ht="15.75" x14ac:dyDescent="0.25">
      <c r="A19" s="13" t="s">
        <v>21</v>
      </c>
      <c r="B19" s="6">
        <f t="shared" si="0"/>
        <v>0</v>
      </c>
      <c r="C19" s="7">
        <f t="shared" si="1"/>
        <v>0</v>
      </c>
      <c r="D19" s="8">
        <v>101989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>
        <v>0</v>
      </c>
      <c r="R19" s="9"/>
      <c r="S19" s="9"/>
      <c r="T19" s="9"/>
      <c r="U19" s="9"/>
      <c r="V19" s="10"/>
      <c r="W19" s="9"/>
      <c r="X19" s="9"/>
      <c r="Y19" s="9"/>
      <c r="Z19" s="9"/>
      <c r="AA19" s="9"/>
      <c r="AB19" s="9"/>
      <c r="AC19" s="9"/>
      <c r="AD19" s="9"/>
      <c r="AE19" s="9">
        <v>0</v>
      </c>
      <c r="AF19" s="9"/>
      <c r="AG19" s="9"/>
      <c r="AH19" s="9"/>
      <c r="AI19" s="11"/>
      <c r="AJ19" s="19"/>
      <c r="AL19" s="19"/>
      <c r="AN19" s="19"/>
    </row>
    <row r="20" spans="1:42" customFormat="1" ht="15.75" x14ac:dyDescent="0.25">
      <c r="A20" s="13" t="s">
        <v>22</v>
      </c>
      <c r="B20" s="6">
        <f t="shared" si="0"/>
        <v>0</v>
      </c>
      <c r="C20" s="7">
        <f t="shared" si="1"/>
        <v>0</v>
      </c>
      <c r="D20" s="8">
        <v>106050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>
        <v>0</v>
      </c>
      <c r="R20" s="9"/>
      <c r="S20" s="9"/>
      <c r="T20" s="9"/>
      <c r="U20" s="9"/>
      <c r="V20" s="10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11"/>
      <c r="AJ20" s="19"/>
      <c r="AL20" s="19"/>
      <c r="AN20" s="19"/>
    </row>
    <row r="21" spans="1:42" customFormat="1" ht="15.75" x14ac:dyDescent="0.25">
      <c r="A21" s="13" t="s">
        <v>23</v>
      </c>
      <c r="B21" s="6">
        <f t="shared" si="0"/>
        <v>0</v>
      </c>
      <c r="C21" s="7">
        <f>B21*D21</f>
        <v>0</v>
      </c>
      <c r="D21" s="8">
        <v>110250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>
        <v>0</v>
      </c>
      <c r="R21" s="9"/>
      <c r="S21" s="9"/>
      <c r="T21" s="9"/>
      <c r="U21" s="9"/>
      <c r="V21" s="10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1"/>
      <c r="AJ21" s="19"/>
      <c r="AL21" s="19"/>
      <c r="AN21" s="19"/>
    </row>
    <row r="22" spans="1:42" customFormat="1" ht="15.75" x14ac:dyDescent="0.25">
      <c r="A22" s="13" t="s">
        <v>24</v>
      </c>
      <c r="B22" s="6">
        <f t="shared" si="0"/>
        <v>0</v>
      </c>
      <c r="C22" s="7">
        <f>B22*D22</f>
        <v>0</v>
      </c>
      <c r="D22" s="8">
        <v>212400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>
        <v>0</v>
      </c>
      <c r="R22" s="9"/>
      <c r="S22" s="9"/>
      <c r="T22" s="9"/>
      <c r="U22" s="9"/>
      <c r="V22" s="10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1"/>
      <c r="AJ22" s="19"/>
      <c r="AL22" s="19"/>
      <c r="AN22" s="19"/>
    </row>
    <row r="23" spans="1:42" s="20" customFormat="1" ht="15" x14ac:dyDescent="0.25">
      <c r="A23" s="14"/>
      <c r="B23" s="15">
        <f>SUM(B2:B22)</f>
        <v>5321</v>
      </c>
      <c r="C23" s="15">
        <f>SUM(C2:C22)</f>
        <v>399460922</v>
      </c>
      <c r="D23" s="14"/>
      <c r="E23" s="16">
        <f>SUM(E2:E22)</f>
        <v>0</v>
      </c>
      <c r="F23" s="16">
        <f>SUM(F2:F22)</f>
        <v>0</v>
      </c>
      <c r="G23" s="16">
        <f t="shared" ref="G23:AI23" si="2">SUM(G2:G22)</f>
        <v>0</v>
      </c>
      <c r="H23" s="16">
        <f t="shared" si="2"/>
        <v>0</v>
      </c>
      <c r="I23" s="16">
        <f t="shared" si="2"/>
        <v>0</v>
      </c>
      <c r="J23" s="16">
        <f t="shared" si="2"/>
        <v>1391</v>
      </c>
      <c r="K23" s="16">
        <f t="shared" si="2"/>
        <v>0</v>
      </c>
      <c r="L23" s="16">
        <f t="shared" si="2"/>
        <v>0</v>
      </c>
      <c r="M23" s="16">
        <f t="shared" si="2"/>
        <v>0</v>
      </c>
      <c r="N23" s="16">
        <f>SUM(N2:N22)</f>
        <v>0</v>
      </c>
      <c r="O23" s="16">
        <f t="shared" si="2"/>
        <v>0</v>
      </c>
      <c r="P23" s="16">
        <f t="shared" si="2"/>
        <v>0</v>
      </c>
      <c r="Q23" s="16">
        <f t="shared" si="2"/>
        <v>903</v>
      </c>
      <c r="R23" s="16">
        <f t="shared" si="2"/>
        <v>0</v>
      </c>
      <c r="S23" s="16">
        <f t="shared" si="2"/>
        <v>0</v>
      </c>
      <c r="T23" s="16">
        <f t="shared" si="2"/>
        <v>0</v>
      </c>
      <c r="U23" s="16">
        <f t="shared" si="2"/>
        <v>0</v>
      </c>
      <c r="V23" s="16">
        <f t="shared" si="2"/>
        <v>0</v>
      </c>
      <c r="W23" s="16">
        <f t="shared" si="2"/>
        <v>0</v>
      </c>
      <c r="X23" s="16">
        <f t="shared" si="2"/>
        <v>1388</v>
      </c>
      <c r="Y23" s="16">
        <f t="shared" si="2"/>
        <v>0</v>
      </c>
      <c r="Z23" s="16">
        <f t="shared" si="2"/>
        <v>0</v>
      </c>
      <c r="AA23" s="16">
        <f t="shared" si="2"/>
        <v>0</v>
      </c>
      <c r="AB23" s="16">
        <f t="shared" si="2"/>
        <v>0</v>
      </c>
      <c r="AC23" s="16">
        <f t="shared" si="2"/>
        <v>0</v>
      </c>
      <c r="AD23" s="16">
        <f t="shared" si="2"/>
        <v>0</v>
      </c>
      <c r="AE23" s="16">
        <f t="shared" si="2"/>
        <v>1639</v>
      </c>
      <c r="AF23" s="16">
        <f t="shared" si="2"/>
        <v>0</v>
      </c>
      <c r="AG23" s="16">
        <f t="shared" si="2"/>
        <v>0</v>
      </c>
      <c r="AH23" s="16">
        <f t="shared" si="2"/>
        <v>0</v>
      </c>
      <c r="AI23" s="16">
        <f t="shared" si="2"/>
        <v>0</v>
      </c>
      <c r="AJ23" s="19"/>
      <c r="AN23" s="19"/>
      <c r="AP23"/>
    </row>
    <row r="24" spans="1:42" ht="16.5" customHeight="1" x14ac:dyDescent="0.25">
      <c r="F24" s="18"/>
      <c r="G24" s="18"/>
      <c r="H24" s="18"/>
      <c r="I24" s="18"/>
      <c r="J24" s="18" t="s">
        <v>38</v>
      </c>
      <c r="K24" s="18"/>
      <c r="L24" s="18"/>
      <c r="M24" s="18"/>
      <c r="N24" s="18"/>
      <c r="O24" s="18"/>
      <c r="P24" s="18"/>
      <c r="Q24" s="18" t="s">
        <v>30</v>
      </c>
      <c r="R24" s="18"/>
      <c r="S24" s="18"/>
      <c r="T24" s="18"/>
      <c r="U24" s="18"/>
      <c r="V24" s="18"/>
      <c r="W24" s="18"/>
      <c r="X24" s="18" t="s">
        <v>45</v>
      </c>
      <c r="Y24" s="18"/>
      <c r="Z24" s="18"/>
      <c r="AA24" s="18"/>
      <c r="AB24" s="18"/>
      <c r="AC24" s="18"/>
      <c r="AD24" s="18"/>
      <c r="AE24" s="18" t="s">
        <v>46</v>
      </c>
      <c r="AF24" s="18"/>
      <c r="AG24" s="18"/>
      <c r="AH24" s="18"/>
      <c r="AP24"/>
    </row>
    <row r="25" spans="1:42" ht="15" x14ac:dyDescent="0.25">
      <c r="AP25"/>
    </row>
    <row r="26" spans="1:42" ht="15.75" x14ac:dyDescent="0.25">
      <c r="J26" s="22"/>
      <c r="AP26"/>
    </row>
    <row r="27" spans="1:42" ht="15.75" x14ac:dyDescent="0.25">
      <c r="J27" s="22"/>
      <c r="R27" s="23"/>
      <c r="AP27"/>
    </row>
    <row r="28" spans="1:42" ht="15.75" x14ac:dyDescent="0.15">
      <c r="J28" s="22"/>
      <c r="R28" s="23"/>
    </row>
    <row r="29" spans="1:42" ht="15.75" x14ac:dyDescent="0.15">
      <c r="J29" s="22"/>
      <c r="R29" s="23"/>
    </row>
    <row r="30" spans="1:42" ht="15.75" x14ac:dyDescent="0.15">
      <c r="J30" s="22"/>
      <c r="R30" s="23"/>
    </row>
    <row r="31" spans="1:42" ht="15.75" x14ac:dyDescent="0.15">
      <c r="J31" s="22"/>
      <c r="R31" s="23"/>
    </row>
    <row r="32" spans="1:42" ht="15.75" x14ac:dyDescent="0.15">
      <c r="J32" s="22"/>
      <c r="R32" s="23"/>
    </row>
    <row r="33" spans="10:18" ht="15.75" x14ac:dyDescent="0.15">
      <c r="J33" s="22"/>
      <c r="R33" s="23"/>
    </row>
    <row r="34" spans="10:18" ht="15.75" x14ac:dyDescent="0.15">
      <c r="J34" s="22"/>
      <c r="R34" s="23"/>
    </row>
    <row r="35" spans="10:18" ht="15.75" x14ac:dyDescent="0.15">
      <c r="J35" s="22"/>
      <c r="R35" s="23"/>
    </row>
    <row r="36" spans="10:18" ht="15.75" x14ac:dyDescent="0.15">
      <c r="J36" s="22"/>
      <c r="R36" s="23"/>
    </row>
    <row r="37" spans="10:18" ht="15.75" x14ac:dyDescent="0.15">
      <c r="J37" s="22"/>
      <c r="R37" s="23"/>
    </row>
    <row r="38" spans="10:18" ht="15.75" x14ac:dyDescent="0.15">
      <c r="J38" s="22"/>
      <c r="R38" s="23"/>
    </row>
    <row r="39" spans="10:18" ht="15.75" x14ac:dyDescent="0.15">
      <c r="J39" s="22"/>
      <c r="R39" s="23"/>
    </row>
    <row r="40" spans="10:18" ht="15.75" x14ac:dyDescent="0.15">
      <c r="J40" s="22"/>
      <c r="R40" s="23"/>
    </row>
    <row r="41" spans="10:18" ht="15.75" x14ac:dyDescent="0.15">
      <c r="J41" s="22"/>
      <c r="R41" s="23"/>
    </row>
    <row r="43" spans="10:18" x14ac:dyDescent="0.15">
      <c r="R43" s="24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tháng 3</vt:lpstr>
      <vt:lpstr>đà nẵng (t3)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2023-04-25T10:00:38Z</dcterms:created>
  <dcterms:modified xsi:type="dcterms:W3CDTF">2023-05-29T10:22:16Z</dcterms:modified>
</cp:coreProperties>
</file>