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KHO\Năm 2024\"/>
    </mc:Choice>
  </mc:AlternateContent>
  <bookViews>
    <workbookView xWindow="-105" yWindow="-105" windowWidth="19425" windowHeight="10305" tabRatio="905" activeTab="18"/>
  </bookViews>
  <sheets>
    <sheet name="th" sheetId="42" r:id="rId1"/>
    <sheet name="2.1" sheetId="7" r:id="rId2"/>
    <sheet name="3.1" sheetId="8" r:id="rId3"/>
    <sheet name="4.1" sheetId="9" r:id="rId4"/>
    <sheet name="5.1" sheetId="10" r:id="rId5"/>
    <sheet name="6.1" sheetId="11" r:id="rId6"/>
    <sheet name="7.1" sheetId="12" r:id="rId7"/>
    <sheet name="8.1" sheetId="13" r:id="rId8"/>
    <sheet name="9.1" sheetId="14" r:id="rId9"/>
    <sheet name="10.1" sheetId="15" r:id="rId10"/>
    <sheet name="11.1" sheetId="16" r:id="rId11"/>
    <sheet name="12.1" sheetId="17" r:id="rId12"/>
    <sheet name="13.1" sheetId="18" r:id="rId13"/>
    <sheet name="14.1" sheetId="19" r:id="rId14"/>
    <sheet name="15.1" sheetId="20" r:id="rId15"/>
    <sheet name="16.1" sheetId="21" r:id="rId16"/>
    <sheet name="17.1" sheetId="22" r:id="rId17"/>
    <sheet name="18.1" sheetId="23" r:id="rId18"/>
    <sheet name="19.1" sheetId="24" r:id="rId19"/>
    <sheet name="20.1" sheetId="25" r:id="rId20"/>
    <sheet name="21.1" sheetId="26" r:id="rId21"/>
    <sheet name="Tong cong" sheetId="41" state="hidden" r:id="rId22"/>
    <sheet name="Cong" sheetId="40" state="hidden" r:id="rId23"/>
    <sheet name="22.1" sheetId="27" r:id="rId24"/>
    <sheet name="23.1" sheetId="28" r:id="rId25"/>
    <sheet name="24.1" sheetId="29" r:id="rId26"/>
    <sheet name="25.1" sheetId="30" r:id="rId27"/>
    <sheet name="báo cáo" sheetId="36" r:id="rId28"/>
    <sheet name="26.1" sheetId="31" r:id="rId29"/>
    <sheet name="27.1" sheetId="32" r:id="rId30"/>
    <sheet name="28.1" sheetId="33" r:id="rId31"/>
    <sheet name="29.1" sheetId="34" r:id="rId32"/>
    <sheet name="hàng xì kho" sheetId="38" r:id="rId33"/>
    <sheet name="30.1" sheetId="35" r:id="rId34"/>
    <sheet name="31.1" sheetId="37" r:id="rId35"/>
    <sheet name="1.2" sheetId="39" r:id="rId36"/>
    <sheet name="2.2" sheetId="6" r:id="rId37"/>
  </sheets>
  <definedNames>
    <definedName name="_xlnm._FilterDatabase" localSheetId="22" hidden="1">Cong!$A$37:$I$37</definedName>
    <definedName name="_xlnm._FilterDatabase" localSheetId="0" hidden="1">th!$A$3:$BV$3</definedName>
    <definedName name="_xlnm._FilterDatabase" localSheetId="21" hidden="1">'Tong cong'!$A$3:$K$3</definedName>
    <definedName name="Mã_hàng">'7.1'!$D$6:$D$50</definedName>
    <definedName name="_xlnm.Print_Area" localSheetId="23">'22.1'!$A$1:$Z$39</definedName>
    <definedName name="_xlnm.Print_Area" localSheetId="24">'23.1'!$A$1:$Y$37</definedName>
    <definedName name="Số_lượng">'7.1'!$E$6:$E$50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S24" i="42" l="1"/>
  <c r="BS25" i="42"/>
  <c r="BS26" i="42"/>
  <c r="BS27" i="42"/>
  <c r="BS28" i="42"/>
  <c r="BS29" i="42"/>
  <c r="BS30" i="42"/>
  <c r="BS31" i="42"/>
  <c r="BQ23" i="42"/>
  <c r="BP23" i="42"/>
  <c r="BO23" i="42"/>
  <c r="BN23" i="42"/>
  <c r="BM23" i="42"/>
  <c r="BL23" i="42"/>
  <c r="BK23" i="42"/>
  <c r="BJ23" i="42"/>
  <c r="BI23" i="42"/>
  <c r="BH23" i="42"/>
  <c r="BQ22" i="42"/>
  <c r="BP22" i="42"/>
  <c r="BO22" i="42"/>
  <c r="BN22" i="42"/>
  <c r="BM22" i="42"/>
  <c r="BL22" i="42"/>
  <c r="BK22" i="42"/>
  <c r="BJ22" i="42"/>
  <c r="BI22" i="42"/>
  <c r="BH22" i="42"/>
  <c r="BQ21" i="42"/>
  <c r="BP21" i="42"/>
  <c r="BO21" i="42"/>
  <c r="BN21" i="42"/>
  <c r="BM21" i="42"/>
  <c r="BL21" i="42"/>
  <c r="BK21" i="42"/>
  <c r="BJ21" i="42"/>
  <c r="BI21" i="42"/>
  <c r="BH21" i="42"/>
  <c r="BQ20" i="42"/>
  <c r="BP20" i="42"/>
  <c r="BO20" i="42"/>
  <c r="BN20" i="42"/>
  <c r="BM20" i="42"/>
  <c r="BL20" i="42"/>
  <c r="BK20" i="42"/>
  <c r="BJ20" i="42"/>
  <c r="BI20" i="42"/>
  <c r="BH20" i="42"/>
  <c r="BQ19" i="42"/>
  <c r="BP19" i="42"/>
  <c r="BO19" i="42"/>
  <c r="BN19" i="42"/>
  <c r="BM19" i="42"/>
  <c r="BL19" i="42"/>
  <c r="BK19" i="42"/>
  <c r="BJ19" i="42"/>
  <c r="BI19" i="42"/>
  <c r="BH19" i="42"/>
  <c r="BQ18" i="42"/>
  <c r="BP18" i="42"/>
  <c r="BO18" i="42"/>
  <c r="BN18" i="42"/>
  <c r="BM18" i="42"/>
  <c r="BL18" i="42"/>
  <c r="BK18" i="42"/>
  <c r="BJ18" i="42"/>
  <c r="BI18" i="42"/>
  <c r="BH18" i="42"/>
  <c r="BQ17" i="42"/>
  <c r="BP17" i="42"/>
  <c r="BO17" i="42"/>
  <c r="BN17" i="42"/>
  <c r="BM17" i="42"/>
  <c r="BL17" i="42"/>
  <c r="BK17" i="42"/>
  <c r="BJ17" i="42"/>
  <c r="BI17" i="42"/>
  <c r="BH17" i="42"/>
  <c r="BQ16" i="42"/>
  <c r="BP16" i="42"/>
  <c r="BO16" i="42"/>
  <c r="BN16" i="42"/>
  <c r="BM16" i="42"/>
  <c r="BL16" i="42"/>
  <c r="BK16" i="42"/>
  <c r="BJ16" i="42"/>
  <c r="BI16" i="42"/>
  <c r="BH16" i="42"/>
  <c r="BQ15" i="42"/>
  <c r="BP15" i="42"/>
  <c r="BO15" i="42"/>
  <c r="BN15" i="42"/>
  <c r="BM15" i="42"/>
  <c r="BL15" i="42"/>
  <c r="BK15" i="42"/>
  <c r="BJ15" i="42"/>
  <c r="BI15" i="42"/>
  <c r="BH15" i="42"/>
  <c r="BQ14" i="42"/>
  <c r="BP14" i="42"/>
  <c r="BO14" i="42"/>
  <c r="BN14" i="42"/>
  <c r="BM14" i="42"/>
  <c r="BL14" i="42"/>
  <c r="BK14" i="42"/>
  <c r="BJ14" i="42"/>
  <c r="BI14" i="42"/>
  <c r="BH14" i="42"/>
  <c r="BQ13" i="42"/>
  <c r="BP13" i="42"/>
  <c r="BO13" i="42"/>
  <c r="BN13" i="42"/>
  <c r="BM13" i="42"/>
  <c r="BL13" i="42"/>
  <c r="BK13" i="42"/>
  <c r="BJ13" i="42"/>
  <c r="BI13" i="42"/>
  <c r="BH13" i="42"/>
  <c r="BQ12" i="42"/>
  <c r="BP12" i="42"/>
  <c r="BO12" i="42"/>
  <c r="BN12" i="42"/>
  <c r="BM12" i="42"/>
  <c r="BL12" i="42"/>
  <c r="BK12" i="42"/>
  <c r="BJ12" i="42"/>
  <c r="BI12" i="42"/>
  <c r="BH12" i="42"/>
  <c r="BQ11" i="42"/>
  <c r="BP11" i="42"/>
  <c r="BO11" i="42"/>
  <c r="BN11" i="42"/>
  <c r="BM11" i="42"/>
  <c r="BL11" i="42"/>
  <c r="BK11" i="42"/>
  <c r="BJ11" i="42"/>
  <c r="BI11" i="42"/>
  <c r="BH11" i="42"/>
  <c r="BQ10" i="42"/>
  <c r="BP10" i="42"/>
  <c r="BO10" i="42"/>
  <c r="BN10" i="42"/>
  <c r="BM10" i="42"/>
  <c r="BL10" i="42"/>
  <c r="BK10" i="42"/>
  <c r="BJ10" i="42"/>
  <c r="BI10" i="42"/>
  <c r="BH10" i="42"/>
  <c r="BQ9" i="42"/>
  <c r="BP9" i="42"/>
  <c r="BO9" i="42"/>
  <c r="BN9" i="42"/>
  <c r="BM9" i="42"/>
  <c r="BL9" i="42"/>
  <c r="BK9" i="42"/>
  <c r="BJ9" i="42"/>
  <c r="BI9" i="42"/>
  <c r="BH9" i="42"/>
  <c r="BQ8" i="42"/>
  <c r="BP8" i="42"/>
  <c r="BO8" i="42"/>
  <c r="BN8" i="42"/>
  <c r="BM8" i="42"/>
  <c r="BL8" i="42"/>
  <c r="BK8" i="42"/>
  <c r="BJ8" i="42"/>
  <c r="BI8" i="42"/>
  <c r="BH8" i="42"/>
  <c r="BQ7" i="42"/>
  <c r="BP7" i="42"/>
  <c r="BO7" i="42"/>
  <c r="BN7" i="42"/>
  <c r="BM7" i="42"/>
  <c r="BL7" i="42"/>
  <c r="BK7" i="42"/>
  <c r="BJ7" i="42"/>
  <c r="BI7" i="42"/>
  <c r="BH7" i="42"/>
  <c r="BQ6" i="42"/>
  <c r="BP6" i="42"/>
  <c r="BO6" i="42"/>
  <c r="BN6" i="42"/>
  <c r="BM6" i="42"/>
  <c r="BL6" i="42"/>
  <c r="BK6" i="42"/>
  <c r="BJ6" i="42"/>
  <c r="BI6" i="42"/>
  <c r="BH6" i="42"/>
  <c r="BQ5" i="42"/>
  <c r="BP5" i="42"/>
  <c r="BO5" i="42"/>
  <c r="BN5" i="42"/>
  <c r="BM5" i="42"/>
  <c r="BL5" i="42"/>
  <c r="BK5" i="42"/>
  <c r="BJ5" i="42"/>
  <c r="BI5" i="42"/>
  <c r="BH5" i="42"/>
  <c r="BQ4" i="42"/>
  <c r="BP4" i="42"/>
  <c r="BO4" i="42"/>
  <c r="BN4" i="42"/>
  <c r="BM4" i="42"/>
  <c r="BL4" i="42"/>
  <c r="BK4" i="42"/>
  <c r="BJ4" i="42"/>
  <c r="BI4" i="42"/>
  <c r="BH4" i="42"/>
  <c r="AI31" i="42"/>
  <c r="AH31" i="42"/>
  <c r="AG31" i="42"/>
  <c r="AF31" i="42"/>
  <c r="AE31" i="42"/>
  <c r="AD31" i="42"/>
  <c r="AC31" i="42"/>
  <c r="AB31" i="42"/>
  <c r="AA31" i="42"/>
  <c r="AI30" i="42"/>
  <c r="AH30" i="42"/>
  <c r="AG30" i="42"/>
  <c r="AF30" i="42"/>
  <c r="AE30" i="42"/>
  <c r="AD30" i="42"/>
  <c r="AC30" i="42"/>
  <c r="AB30" i="42"/>
  <c r="AA30" i="42"/>
  <c r="AI29" i="42"/>
  <c r="AH29" i="42"/>
  <c r="AG29" i="42"/>
  <c r="AF29" i="42"/>
  <c r="AE29" i="42"/>
  <c r="AD29" i="42"/>
  <c r="AC29" i="42"/>
  <c r="AB29" i="42"/>
  <c r="AA29" i="42"/>
  <c r="AI28" i="42"/>
  <c r="AH28" i="42"/>
  <c r="AG28" i="42"/>
  <c r="AF28" i="42"/>
  <c r="AE28" i="42"/>
  <c r="AD28" i="42"/>
  <c r="AC28" i="42"/>
  <c r="AB28" i="42"/>
  <c r="AA28" i="42"/>
  <c r="AI27" i="42"/>
  <c r="AH27" i="42"/>
  <c r="AG27" i="42"/>
  <c r="AF27" i="42"/>
  <c r="AE27" i="42"/>
  <c r="AD27" i="42"/>
  <c r="AC27" i="42"/>
  <c r="AB27" i="42"/>
  <c r="AA27" i="42"/>
  <c r="AI26" i="42"/>
  <c r="AH26" i="42"/>
  <c r="AG26" i="42"/>
  <c r="AF26" i="42"/>
  <c r="AE26" i="42"/>
  <c r="AD26" i="42"/>
  <c r="AC26" i="42"/>
  <c r="AB26" i="42"/>
  <c r="AA26" i="42"/>
  <c r="AI25" i="42"/>
  <c r="AH25" i="42"/>
  <c r="AG25" i="42"/>
  <c r="AF25" i="42"/>
  <c r="AE25" i="42"/>
  <c r="AD25" i="42"/>
  <c r="AC25" i="42"/>
  <c r="AB25" i="42"/>
  <c r="AA25" i="42"/>
  <c r="AI23" i="42"/>
  <c r="AH23" i="42"/>
  <c r="AG23" i="42"/>
  <c r="AF23" i="42"/>
  <c r="AE23" i="42"/>
  <c r="AD23" i="42"/>
  <c r="AC23" i="42"/>
  <c r="AB23" i="42"/>
  <c r="AA23" i="42"/>
  <c r="AI22" i="42"/>
  <c r="AH22" i="42"/>
  <c r="AG22" i="42"/>
  <c r="AF22" i="42"/>
  <c r="AE22" i="42"/>
  <c r="AD22" i="42"/>
  <c r="AC22" i="42"/>
  <c r="AB22" i="42"/>
  <c r="AA22" i="42"/>
  <c r="AI21" i="42"/>
  <c r="AH21" i="42"/>
  <c r="AG21" i="42"/>
  <c r="AF21" i="42"/>
  <c r="AE21" i="42"/>
  <c r="AD21" i="42"/>
  <c r="AC21" i="42"/>
  <c r="AB21" i="42"/>
  <c r="AA21" i="42"/>
  <c r="AI20" i="42"/>
  <c r="AH20" i="42"/>
  <c r="AG20" i="42"/>
  <c r="AF20" i="42"/>
  <c r="AE20" i="42"/>
  <c r="AD20" i="42"/>
  <c r="AC20" i="42"/>
  <c r="AB20" i="42"/>
  <c r="AA20" i="42"/>
  <c r="AI19" i="42"/>
  <c r="AH19" i="42"/>
  <c r="AG19" i="42"/>
  <c r="AF19" i="42"/>
  <c r="AE19" i="42"/>
  <c r="AD19" i="42"/>
  <c r="AC19" i="42"/>
  <c r="AB19" i="42"/>
  <c r="AA19" i="42"/>
  <c r="AI18" i="42"/>
  <c r="AH18" i="42"/>
  <c r="AG18" i="42"/>
  <c r="AF18" i="42"/>
  <c r="AE18" i="42"/>
  <c r="AD18" i="42"/>
  <c r="AC18" i="42"/>
  <c r="AB18" i="42"/>
  <c r="AA18" i="42"/>
  <c r="AI17" i="42"/>
  <c r="AH17" i="42"/>
  <c r="AG17" i="42"/>
  <c r="AF17" i="42"/>
  <c r="AE17" i="42"/>
  <c r="AD17" i="42"/>
  <c r="AC17" i="42"/>
  <c r="AB17" i="42"/>
  <c r="AA17" i="42"/>
  <c r="AI16" i="42"/>
  <c r="AH16" i="42"/>
  <c r="AG16" i="42"/>
  <c r="AF16" i="42"/>
  <c r="AE16" i="42"/>
  <c r="AD16" i="42"/>
  <c r="AC16" i="42"/>
  <c r="AB16" i="42"/>
  <c r="AA16" i="42"/>
  <c r="AI15" i="42"/>
  <c r="AH15" i="42"/>
  <c r="AG15" i="42"/>
  <c r="AF15" i="42"/>
  <c r="AE15" i="42"/>
  <c r="AD15" i="42"/>
  <c r="AC15" i="42"/>
  <c r="AB15" i="42"/>
  <c r="AA15" i="42"/>
  <c r="AI14" i="42"/>
  <c r="AH14" i="42"/>
  <c r="AG14" i="42"/>
  <c r="AF14" i="42"/>
  <c r="AE14" i="42"/>
  <c r="AD14" i="42"/>
  <c r="AC14" i="42"/>
  <c r="AB14" i="42"/>
  <c r="AA14" i="42"/>
  <c r="AI13" i="42"/>
  <c r="AH13" i="42"/>
  <c r="AG13" i="42"/>
  <c r="AF13" i="42"/>
  <c r="AE13" i="42"/>
  <c r="AD13" i="42"/>
  <c r="AC13" i="42"/>
  <c r="AB13" i="42"/>
  <c r="AA13" i="42"/>
  <c r="AI12" i="42"/>
  <c r="AH12" i="42"/>
  <c r="AG12" i="42"/>
  <c r="AF12" i="42"/>
  <c r="AE12" i="42"/>
  <c r="AD12" i="42"/>
  <c r="AC12" i="42"/>
  <c r="AB12" i="42"/>
  <c r="AA12" i="42"/>
  <c r="AI11" i="42"/>
  <c r="AH11" i="42"/>
  <c r="AG11" i="42"/>
  <c r="AF11" i="42"/>
  <c r="AE11" i="42"/>
  <c r="AD11" i="42"/>
  <c r="AC11" i="42"/>
  <c r="AB11" i="42"/>
  <c r="AA11" i="42"/>
  <c r="Z31" i="42"/>
  <c r="Z30" i="42"/>
  <c r="Z29" i="42"/>
  <c r="Z28" i="42"/>
  <c r="Z27" i="42"/>
  <c r="Z26" i="42"/>
  <c r="Z25" i="42"/>
  <c r="Z23" i="42"/>
  <c r="Z22" i="42"/>
  <c r="Z21" i="42"/>
  <c r="Z20" i="42"/>
  <c r="Z19" i="42"/>
  <c r="Z18" i="42"/>
  <c r="Z17" i="42"/>
  <c r="Z16" i="42"/>
  <c r="Z15" i="42"/>
  <c r="Z14" i="42"/>
  <c r="Z13" i="42"/>
  <c r="Z12" i="42"/>
  <c r="Z11" i="42"/>
  <c r="Z10" i="42"/>
  <c r="Z9" i="42"/>
  <c r="Z8" i="42"/>
  <c r="Z7" i="42"/>
  <c r="Z6" i="42"/>
  <c r="Z5" i="42"/>
  <c r="Z4" i="42"/>
  <c r="Y31" i="42"/>
  <c r="Y30" i="42"/>
  <c r="Y29" i="42"/>
  <c r="Y28" i="42"/>
  <c r="Y27" i="42"/>
  <c r="Y26" i="42"/>
  <c r="Y25" i="42"/>
  <c r="X31" i="42"/>
  <c r="X30" i="42"/>
  <c r="X29" i="42"/>
  <c r="X28" i="42"/>
  <c r="X27" i="42"/>
  <c r="X26" i="42"/>
  <c r="X25" i="42"/>
  <c r="W31" i="42"/>
  <c r="W30" i="42"/>
  <c r="W29" i="42"/>
  <c r="W28" i="42"/>
  <c r="W27" i="42"/>
  <c r="W26" i="42"/>
  <c r="W25" i="42"/>
  <c r="V28" i="42"/>
  <c r="V27" i="42"/>
  <c r="V26" i="42"/>
  <c r="V25" i="42"/>
  <c r="AJ24" i="42"/>
  <c r="AL24" i="42" s="1"/>
  <c r="AL27" i="42" l="1"/>
  <c r="AL28" i="42"/>
  <c r="AJ29" i="42"/>
  <c r="AL29" i="42" s="1"/>
  <c r="AJ31" i="42"/>
  <c r="AL31" i="42" s="1"/>
  <c r="AJ30" i="42"/>
  <c r="AL30" i="42" s="1"/>
  <c r="AJ26" i="42"/>
  <c r="AL26" i="42" s="1"/>
  <c r="AJ25" i="42"/>
  <c r="AL25" i="42" s="1"/>
  <c r="AJ27" i="42"/>
  <c r="AJ28" i="42"/>
  <c r="BG23" i="42"/>
  <c r="BG22" i="42"/>
  <c r="BG21" i="42"/>
  <c r="BG20" i="42"/>
  <c r="BG19" i="42"/>
  <c r="BG18" i="42"/>
  <c r="BG17" i="42"/>
  <c r="BG16" i="42"/>
  <c r="BG15" i="42"/>
  <c r="BG14" i="42"/>
  <c r="BG13" i="42"/>
  <c r="BG12" i="42"/>
  <c r="BG11" i="42"/>
  <c r="BG10" i="42"/>
  <c r="BG9" i="42"/>
  <c r="BG8" i="42"/>
  <c r="BG7" i="42"/>
  <c r="BG6" i="42"/>
  <c r="BG5" i="42"/>
  <c r="BG4" i="42"/>
  <c r="BF23" i="42"/>
  <c r="BF22" i="42"/>
  <c r="BF21" i="42"/>
  <c r="BF20" i="42"/>
  <c r="BF19" i="42"/>
  <c r="BF18" i="42"/>
  <c r="BF17" i="42"/>
  <c r="BF16" i="42"/>
  <c r="BF15" i="42"/>
  <c r="BF14" i="42"/>
  <c r="BF13" i="42"/>
  <c r="BF12" i="42"/>
  <c r="BF11" i="42"/>
  <c r="BF10" i="42"/>
  <c r="BF9" i="42"/>
  <c r="BF8" i="42"/>
  <c r="BF7" i="42"/>
  <c r="BF6" i="42"/>
  <c r="BF5" i="42"/>
  <c r="BF4" i="42"/>
  <c r="BE23" i="42"/>
  <c r="BE22" i="42"/>
  <c r="BE21" i="42"/>
  <c r="BE20" i="42"/>
  <c r="BE19" i="42"/>
  <c r="BE18" i="42"/>
  <c r="BE17" i="42"/>
  <c r="BE16" i="42"/>
  <c r="BE15" i="42"/>
  <c r="BE14" i="42"/>
  <c r="BE13" i="42"/>
  <c r="BE12" i="42"/>
  <c r="BE11" i="42"/>
  <c r="BE10" i="42"/>
  <c r="BE9" i="42"/>
  <c r="BE8" i="42"/>
  <c r="BE7" i="42"/>
  <c r="BE6" i="42"/>
  <c r="BE5" i="42"/>
  <c r="BE4" i="42"/>
  <c r="BD23" i="42"/>
  <c r="BD22" i="42"/>
  <c r="BD21" i="42"/>
  <c r="BD20" i="42"/>
  <c r="BD19" i="42"/>
  <c r="BD18" i="42"/>
  <c r="BD17" i="42"/>
  <c r="BD16" i="42"/>
  <c r="BD15" i="42"/>
  <c r="BD14" i="42"/>
  <c r="BD13" i="42"/>
  <c r="BD12" i="42"/>
  <c r="BD11" i="42"/>
  <c r="BD10" i="42"/>
  <c r="BD9" i="42"/>
  <c r="BD8" i="42"/>
  <c r="BD7" i="42"/>
  <c r="BD6" i="42"/>
  <c r="BD5" i="42"/>
  <c r="BD4" i="42"/>
  <c r="BC23" i="42"/>
  <c r="BC22" i="42"/>
  <c r="BC21" i="42"/>
  <c r="BC20" i="42"/>
  <c r="BC19" i="42"/>
  <c r="BC18" i="42"/>
  <c r="BC17" i="42"/>
  <c r="BC16" i="42"/>
  <c r="BC15" i="42"/>
  <c r="BC14" i="42"/>
  <c r="BC13" i="42"/>
  <c r="BC12" i="42"/>
  <c r="BC11" i="42"/>
  <c r="BC10" i="42"/>
  <c r="BC9" i="42"/>
  <c r="BC8" i="42"/>
  <c r="BC7" i="42"/>
  <c r="BC6" i="42"/>
  <c r="BC5" i="42"/>
  <c r="BC4" i="42"/>
  <c r="BB23" i="42"/>
  <c r="BB22" i="42"/>
  <c r="BB21" i="42"/>
  <c r="BB20" i="42"/>
  <c r="BB19" i="42"/>
  <c r="BB18" i="42"/>
  <c r="BB17" i="42"/>
  <c r="BB16" i="42"/>
  <c r="BB15" i="42"/>
  <c r="BB14" i="42"/>
  <c r="BB13" i="42"/>
  <c r="BB12" i="42"/>
  <c r="BB11" i="42"/>
  <c r="BB10" i="42"/>
  <c r="BB9" i="42"/>
  <c r="BB8" i="42"/>
  <c r="BB7" i="42"/>
  <c r="BB6" i="42"/>
  <c r="BB5" i="42"/>
  <c r="BB4" i="42"/>
  <c r="BA23" i="42"/>
  <c r="BA22" i="42"/>
  <c r="BA21" i="42"/>
  <c r="BA20" i="42"/>
  <c r="BA19" i="42"/>
  <c r="BA18" i="42"/>
  <c r="BA17" i="42"/>
  <c r="BA16" i="42"/>
  <c r="BA15" i="42"/>
  <c r="BA14" i="42"/>
  <c r="BA13" i="42"/>
  <c r="BA12" i="42"/>
  <c r="BA11" i="42"/>
  <c r="BA10" i="42"/>
  <c r="BA9" i="42"/>
  <c r="BA8" i="42"/>
  <c r="BA7" i="42"/>
  <c r="BA6" i="42"/>
  <c r="BA5" i="42"/>
  <c r="BA4" i="42"/>
  <c r="AZ23" i="42"/>
  <c r="AZ22" i="42"/>
  <c r="AZ21" i="42"/>
  <c r="AZ20" i="42"/>
  <c r="AZ19" i="42"/>
  <c r="AZ18" i="42"/>
  <c r="AZ17" i="42"/>
  <c r="AZ16" i="42"/>
  <c r="AZ15" i="42"/>
  <c r="AZ14" i="42"/>
  <c r="AZ13" i="42"/>
  <c r="AZ12" i="42"/>
  <c r="AZ11" i="42"/>
  <c r="AZ10" i="42"/>
  <c r="AZ9" i="42"/>
  <c r="AZ8" i="42"/>
  <c r="AZ7" i="42"/>
  <c r="AZ6" i="42"/>
  <c r="AZ5" i="42"/>
  <c r="AZ4" i="42"/>
  <c r="AY23" i="42"/>
  <c r="AY22" i="42"/>
  <c r="AY21" i="42"/>
  <c r="AY20" i="42"/>
  <c r="AY19" i="42"/>
  <c r="AY18" i="42"/>
  <c r="AY17" i="42"/>
  <c r="AY16" i="42"/>
  <c r="AY15" i="42"/>
  <c r="AY14" i="42"/>
  <c r="AY13" i="42"/>
  <c r="AY12" i="42"/>
  <c r="AY11" i="42"/>
  <c r="AY10" i="42"/>
  <c r="AY9" i="42"/>
  <c r="AY8" i="42"/>
  <c r="AY7" i="42"/>
  <c r="AY6" i="42"/>
  <c r="AY5" i="42"/>
  <c r="AY4" i="42"/>
  <c r="AX23" i="42"/>
  <c r="AX22" i="42"/>
  <c r="AX21" i="42"/>
  <c r="AX20" i="42"/>
  <c r="AX19" i="42"/>
  <c r="AX18" i="42"/>
  <c r="AX17" i="42"/>
  <c r="AX16" i="42"/>
  <c r="AX15" i="42"/>
  <c r="AX14" i="42"/>
  <c r="AX13" i="42"/>
  <c r="AX12" i="42"/>
  <c r="AX11" i="42"/>
  <c r="AX10" i="42"/>
  <c r="AX9" i="42"/>
  <c r="AX8" i="42"/>
  <c r="AX7" i="42"/>
  <c r="AX6" i="42"/>
  <c r="AX5" i="42"/>
  <c r="AX4" i="42"/>
  <c r="AW23" i="42"/>
  <c r="AW22" i="42"/>
  <c r="AW21" i="42"/>
  <c r="AW20" i="42"/>
  <c r="AW19" i="42"/>
  <c r="AW18" i="42"/>
  <c r="AW17" i="42"/>
  <c r="AW16" i="42"/>
  <c r="AW15" i="42"/>
  <c r="AW14" i="42"/>
  <c r="AW13" i="42"/>
  <c r="AW12" i="42"/>
  <c r="AW11" i="42"/>
  <c r="AW10" i="42"/>
  <c r="AW9" i="42"/>
  <c r="AW8" i="42"/>
  <c r="AW7" i="42"/>
  <c r="AW6" i="42"/>
  <c r="AW5" i="42"/>
  <c r="AW4" i="42"/>
  <c r="AV23" i="42"/>
  <c r="AV22" i="42"/>
  <c r="AV21" i="42"/>
  <c r="AV20" i="42"/>
  <c r="AV19" i="42"/>
  <c r="AV18" i="42"/>
  <c r="AV17" i="42"/>
  <c r="AV16" i="42"/>
  <c r="AV15" i="42"/>
  <c r="AV14" i="42"/>
  <c r="AV13" i="42"/>
  <c r="AV12" i="42"/>
  <c r="AV11" i="42"/>
  <c r="AV10" i="42"/>
  <c r="AV9" i="42"/>
  <c r="AV8" i="42"/>
  <c r="AV7" i="42"/>
  <c r="AV6" i="42"/>
  <c r="AV5" i="42"/>
  <c r="AV4" i="42"/>
  <c r="AU23" i="42"/>
  <c r="AU22" i="42"/>
  <c r="AU21" i="42"/>
  <c r="AU20" i="42"/>
  <c r="AU19" i="42"/>
  <c r="AU18" i="42"/>
  <c r="AU17" i="42"/>
  <c r="AU16" i="42"/>
  <c r="AU15" i="42"/>
  <c r="AU14" i="42"/>
  <c r="AU13" i="42"/>
  <c r="AU12" i="42"/>
  <c r="AU11" i="42"/>
  <c r="AU10" i="42"/>
  <c r="AU9" i="42"/>
  <c r="AU8" i="42"/>
  <c r="AU7" i="42"/>
  <c r="AU6" i="42"/>
  <c r="AU5" i="42"/>
  <c r="AU4" i="42"/>
  <c r="AT23" i="42"/>
  <c r="AT22" i="42"/>
  <c r="AT21" i="42"/>
  <c r="AT20" i="42"/>
  <c r="AT19" i="42"/>
  <c r="AT18" i="42"/>
  <c r="AT17" i="42"/>
  <c r="AT16" i="42"/>
  <c r="AT15" i="42"/>
  <c r="AT14" i="42"/>
  <c r="AT13" i="42"/>
  <c r="AT12" i="42"/>
  <c r="AT11" i="42"/>
  <c r="AT10" i="42"/>
  <c r="AT9" i="42"/>
  <c r="AT8" i="42"/>
  <c r="AT7" i="42"/>
  <c r="AT6" i="42"/>
  <c r="AT5" i="42"/>
  <c r="AT4" i="42"/>
  <c r="AS23" i="42"/>
  <c r="AS22" i="42"/>
  <c r="AS21" i="42"/>
  <c r="AS20" i="42"/>
  <c r="AS19" i="42"/>
  <c r="AS18" i="42"/>
  <c r="AS17" i="42"/>
  <c r="AS16" i="42"/>
  <c r="AS15" i="42"/>
  <c r="AS14" i="42"/>
  <c r="AS13" i="42"/>
  <c r="AS12" i="42"/>
  <c r="AS11" i="42"/>
  <c r="AS10" i="42"/>
  <c r="AS9" i="42"/>
  <c r="AS8" i="42"/>
  <c r="AS7" i="42"/>
  <c r="AS6" i="42"/>
  <c r="AS5" i="42"/>
  <c r="AS4" i="42"/>
  <c r="AR23" i="42"/>
  <c r="AR22" i="42"/>
  <c r="AR21" i="42"/>
  <c r="AR20" i="42"/>
  <c r="AR19" i="42"/>
  <c r="AR18" i="42"/>
  <c r="AR17" i="42"/>
  <c r="AR16" i="42"/>
  <c r="AR15" i="42"/>
  <c r="AR14" i="42"/>
  <c r="AR13" i="42"/>
  <c r="AR12" i="42"/>
  <c r="AR11" i="42"/>
  <c r="AR10" i="42"/>
  <c r="AR9" i="42"/>
  <c r="AR8" i="42"/>
  <c r="AR7" i="42"/>
  <c r="AR6" i="42"/>
  <c r="AR5" i="42"/>
  <c r="AR4" i="42"/>
  <c r="AQ23" i="42"/>
  <c r="AQ22" i="42"/>
  <c r="AQ21" i="42"/>
  <c r="AQ20" i="42"/>
  <c r="AQ19" i="42"/>
  <c r="AQ18" i="42"/>
  <c r="AQ17" i="42"/>
  <c r="AQ16" i="42"/>
  <c r="AQ15" i="42"/>
  <c r="AQ14" i="42"/>
  <c r="AQ13" i="42"/>
  <c r="AQ12" i="42"/>
  <c r="AQ11" i="42"/>
  <c r="AQ10" i="42"/>
  <c r="AQ9" i="42"/>
  <c r="AQ8" i="42"/>
  <c r="AQ7" i="42"/>
  <c r="AQ6" i="42"/>
  <c r="AQ5" i="42"/>
  <c r="AQ4" i="42"/>
  <c r="AP23" i="42"/>
  <c r="AP22" i="42"/>
  <c r="AP21" i="42"/>
  <c r="AP20" i="42"/>
  <c r="AP19" i="42"/>
  <c r="AP18" i="42"/>
  <c r="AP17" i="42"/>
  <c r="AP16" i="42"/>
  <c r="AP15" i="42"/>
  <c r="AP14" i="42"/>
  <c r="AP13" i="42"/>
  <c r="AP12" i="42"/>
  <c r="AP11" i="42"/>
  <c r="AP10" i="42"/>
  <c r="AP9" i="42"/>
  <c r="AP8" i="42"/>
  <c r="AP7" i="42"/>
  <c r="AP6" i="42"/>
  <c r="AP5" i="42"/>
  <c r="AP4" i="42"/>
  <c r="AO23" i="42"/>
  <c r="AO22" i="42"/>
  <c r="AO21" i="42"/>
  <c r="AO20" i="42"/>
  <c r="AO19" i="42"/>
  <c r="AO18" i="42"/>
  <c r="AO17" i="42"/>
  <c r="AO16" i="42"/>
  <c r="AO15" i="42"/>
  <c r="AO14" i="42"/>
  <c r="AO13" i="42"/>
  <c r="AO12" i="42"/>
  <c r="AO11" i="42"/>
  <c r="AO10" i="42"/>
  <c r="AO9" i="42"/>
  <c r="AO8" i="42"/>
  <c r="AO7" i="42"/>
  <c r="AO6" i="42"/>
  <c r="AO5" i="42"/>
  <c r="AO4" i="42"/>
  <c r="AN23" i="42"/>
  <c r="AN22" i="42"/>
  <c r="BS22" i="42" s="1"/>
  <c r="AN21" i="42"/>
  <c r="BS21" i="42" s="1"/>
  <c r="AN20" i="42"/>
  <c r="BS20" i="42" s="1"/>
  <c r="AN19" i="42"/>
  <c r="AN18" i="42"/>
  <c r="BS18" i="42" s="1"/>
  <c r="AN17" i="42"/>
  <c r="BS17" i="42" s="1"/>
  <c r="AN16" i="42"/>
  <c r="AN15" i="42"/>
  <c r="AN14" i="42"/>
  <c r="BS14" i="42" s="1"/>
  <c r="AN13" i="42"/>
  <c r="BS13" i="42" s="1"/>
  <c r="AN12" i="42"/>
  <c r="BS12" i="42" s="1"/>
  <c r="AN11" i="42"/>
  <c r="BS11" i="42" s="1"/>
  <c r="AN10" i="42"/>
  <c r="BS10" i="42" s="1"/>
  <c r="AN9" i="42"/>
  <c r="BS9" i="42" s="1"/>
  <c r="AN8" i="42"/>
  <c r="BS8" i="42" s="1"/>
  <c r="AN7" i="42"/>
  <c r="AN6" i="42"/>
  <c r="BS6" i="42" s="1"/>
  <c r="AN5" i="42"/>
  <c r="BS5" i="42" s="1"/>
  <c r="AN4" i="42"/>
  <c r="BS15" i="42" l="1"/>
  <c r="BS4" i="42"/>
  <c r="BS16" i="42"/>
  <c r="BS7" i="42"/>
  <c r="BS19" i="42"/>
  <c r="BS23" i="42"/>
  <c r="AI5" i="42"/>
  <c r="AI10" i="42"/>
  <c r="AI6" i="42"/>
  <c r="AI7" i="42"/>
  <c r="AI4" i="42"/>
  <c r="AI9" i="42"/>
  <c r="AI8" i="42"/>
  <c r="AH5" i="42"/>
  <c r="AH10" i="42"/>
  <c r="AH6" i="42"/>
  <c r="AH7" i="42"/>
  <c r="AH4" i="42"/>
  <c r="AH9" i="42"/>
  <c r="AH8" i="42"/>
  <c r="AG5" i="42"/>
  <c r="AG10" i="42"/>
  <c r="AG6" i="42"/>
  <c r="AG7" i="42"/>
  <c r="AG4" i="42"/>
  <c r="AG9" i="42"/>
  <c r="AG8" i="42"/>
  <c r="AF5" i="42"/>
  <c r="AF10" i="42"/>
  <c r="AF6" i="42"/>
  <c r="AF7" i="42"/>
  <c r="AF4" i="42"/>
  <c r="AF9" i="42"/>
  <c r="AF8" i="42"/>
  <c r="AE5" i="42"/>
  <c r="AE10" i="42"/>
  <c r="AE6" i="42"/>
  <c r="AE7" i="42"/>
  <c r="AE4" i="42"/>
  <c r="AE9" i="42"/>
  <c r="AE8" i="42"/>
  <c r="AD5" i="42"/>
  <c r="AD10" i="42"/>
  <c r="AD6" i="42"/>
  <c r="AD7" i="42"/>
  <c r="AD4" i="42"/>
  <c r="AD9" i="42"/>
  <c r="AD8" i="42"/>
  <c r="AC5" i="42"/>
  <c r="AC10" i="42"/>
  <c r="AC6" i="42"/>
  <c r="AC7" i="42"/>
  <c r="AC4" i="42"/>
  <c r="AC9" i="42"/>
  <c r="AC8" i="42"/>
  <c r="AB5" i="42"/>
  <c r="AB10" i="42"/>
  <c r="AB6" i="42"/>
  <c r="AB7" i="42"/>
  <c r="AB4" i="42"/>
  <c r="AB9" i="42"/>
  <c r="AB8" i="42"/>
  <c r="AA5" i="42"/>
  <c r="AA10" i="42"/>
  <c r="AA6" i="42"/>
  <c r="AA7" i="42"/>
  <c r="AA4" i="42"/>
  <c r="AA9" i="42"/>
  <c r="AA8" i="42"/>
  <c r="Y13" i="42"/>
  <c r="Y5" i="42"/>
  <c r="Y19" i="42"/>
  <c r="Y21" i="42"/>
  <c r="Y11" i="42"/>
  <c r="Y10" i="42"/>
  <c r="Y15" i="42"/>
  <c r="Y14" i="42"/>
  <c r="Y6" i="42"/>
  <c r="Y16" i="42"/>
  <c r="Y7" i="42"/>
  <c r="Y12" i="42"/>
  <c r="Y18" i="42"/>
  <c r="Y20" i="42"/>
  <c r="Y23" i="42"/>
  <c r="Y22" i="42"/>
  <c r="Y4" i="42"/>
  <c r="Y9" i="42"/>
  <c r="Y8" i="42"/>
  <c r="Y17" i="42"/>
  <c r="X13" i="42"/>
  <c r="X5" i="42"/>
  <c r="X19" i="42"/>
  <c r="X21" i="42"/>
  <c r="X11" i="42"/>
  <c r="X10" i="42"/>
  <c r="X15" i="42"/>
  <c r="X14" i="42"/>
  <c r="X6" i="42"/>
  <c r="X16" i="42"/>
  <c r="X7" i="42"/>
  <c r="X12" i="42"/>
  <c r="X18" i="42"/>
  <c r="X20" i="42"/>
  <c r="X23" i="42"/>
  <c r="X22" i="42"/>
  <c r="X4" i="42"/>
  <c r="X9" i="42"/>
  <c r="X8" i="42"/>
  <c r="X17" i="42"/>
  <c r="W13" i="42"/>
  <c r="W5" i="42"/>
  <c r="W19" i="42"/>
  <c r="W21" i="42"/>
  <c r="W11" i="42"/>
  <c r="W10" i="42"/>
  <c r="W15" i="42"/>
  <c r="W14" i="42"/>
  <c r="W6" i="42"/>
  <c r="W16" i="42"/>
  <c r="W7" i="42"/>
  <c r="W12" i="42"/>
  <c r="W18" i="42"/>
  <c r="W20" i="42"/>
  <c r="W23" i="42"/>
  <c r="W22" i="42"/>
  <c r="W4" i="42"/>
  <c r="W9" i="42"/>
  <c r="W8" i="42"/>
  <c r="W17" i="42"/>
  <c r="V13" i="42"/>
  <c r="V5" i="42"/>
  <c r="V19" i="42"/>
  <c r="V21" i="42"/>
  <c r="V11" i="42"/>
  <c r="V10" i="42"/>
  <c r="V15" i="42"/>
  <c r="V14" i="42"/>
  <c r="V6" i="42"/>
  <c r="V16" i="42"/>
  <c r="V7" i="42"/>
  <c r="V12" i="42"/>
  <c r="V18" i="42"/>
  <c r="V20" i="42"/>
  <c r="V23" i="42"/>
  <c r="V22" i="42"/>
  <c r="V4" i="42"/>
  <c r="V9" i="42"/>
  <c r="V8" i="42"/>
  <c r="V17" i="42"/>
  <c r="U13" i="42"/>
  <c r="U5" i="42"/>
  <c r="U19" i="42"/>
  <c r="U21" i="42"/>
  <c r="U11" i="42"/>
  <c r="U10" i="42"/>
  <c r="U15" i="42"/>
  <c r="U14" i="42"/>
  <c r="U6" i="42"/>
  <c r="U16" i="42"/>
  <c r="U7" i="42"/>
  <c r="U12" i="42"/>
  <c r="U18" i="42"/>
  <c r="U20" i="42"/>
  <c r="U23" i="42"/>
  <c r="U22" i="42"/>
  <c r="U4" i="42"/>
  <c r="U9" i="42"/>
  <c r="U8" i="42"/>
  <c r="U17" i="42"/>
  <c r="T13" i="42"/>
  <c r="T5" i="42"/>
  <c r="T19" i="42"/>
  <c r="T21" i="42"/>
  <c r="T11" i="42"/>
  <c r="T10" i="42"/>
  <c r="T15" i="42"/>
  <c r="T14" i="42"/>
  <c r="T6" i="42"/>
  <c r="T16" i="42"/>
  <c r="T7" i="42"/>
  <c r="T12" i="42"/>
  <c r="T18" i="42"/>
  <c r="T20" i="42"/>
  <c r="T23" i="42"/>
  <c r="T22" i="42"/>
  <c r="T4" i="42"/>
  <c r="T9" i="42"/>
  <c r="T8" i="42"/>
  <c r="T17" i="42"/>
  <c r="S13" i="42"/>
  <c r="S5" i="42"/>
  <c r="S19" i="42"/>
  <c r="S21" i="42"/>
  <c r="S11" i="42"/>
  <c r="S10" i="42"/>
  <c r="S15" i="42"/>
  <c r="S14" i="42"/>
  <c r="S6" i="42"/>
  <c r="S16" i="42"/>
  <c r="S7" i="42"/>
  <c r="S12" i="42"/>
  <c r="S18" i="42"/>
  <c r="S20" i="42"/>
  <c r="S23" i="42"/>
  <c r="S22" i="42"/>
  <c r="S4" i="42"/>
  <c r="S9" i="42"/>
  <c r="S8" i="42"/>
  <c r="S17" i="42"/>
  <c r="R13" i="42"/>
  <c r="R5" i="42"/>
  <c r="R19" i="42"/>
  <c r="R21" i="42"/>
  <c r="R11" i="42"/>
  <c r="R10" i="42"/>
  <c r="R15" i="42"/>
  <c r="R14" i="42"/>
  <c r="R6" i="42"/>
  <c r="R16" i="42"/>
  <c r="R7" i="42"/>
  <c r="R12" i="42"/>
  <c r="R18" i="42"/>
  <c r="R20" i="42"/>
  <c r="R23" i="42"/>
  <c r="R22" i="42"/>
  <c r="R4" i="42"/>
  <c r="R9" i="42"/>
  <c r="R8" i="42"/>
  <c r="R17" i="42"/>
  <c r="Q13" i="42"/>
  <c r="Q5" i="42"/>
  <c r="Q19" i="42"/>
  <c r="Q21" i="42"/>
  <c r="Q11" i="42"/>
  <c r="Q10" i="42"/>
  <c r="Q15" i="42"/>
  <c r="Q14" i="42"/>
  <c r="Q6" i="42"/>
  <c r="Q16" i="42"/>
  <c r="Q7" i="42"/>
  <c r="Q12" i="42"/>
  <c r="Q18" i="42"/>
  <c r="Q20" i="42"/>
  <c r="Q23" i="42"/>
  <c r="Q22" i="42"/>
  <c r="Q4" i="42"/>
  <c r="Q9" i="42"/>
  <c r="Q8" i="42"/>
  <c r="Q17" i="42"/>
  <c r="P13" i="42"/>
  <c r="P5" i="42"/>
  <c r="P19" i="42"/>
  <c r="P21" i="42"/>
  <c r="P11" i="42"/>
  <c r="P10" i="42"/>
  <c r="P15" i="42"/>
  <c r="P14" i="42"/>
  <c r="P6" i="42"/>
  <c r="P16" i="42"/>
  <c r="P7" i="42"/>
  <c r="P12" i="42"/>
  <c r="P18" i="42"/>
  <c r="P20" i="42"/>
  <c r="P23" i="42"/>
  <c r="P22" i="42"/>
  <c r="P4" i="42"/>
  <c r="P9" i="42"/>
  <c r="P8" i="42"/>
  <c r="P17" i="42"/>
  <c r="O13" i="42"/>
  <c r="O5" i="42"/>
  <c r="O19" i="42"/>
  <c r="O21" i="42"/>
  <c r="O11" i="42"/>
  <c r="O10" i="42"/>
  <c r="O15" i="42"/>
  <c r="O14" i="42"/>
  <c r="O6" i="42"/>
  <c r="O16" i="42"/>
  <c r="O7" i="42"/>
  <c r="O12" i="42"/>
  <c r="O18" i="42"/>
  <c r="O20" i="42"/>
  <c r="O23" i="42"/>
  <c r="O22" i="42"/>
  <c r="O4" i="42"/>
  <c r="O9" i="42"/>
  <c r="O8" i="42"/>
  <c r="O17" i="42"/>
  <c r="N13" i="42"/>
  <c r="N5" i="42"/>
  <c r="N19" i="42"/>
  <c r="N21" i="42"/>
  <c r="N11" i="42"/>
  <c r="N10" i="42"/>
  <c r="N15" i="42"/>
  <c r="N14" i="42"/>
  <c r="N6" i="42"/>
  <c r="N16" i="42"/>
  <c r="N7" i="42"/>
  <c r="N12" i="42"/>
  <c r="N18" i="42"/>
  <c r="N20" i="42"/>
  <c r="N23" i="42"/>
  <c r="N22" i="42"/>
  <c r="N4" i="42"/>
  <c r="N9" i="42"/>
  <c r="N8" i="42"/>
  <c r="N17" i="42"/>
  <c r="M13" i="42"/>
  <c r="M5" i="42"/>
  <c r="M19" i="42"/>
  <c r="M21" i="42"/>
  <c r="M11" i="42"/>
  <c r="M10" i="42"/>
  <c r="M15" i="42"/>
  <c r="M14" i="42"/>
  <c r="M6" i="42"/>
  <c r="M16" i="42"/>
  <c r="M7" i="42"/>
  <c r="M12" i="42"/>
  <c r="M18" i="42"/>
  <c r="M20" i="42"/>
  <c r="M23" i="42"/>
  <c r="M22" i="42"/>
  <c r="M4" i="42"/>
  <c r="M9" i="42"/>
  <c r="M8" i="42"/>
  <c r="M17" i="42"/>
  <c r="L13" i="42"/>
  <c r="L5" i="42"/>
  <c r="L19" i="42"/>
  <c r="L21" i="42"/>
  <c r="L11" i="42"/>
  <c r="L10" i="42"/>
  <c r="L15" i="42"/>
  <c r="L14" i="42"/>
  <c r="L6" i="42"/>
  <c r="L16" i="42"/>
  <c r="L7" i="42"/>
  <c r="L12" i="42"/>
  <c r="L18" i="42"/>
  <c r="L20" i="42"/>
  <c r="L23" i="42"/>
  <c r="L22" i="42"/>
  <c r="L4" i="42"/>
  <c r="L9" i="42"/>
  <c r="L8" i="42"/>
  <c r="L17" i="42"/>
  <c r="K13" i="42"/>
  <c r="K5" i="42"/>
  <c r="K19" i="42"/>
  <c r="K21" i="42"/>
  <c r="K11" i="42"/>
  <c r="K10" i="42"/>
  <c r="K15" i="42"/>
  <c r="K14" i="42"/>
  <c r="K6" i="42"/>
  <c r="K16" i="42"/>
  <c r="K7" i="42"/>
  <c r="K12" i="42"/>
  <c r="K18" i="42"/>
  <c r="K20" i="42"/>
  <c r="K23" i="42"/>
  <c r="K22" i="42"/>
  <c r="K4" i="42"/>
  <c r="K9" i="42"/>
  <c r="K8" i="42"/>
  <c r="K17" i="42"/>
  <c r="J13" i="42"/>
  <c r="J5" i="42"/>
  <c r="J19" i="42"/>
  <c r="J21" i="42"/>
  <c r="J11" i="42"/>
  <c r="J10" i="42"/>
  <c r="J15" i="42"/>
  <c r="J14" i="42"/>
  <c r="J6" i="42"/>
  <c r="J16" i="42"/>
  <c r="J7" i="42"/>
  <c r="J12" i="42"/>
  <c r="J18" i="42"/>
  <c r="J20" i="42"/>
  <c r="J23" i="42"/>
  <c r="J22" i="42"/>
  <c r="J4" i="42"/>
  <c r="J9" i="42"/>
  <c r="J8" i="42"/>
  <c r="J17" i="42"/>
  <c r="I13" i="42"/>
  <c r="I5" i="42"/>
  <c r="I19" i="42"/>
  <c r="I21" i="42"/>
  <c r="I11" i="42"/>
  <c r="I10" i="42"/>
  <c r="I15" i="42"/>
  <c r="I14" i="42"/>
  <c r="I6" i="42"/>
  <c r="I16" i="42"/>
  <c r="I7" i="42"/>
  <c r="I12" i="42"/>
  <c r="I18" i="42"/>
  <c r="I20" i="42"/>
  <c r="I23" i="42"/>
  <c r="I22" i="42"/>
  <c r="I4" i="42"/>
  <c r="I9" i="42"/>
  <c r="I8" i="42"/>
  <c r="I17" i="42"/>
  <c r="H13" i="42"/>
  <c r="H5" i="42"/>
  <c r="H19" i="42"/>
  <c r="H21" i="42"/>
  <c r="H11" i="42"/>
  <c r="H10" i="42"/>
  <c r="H15" i="42"/>
  <c r="H14" i="42"/>
  <c r="H6" i="42"/>
  <c r="H16" i="42"/>
  <c r="H7" i="42"/>
  <c r="H12" i="42"/>
  <c r="H18" i="42"/>
  <c r="H20" i="42"/>
  <c r="H23" i="42"/>
  <c r="H22" i="42"/>
  <c r="H4" i="42"/>
  <c r="H9" i="42"/>
  <c r="H8" i="42"/>
  <c r="H17" i="42"/>
  <c r="G13" i="42"/>
  <c r="G5" i="42"/>
  <c r="G19" i="42"/>
  <c r="G21" i="42"/>
  <c r="G11" i="42"/>
  <c r="G10" i="42"/>
  <c r="G15" i="42"/>
  <c r="G14" i="42"/>
  <c r="G6" i="42"/>
  <c r="G16" i="42"/>
  <c r="G7" i="42"/>
  <c r="G12" i="42"/>
  <c r="G18" i="42"/>
  <c r="G20" i="42"/>
  <c r="G23" i="42"/>
  <c r="G22" i="42"/>
  <c r="G4" i="42"/>
  <c r="G9" i="42"/>
  <c r="G8" i="42"/>
  <c r="G17" i="42"/>
  <c r="F13" i="42"/>
  <c r="F5" i="42"/>
  <c r="F19" i="42"/>
  <c r="F21" i="42"/>
  <c r="F11" i="42"/>
  <c r="F10" i="42"/>
  <c r="F15" i="42"/>
  <c r="F14" i="42"/>
  <c r="F6" i="42"/>
  <c r="F16" i="42"/>
  <c r="F7" i="42"/>
  <c r="F12" i="42"/>
  <c r="F18" i="42"/>
  <c r="F20" i="42"/>
  <c r="F23" i="42"/>
  <c r="F22" i="42"/>
  <c r="F4" i="42"/>
  <c r="F9" i="42"/>
  <c r="F8" i="42"/>
  <c r="F17" i="42"/>
  <c r="Z2055" i="42"/>
  <c r="Y2055" i="42"/>
  <c r="X2055" i="42"/>
  <c r="W2055" i="42"/>
  <c r="V2055" i="42"/>
  <c r="U2055" i="42"/>
  <c r="T2055" i="42"/>
  <c r="S2055" i="42"/>
  <c r="Q2055" i="42"/>
  <c r="N2055" i="42"/>
  <c r="M2055" i="42"/>
  <c r="L2055" i="42"/>
  <c r="K2055" i="42"/>
  <c r="H2055" i="42"/>
  <c r="G2055" i="42"/>
  <c r="AL19" i="42" l="1"/>
  <c r="AL20" i="42"/>
  <c r="AL11" i="42"/>
  <c r="AL13" i="42"/>
  <c r="AL7" i="42"/>
  <c r="AL6" i="42"/>
  <c r="AL17" i="42"/>
  <c r="AL14" i="42"/>
  <c r="AJ12" i="42"/>
  <c r="AL12" i="42" s="1"/>
  <c r="AJ23" i="42"/>
  <c r="AL23" i="42" s="1"/>
  <c r="AJ18" i="42"/>
  <c r="AL18" i="42" s="1"/>
  <c r="AJ16" i="42"/>
  <c r="AL16" i="42" s="1"/>
  <c r="AJ6" i="42"/>
  <c r="AJ7" i="42"/>
  <c r="AJ14" i="42"/>
  <c r="AJ13" i="42"/>
  <c r="AJ15" i="42"/>
  <c r="AL15" i="42" s="1"/>
  <c r="AJ17" i="42"/>
  <c r="AJ9" i="42"/>
  <c r="AL9" i="42" s="1"/>
  <c r="AJ10" i="42"/>
  <c r="AL10" i="42" s="1"/>
  <c r="AJ5" i="42"/>
  <c r="AL5" i="42" s="1"/>
  <c r="AJ8" i="42"/>
  <c r="AL8" i="42" s="1"/>
  <c r="AJ22" i="42"/>
  <c r="AL22" i="42" s="1"/>
  <c r="AJ21" i="42"/>
  <c r="AL21" i="42" s="1"/>
  <c r="AJ4" i="42"/>
  <c r="AL4" i="42" s="1"/>
  <c r="AJ11" i="42"/>
  <c r="AJ19" i="42"/>
  <c r="AJ20" i="42"/>
  <c r="D42" i="41"/>
  <c r="J14" i="41" l="1"/>
  <c r="J13" i="41"/>
  <c r="J4" i="41"/>
  <c r="J5" i="41"/>
  <c r="J16" i="41"/>
  <c r="J17" i="41"/>
  <c r="J28" i="41"/>
  <c r="J29" i="41"/>
  <c r="J40" i="41"/>
  <c r="J41" i="41"/>
  <c r="H5" i="41"/>
  <c r="H6" i="41"/>
  <c r="H7" i="41"/>
  <c r="H8" i="41"/>
  <c r="H9" i="41"/>
  <c r="H10" i="41"/>
  <c r="H11" i="41"/>
  <c r="H12" i="41"/>
  <c r="H13" i="41"/>
  <c r="H14" i="41"/>
  <c r="H15" i="41"/>
  <c r="J15" i="41" s="1"/>
  <c r="H16" i="41"/>
  <c r="H17" i="41"/>
  <c r="H18" i="41"/>
  <c r="H19" i="41"/>
  <c r="H20" i="41"/>
  <c r="H21" i="41"/>
  <c r="H22" i="41"/>
  <c r="H23" i="41"/>
  <c r="H24" i="41"/>
  <c r="H25" i="41"/>
  <c r="J25" i="41" s="1"/>
  <c r="H26" i="41"/>
  <c r="J26" i="41" s="1"/>
  <c r="H27" i="41"/>
  <c r="J27" i="41" s="1"/>
  <c r="H28" i="41"/>
  <c r="H29" i="41"/>
  <c r="H30" i="41"/>
  <c r="H31" i="41"/>
  <c r="H32" i="41"/>
  <c r="H33" i="41"/>
  <c r="H34" i="41"/>
  <c r="H35" i="41"/>
  <c r="H36" i="41"/>
  <c r="H37" i="41"/>
  <c r="J37" i="41" s="1"/>
  <c r="H38" i="41"/>
  <c r="J38" i="41" s="1"/>
  <c r="H39" i="41"/>
  <c r="J39" i="41" s="1"/>
  <c r="H40" i="41"/>
  <c r="H41" i="41"/>
  <c r="H4" i="41"/>
  <c r="D4" i="41"/>
  <c r="D5" i="41"/>
  <c r="D6" i="41"/>
  <c r="J6" i="41" s="1"/>
  <c r="D7" i="41"/>
  <c r="J7" i="41" s="1"/>
  <c r="D8" i="41"/>
  <c r="J8" i="41" s="1"/>
  <c r="D9" i="41"/>
  <c r="J9" i="41" s="1"/>
  <c r="D10" i="41"/>
  <c r="J10" i="41" s="1"/>
  <c r="D11" i="41"/>
  <c r="J11" i="41" s="1"/>
  <c r="D12" i="41"/>
  <c r="J12" i="41" s="1"/>
  <c r="D13" i="41"/>
  <c r="D14" i="41"/>
  <c r="D15" i="41"/>
  <c r="D16" i="41"/>
  <c r="D17" i="41"/>
  <c r="D18" i="41"/>
  <c r="J18" i="41" s="1"/>
  <c r="D19" i="41"/>
  <c r="J19" i="41" s="1"/>
  <c r="D20" i="41"/>
  <c r="J20" i="41" s="1"/>
  <c r="D21" i="41"/>
  <c r="J21" i="41" s="1"/>
  <c r="D22" i="41"/>
  <c r="J22" i="41" s="1"/>
  <c r="D23" i="41"/>
  <c r="J23" i="41" s="1"/>
  <c r="D24" i="41"/>
  <c r="J24" i="41" s="1"/>
  <c r="D25" i="41"/>
  <c r="D26" i="41"/>
  <c r="D27" i="41"/>
  <c r="D28" i="41"/>
  <c r="D29" i="41"/>
  <c r="D30" i="41"/>
  <c r="J30" i="41" s="1"/>
  <c r="D31" i="41"/>
  <c r="J31" i="41" s="1"/>
  <c r="D32" i="41"/>
  <c r="J32" i="41" s="1"/>
  <c r="D33" i="41"/>
  <c r="J33" i="41" s="1"/>
  <c r="D34" i="41"/>
  <c r="J34" i="41" s="1"/>
  <c r="D35" i="41"/>
  <c r="J35" i="41" s="1"/>
  <c r="D36" i="41"/>
  <c r="J36" i="41" s="1"/>
  <c r="D37" i="41"/>
  <c r="D38" i="41"/>
  <c r="D39" i="41"/>
  <c r="D40" i="41"/>
  <c r="D41" i="41"/>
  <c r="J42" i="41" l="1"/>
  <c r="H42" i="41"/>
  <c r="C34" i="40" l="1"/>
  <c r="D34" i="40"/>
  <c r="E34" i="40"/>
  <c r="B34" i="40"/>
  <c r="C33" i="40"/>
  <c r="D33" i="40"/>
  <c r="E33" i="40"/>
  <c r="F33" i="40"/>
  <c r="G33" i="40"/>
  <c r="H33" i="40"/>
  <c r="I33" i="40"/>
  <c r="B33" i="40"/>
  <c r="C32" i="40"/>
  <c r="D32" i="40"/>
  <c r="E32" i="40"/>
  <c r="F32" i="40"/>
  <c r="G32" i="40"/>
  <c r="H32" i="40"/>
  <c r="I32" i="40"/>
  <c r="B32" i="40"/>
  <c r="B4" i="40"/>
  <c r="C4" i="40"/>
  <c r="D4" i="40"/>
  <c r="E4" i="40"/>
  <c r="F4" i="40"/>
  <c r="G4" i="40"/>
  <c r="H4" i="40"/>
  <c r="I4" i="40"/>
  <c r="B5" i="40"/>
  <c r="C5" i="40"/>
  <c r="D5" i="40"/>
  <c r="E5" i="40"/>
  <c r="F5" i="40"/>
  <c r="G5" i="40"/>
  <c r="H5" i="40"/>
  <c r="I5" i="40"/>
  <c r="B6" i="40"/>
  <c r="C6" i="40"/>
  <c r="D6" i="40"/>
  <c r="E6" i="40"/>
  <c r="F6" i="40"/>
  <c r="G6" i="40"/>
  <c r="H6" i="40"/>
  <c r="I6" i="40"/>
  <c r="B7" i="40"/>
  <c r="C7" i="40"/>
  <c r="D7" i="40"/>
  <c r="E7" i="40"/>
  <c r="F7" i="40"/>
  <c r="G7" i="40"/>
  <c r="H7" i="40"/>
  <c r="I7" i="40"/>
  <c r="B8" i="40"/>
  <c r="C8" i="40"/>
  <c r="D8" i="40"/>
  <c r="E8" i="40"/>
  <c r="F8" i="40"/>
  <c r="G8" i="40"/>
  <c r="H8" i="40"/>
  <c r="I8" i="40"/>
  <c r="B9" i="40"/>
  <c r="C9" i="40"/>
  <c r="D9" i="40"/>
  <c r="E9" i="40"/>
  <c r="F9" i="40"/>
  <c r="G9" i="40"/>
  <c r="H9" i="40"/>
  <c r="I9" i="40"/>
  <c r="B10" i="40"/>
  <c r="C10" i="40"/>
  <c r="D10" i="40"/>
  <c r="E10" i="40"/>
  <c r="F10" i="40"/>
  <c r="G10" i="40"/>
  <c r="H10" i="40"/>
  <c r="I10" i="40"/>
  <c r="B11" i="40"/>
  <c r="C11" i="40"/>
  <c r="D11" i="40"/>
  <c r="E11" i="40"/>
  <c r="F11" i="40"/>
  <c r="G11" i="40"/>
  <c r="H11" i="40"/>
  <c r="I11" i="40"/>
  <c r="B12" i="40"/>
  <c r="C12" i="40"/>
  <c r="D12" i="40"/>
  <c r="E12" i="40"/>
  <c r="F12" i="40"/>
  <c r="G12" i="40"/>
  <c r="H12" i="40"/>
  <c r="I12" i="40"/>
  <c r="B13" i="40"/>
  <c r="C13" i="40"/>
  <c r="D13" i="40"/>
  <c r="E13" i="40"/>
  <c r="F13" i="40"/>
  <c r="G13" i="40"/>
  <c r="H13" i="40"/>
  <c r="I13" i="40"/>
  <c r="B14" i="40"/>
  <c r="C14" i="40"/>
  <c r="D14" i="40"/>
  <c r="E14" i="40"/>
  <c r="F14" i="40"/>
  <c r="G14" i="40"/>
  <c r="H14" i="40"/>
  <c r="I14" i="40"/>
  <c r="B15" i="40"/>
  <c r="C15" i="40"/>
  <c r="D15" i="40"/>
  <c r="E15" i="40"/>
  <c r="F15" i="40"/>
  <c r="G15" i="40"/>
  <c r="H15" i="40"/>
  <c r="I15" i="40"/>
  <c r="B16" i="40"/>
  <c r="C16" i="40"/>
  <c r="D16" i="40"/>
  <c r="E16" i="40"/>
  <c r="F16" i="40"/>
  <c r="G16" i="40"/>
  <c r="H16" i="40"/>
  <c r="I16" i="40"/>
  <c r="B17" i="40"/>
  <c r="C17" i="40"/>
  <c r="D17" i="40"/>
  <c r="E17" i="40"/>
  <c r="F17" i="40"/>
  <c r="G17" i="40"/>
  <c r="H17" i="40"/>
  <c r="I17" i="40"/>
  <c r="B18" i="40"/>
  <c r="C18" i="40"/>
  <c r="D18" i="40"/>
  <c r="E18" i="40"/>
  <c r="F18" i="40"/>
  <c r="G18" i="40"/>
  <c r="H18" i="40"/>
  <c r="I18" i="40"/>
  <c r="B19" i="40"/>
  <c r="C19" i="40"/>
  <c r="D19" i="40"/>
  <c r="E19" i="40"/>
  <c r="F19" i="40"/>
  <c r="G19" i="40"/>
  <c r="H19" i="40"/>
  <c r="I19" i="40"/>
  <c r="B20" i="40"/>
  <c r="C20" i="40"/>
  <c r="D20" i="40"/>
  <c r="E20" i="40"/>
  <c r="F20" i="40"/>
  <c r="G20" i="40"/>
  <c r="H20" i="40"/>
  <c r="I20" i="40"/>
  <c r="B21" i="40"/>
  <c r="C21" i="40"/>
  <c r="D21" i="40"/>
  <c r="E21" i="40"/>
  <c r="F21" i="40"/>
  <c r="G21" i="40"/>
  <c r="H21" i="40"/>
  <c r="I21" i="40"/>
  <c r="B22" i="40"/>
  <c r="C22" i="40"/>
  <c r="D22" i="40"/>
  <c r="E22" i="40"/>
  <c r="F22" i="40"/>
  <c r="G22" i="40"/>
  <c r="H22" i="40"/>
  <c r="I22" i="40"/>
  <c r="B23" i="40"/>
  <c r="C23" i="40"/>
  <c r="D23" i="40"/>
  <c r="E23" i="40"/>
  <c r="F23" i="40"/>
  <c r="G23" i="40"/>
  <c r="H23" i="40"/>
  <c r="I23" i="40"/>
  <c r="B24" i="40"/>
  <c r="C24" i="40"/>
  <c r="D24" i="40"/>
  <c r="E24" i="40"/>
  <c r="F24" i="40"/>
  <c r="G24" i="40"/>
  <c r="H24" i="40"/>
  <c r="I24" i="40"/>
  <c r="B25" i="40"/>
  <c r="C25" i="40"/>
  <c r="D25" i="40"/>
  <c r="E25" i="40"/>
  <c r="F25" i="40"/>
  <c r="G25" i="40"/>
  <c r="H25" i="40"/>
  <c r="I25" i="40"/>
  <c r="B26" i="40"/>
  <c r="C26" i="40"/>
  <c r="D26" i="40"/>
  <c r="E26" i="40"/>
  <c r="F26" i="40"/>
  <c r="G26" i="40"/>
  <c r="H26" i="40"/>
  <c r="I26" i="40"/>
  <c r="B27" i="40"/>
  <c r="C27" i="40"/>
  <c r="D27" i="40"/>
  <c r="E27" i="40"/>
  <c r="F27" i="40"/>
  <c r="G27" i="40"/>
  <c r="H27" i="40"/>
  <c r="I27" i="40"/>
  <c r="B28" i="40"/>
  <c r="C28" i="40"/>
  <c r="D28" i="40"/>
  <c r="E28" i="40"/>
  <c r="F28" i="40"/>
  <c r="G28" i="40"/>
  <c r="H28" i="40"/>
  <c r="I28" i="40"/>
  <c r="B29" i="40"/>
  <c r="C29" i="40"/>
  <c r="D29" i="40"/>
  <c r="E29" i="40"/>
  <c r="F29" i="40"/>
  <c r="G29" i="40"/>
  <c r="H29" i="40"/>
  <c r="I29" i="40"/>
  <c r="B30" i="40"/>
  <c r="C30" i="40"/>
  <c r="D30" i="40"/>
  <c r="E30" i="40"/>
  <c r="F30" i="40"/>
  <c r="G30" i="40"/>
  <c r="H30" i="40"/>
  <c r="I30" i="40"/>
  <c r="B31" i="40"/>
  <c r="C31" i="40"/>
  <c r="D31" i="40"/>
  <c r="E31" i="40"/>
  <c r="F31" i="40"/>
  <c r="G31" i="40"/>
  <c r="H31" i="40"/>
  <c r="I31" i="40"/>
  <c r="I3" i="40"/>
  <c r="H3" i="40"/>
  <c r="G3" i="40"/>
  <c r="F3" i="40"/>
  <c r="E3" i="40"/>
  <c r="D3" i="40"/>
  <c r="C3" i="40"/>
  <c r="B3" i="40"/>
  <c r="C734" i="40"/>
  <c r="D734" i="40"/>
  <c r="E734" i="40"/>
  <c r="F734" i="40"/>
  <c r="G734" i="40"/>
  <c r="H734" i="40"/>
  <c r="I734" i="40"/>
  <c r="AF5" i="17"/>
  <c r="AE24" i="14"/>
  <c r="AG20" i="28"/>
  <c r="AG21" i="31"/>
  <c r="AE21" i="37"/>
  <c r="AE28" i="34"/>
  <c r="AG5" i="28"/>
  <c r="AE32" i="25"/>
  <c r="AC28" i="8"/>
  <c r="AE14" i="7"/>
  <c r="B734" i="40" l="1"/>
  <c r="N3" i="10"/>
  <c r="AD3" i="8"/>
  <c r="AF3" i="7"/>
  <c r="H32" i="6" l="1"/>
  <c r="I32" i="6"/>
  <c r="J32" i="6"/>
  <c r="K32" i="6"/>
  <c r="L32" i="6"/>
  <c r="M32" i="6"/>
  <c r="P32" i="6"/>
  <c r="Q32" i="6"/>
  <c r="R32" i="6"/>
  <c r="S32" i="6"/>
  <c r="T32" i="6"/>
  <c r="U32" i="6"/>
  <c r="V32" i="6"/>
  <c r="W32" i="6"/>
  <c r="X32" i="6"/>
  <c r="Y32" i="6"/>
  <c r="Z32" i="6"/>
  <c r="AA32" i="6"/>
  <c r="AB32" i="6"/>
  <c r="AC32" i="6"/>
  <c r="AE32" i="6"/>
  <c r="E32" i="6"/>
  <c r="F32" i="6"/>
  <c r="AC28" i="6"/>
  <c r="AD28" i="6" s="1"/>
  <c r="AE28" i="6"/>
  <c r="AC29" i="6"/>
  <c r="AD29" i="6" s="1"/>
  <c r="AE29" i="6"/>
  <c r="AC30" i="6"/>
  <c r="AD30" i="6"/>
  <c r="AE30" i="6"/>
  <c r="AC31" i="6"/>
  <c r="AD31" i="6" s="1"/>
  <c r="AE31" i="6"/>
  <c r="AE4" i="6"/>
  <c r="AE5" i="6"/>
  <c r="AE6" i="6"/>
  <c r="AE7" i="6"/>
  <c r="AE8" i="6"/>
  <c r="AE9" i="6"/>
  <c r="AE10" i="6"/>
  <c r="AE11" i="6"/>
  <c r="AE12" i="6"/>
  <c r="AE13" i="6"/>
  <c r="AE14" i="6"/>
  <c r="AE15" i="6"/>
  <c r="AE16" i="6"/>
  <c r="AE17" i="6"/>
  <c r="AE18" i="6"/>
  <c r="AE19" i="6"/>
  <c r="AE20" i="6"/>
  <c r="AE21" i="6"/>
  <c r="AE22" i="6"/>
  <c r="AE23" i="6"/>
  <c r="AE24" i="6"/>
  <c r="AE25" i="6"/>
  <c r="AE26" i="6"/>
  <c r="AE27" i="6"/>
  <c r="AE3" i="6"/>
  <c r="AD4" i="39"/>
  <c r="AD5" i="39"/>
  <c r="AD6" i="39"/>
  <c r="AD7" i="39"/>
  <c r="AD8" i="39"/>
  <c r="AD9" i="39"/>
  <c r="AD10" i="39"/>
  <c r="AD11" i="39"/>
  <c r="AD12" i="39"/>
  <c r="AD13" i="39"/>
  <c r="AD14" i="39"/>
  <c r="AD15" i="39"/>
  <c r="AD16" i="39"/>
  <c r="AD17" i="39"/>
  <c r="AD18" i="39"/>
  <c r="AD19" i="39"/>
  <c r="AD20" i="39"/>
  <c r="AD21" i="39"/>
  <c r="AD22" i="39"/>
  <c r="AD23" i="39"/>
  <c r="AD24" i="39"/>
  <c r="AD25" i="39"/>
  <c r="AD26" i="39"/>
  <c r="AD27" i="39"/>
  <c r="AD28" i="39"/>
  <c r="AD29" i="39"/>
  <c r="AD30" i="39"/>
  <c r="AD31" i="39"/>
  <c r="AD3" i="39"/>
  <c r="AF30" i="6" l="1"/>
  <c r="AF29" i="6"/>
  <c r="AF31" i="6"/>
  <c r="AF28" i="6"/>
  <c r="H32" i="39"/>
  <c r="I32" i="39"/>
  <c r="J32" i="39"/>
  <c r="K32" i="39"/>
  <c r="L32" i="39"/>
  <c r="M32" i="39"/>
  <c r="P32" i="39"/>
  <c r="Q32" i="39"/>
  <c r="R32" i="39"/>
  <c r="S32" i="39"/>
  <c r="T32" i="39"/>
  <c r="U32" i="39"/>
  <c r="V32" i="39"/>
  <c r="W32" i="39"/>
  <c r="X32" i="39"/>
  <c r="Y32" i="39"/>
  <c r="Z32" i="39"/>
  <c r="AA32" i="39"/>
  <c r="AB32" i="39"/>
  <c r="AC32" i="39"/>
  <c r="F32" i="39"/>
  <c r="AF27" i="39"/>
  <c r="AF28" i="39"/>
  <c r="AF29" i="39"/>
  <c r="AF30" i="39"/>
  <c r="AF31" i="39"/>
  <c r="N27" i="39"/>
  <c r="O27" i="39" s="1"/>
  <c r="AE27" i="39" s="1"/>
  <c r="N28" i="39"/>
  <c r="O28" i="39" s="1"/>
  <c r="AE28" i="39" s="1"/>
  <c r="N29" i="39"/>
  <c r="O29" i="39" s="1"/>
  <c r="N30" i="39"/>
  <c r="N31" i="39"/>
  <c r="G27" i="39"/>
  <c r="G28" i="39"/>
  <c r="G29" i="39"/>
  <c r="G30" i="39"/>
  <c r="G31" i="39"/>
  <c r="AE28" i="37"/>
  <c r="AF28" i="37"/>
  <c r="AG28" i="37"/>
  <c r="AH28" i="37" s="1"/>
  <c r="AE29" i="37"/>
  <c r="AF29" i="37"/>
  <c r="AH29" i="37" s="1"/>
  <c r="AG29" i="37"/>
  <c r="AE30" i="37"/>
  <c r="AF30" i="37"/>
  <c r="AG30" i="37"/>
  <c r="AH30" i="37" s="1"/>
  <c r="AE31" i="37"/>
  <c r="AF31" i="37"/>
  <c r="AG31" i="37"/>
  <c r="AH31" i="37"/>
  <c r="AE4" i="37"/>
  <c r="AE5" i="37"/>
  <c r="AE6" i="37"/>
  <c r="AE7" i="37"/>
  <c r="AE8" i="37"/>
  <c r="AE9" i="37"/>
  <c r="AE10" i="37"/>
  <c r="AE11" i="37"/>
  <c r="AE12" i="37"/>
  <c r="AE13" i="37"/>
  <c r="AE14" i="37"/>
  <c r="AE15" i="37"/>
  <c r="AE16" i="37"/>
  <c r="AE17" i="37"/>
  <c r="AE18" i="37"/>
  <c r="AE19" i="37"/>
  <c r="AE20" i="37"/>
  <c r="AE22" i="37"/>
  <c r="AE23" i="37"/>
  <c r="AE24" i="37"/>
  <c r="AE25" i="37"/>
  <c r="AE26" i="37"/>
  <c r="AE27" i="37"/>
  <c r="O30" i="39" l="1"/>
  <c r="AE30" i="39" s="1"/>
  <c r="AG30" i="39" s="1"/>
  <c r="AG27" i="39"/>
  <c r="AG28" i="39"/>
  <c r="O31" i="39"/>
  <c r="AE31" i="39" s="1"/>
  <c r="AG31" i="39" s="1"/>
  <c r="AE29" i="39"/>
  <c r="AG29" i="39" s="1"/>
  <c r="I32" i="37"/>
  <c r="J32" i="37"/>
  <c r="K32" i="37"/>
  <c r="L32" i="37"/>
  <c r="M32" i="37"/>
  <c r="N32" i="37"/>
  <c r="Q32" i="37"/>
  <c r="R32" i="37"/>
  <c r="S32" i="37"/>
  <c r="T32" i="37"/>
  <c r="U32" i="37"/>
  <c r="V32" i="37"/>
  <c r="W32" i="37"/>
  <c r="X32" i="37"/>
  <c r="Y32" i="37"/>
  <c r="Z32" i="37"/>
  <c r="AA32" i="37"/>
  <c r="AB32" i="37"/>
  <c r="AC32" i="37"/>
  <c r="AD32" i="37"/>
  <c r="F32" i="37"/>
  <c r="O28" i="37"/>
  <c r="P28" i="37" s="1"/>
  <c r="O29" i="37"/>
  <c r="P29" i="37" s="1"/>
  <c r="O30" i="37"/>
  <c r="P30" i="37" s="1"/>
  <c r="O31" i="37"/>
  <c r="P31" i="37" s="1"/>
  <c r="G28" i="37"/>
  <c r="H28" i="37"/>
  <c r="G29" i="37"/>
  <c r="H29" i="37" s="1"/>
  <c r="G30" i="37"/>
  <c r="H30" i="37" s="1"/>
  <c r="G31" i="37"/>
  <c r="H31" i="37"/>
  <c r="AE4" i="35"/>
  <c r="AE5" i="35"/>
  <c r="AE6" i="35"/>
  <c r="AE7" i="35"/>
  <c r="AE8" i="35"/>
  <c r="AE9" i="35"/>
  <c r="AE10" i="35"/>
  <c r="AE11" i="35"/>
  <c r="AE12" i="35"/>
  <c r="AE13" i="35"/>
  <c r="AE14" i="35"/>
  <c r="AE15" i="35"/>
  <c r="AE16" i="35"/>
  <c r="AE17" i="35"/>
  <c r="AE18" i="35"/>
  <c r="AE19" i="35"/>
  <c r="AE20" i="35"/>
  <c r="AE21" i="35"/>
  <c r="AE22" i="35"/>
  <c r="AE23" i="35"/>
  <c r="AE24" i="35"/>
  <c r="AE25" i="35"/>
  <c r="AE26" i="35"/>
  <c r="AE27" i="35"/>
  <c r="AE28" i="35"/>
  <c r="AE29" i="35"/>
  <c r="AE30" i="35"/>
  <c r="AE31" i="35"/>
  <c r="AE3" i="35"/>
  <c r="H32" i="35"/>
  <c r="I32" i="35"/>
  <c r="J32" i="35"/>
  <c r="K32" i="35"/>
  <c r="L32" i="35"/>
  <c r="M32" i="35"/>
  <c r="P32" i="35"/>
  <c r="Q32" i="35"/>
  <c r="R32" i="35"/>
  <c r="S32" i="35"/>
  <c r="T32" i="35"/>
  <c r="U32" i="35"/>
  <c r="V32" i="35"/>
  <c r="W32" i="35"/>
  <c r="X32" i="35"/>
  <c r="Y32" i="35"/>
  <c r="Z32" i="35"/>
  <c r="AA32" i="35"/>
  <c r="AB32" i="35"/>
  <c r="AC32" i="35"/>
  <c r="AD32" i="35"/>
  <c r="E32" i="35"/>
  <c r="AF28" i="35" l="1"/>
  <c r="AG28" i="35"/>
  <c r="AH28" i="35" s="1"/>
  <c r="AF29" i="35"/>
  <c r="AG29" i="35"/>
  <c r="AH29" i="35" s="1"/>
  <c r="AF30" i="35"/>
  <c r="AG30" i="35"/>
  <c r="AF31" i="35"/>
  <c r="AG31" i="35"/>
  <c r="AH31" i="35" s="1"/>
  <c r="N28" i="35"/>
  <c r="O28" i="35" s="1"/>
  <c r="N29" i="35"/>
  <c r="O29" i="35" s="1"/>
  <c r="N30" i="35"/>
  <c r="O30" i="35"/>
  <c r="N31" i="35"/>
  <c r="O31" i="35"/>
  <c r="F28" i="35"/>
  <c r="G28" i="35"/>
  <c r="F29" i="35"/>
  <c r="G29" i="35" s="1"/>
  <c r="F30" i="35"/>
  <c r="G30" i="35"/>
  <c r="F31" i="35"/>
  <c r="G31" i="35"/>
  <c r="AE4" i="34"/>
  <c r="AE5" i="34"/>
  <c r="AE6" i="34"/>
  <c r="AE7" i="34"/>
  <c r="AE8" i="34"/>
  <c r="AE9" i="34"/>
  <c r="AE10" i="34"/>
  <c r="AE11" i="34"/>
  <c r="AE12" i="34"/>
  <c r="AE13" i="34"/>
  <c r="AE14" i="34"/>
  <c r="AE15" i="34"/>
  <c r="AE16" i="34"/>
  <c r="AE17" i="34"/>
  <c r="AE18" i="34"/>
  <c r="AE19" i="34"/>
  <c r="AE20" i="34"/>
  <c r="AE21" i="34"/>
  <c r="AE22" i="34"/>
  <c r="AE23" i="34"/>
  <c r="AE24" i="34"/>
  <c r="AE25" i="34"/>
  <c r="AE26" i="34"/>
  <c r="AE27" i="34"/>
  <c r="AE29" i="34"/>
  <c r="AE30" i="34"/>
  <c r="AE31" i="34"/>
  <c r="AH30" i="35" l="1"/>
  <c r="I32" i="34"/>
  <c r="N28" i="34" l="1"/>
  <c r="N29" i="34"/>
  <c r="N30" i="34"/>
  <c r="N31" i="34"/>
  <c r="AG28" i="34"/>
  <c r="AG29" i="34"/>
  <c r="AG30" i="34"/>
  <c r="AG31" i="34"/>
  <c r="H32" i="34"/>
  <c r="J32" i="34"/>
  <c r="K32" i="34"/>
  <c r="L32" i="34"/>
  <c r="M32" i="34"/>
  <c r="P32" i="34"/>
  <c r="Q32" i="34"/>
  <c r="R32" i="34"/>
  <c r="S32" i="34"/>
  <c r="T32" i="34"/>
  <c r="U32" i="34"/>
  <c r="V32" i="34"/>
  <c r="W32" i="34"/>
  <c r="X32" i="34"/>
  <c r="Y32" i="34"/>
  <c r="Z32" i="34"/>
  <c r="AA32" i="34"/>
  <c r="AB32" i="34"/>
  <c r="AC32" i="34"/>
  <c r="AD32" i="34"/>
  <c r="E32" i="34"/>
  <c r="M32" i="33" l="1"/>
  <c r="N32" i="33"/>
  <c r="Q32" i="33"/>
  <c r="R32" i="33"/>
  <c r="S32" i="33"/>
  <c r="T32" i="33"/>
  <c r="U32" i="33"/>
  <c r="V32" i="33"/>
  <c r="W32" i="33"/>
  <c r="X32" i="33"/>
  <c r="Y32" i="33"/>
  <c r="Z32" i="33"/>
  <c r="AA32" i="33"/>
  <c r="AB32" i="33"/>
  <c r="AC32" i="33"/>
  <c r="AD32" i="33"/>
  <c r="AE32" i="33"/>
  <c r="AF32" i="33"/>
  <c r="F32" i="33"/>
  <c r="I32" i="33"/>
  <c r="J32" i="33"/>
  <c r="K32" i="33"/>
  <c r="L32" i="33"/>
  <c r="AD4" i="32"/>
  <c r="AD5" i="32"/>
  <c r="AD6" i="32"/>
  <c r="AD7" i="32"/>
  <c r="AD8" i="32"/>
  <c r="AD9" i="32"/>
  <c r="AD10" i="32"/>
  <c r="AD11" i="32"/>
  <c r="AD12" i="32"/>
  <c r="AD13" i="32"/>
  <c r="AD14" i="32"/>
  <c r="AD15" i="32"/>
  <c r="AD16" i="32"/>
  <c r="AD17" i="32"/>
  <c r="AD18" i="32"/>
  <c r="AD19" i="32"/>
  <c r="AD20" i="32"/>
  <c r="AD21" i="32"/>
  <c r="AD22" i="32"/>
  <c r="AD23" i="32"/>
  <c r="AD24" i="32"/>
  <c r="AD25" i="32"/>
  <c r="AD26" i="32"/>
  <c r="AD27" i="32"/>
  <c r="AD28" i="32"/>
  <c r="AD29" i="32"/>
  <c r="AD30" i="32"/>
  <c r="AD31" i="32"/>
  <c r="AD3" i="32"/>
  <c r="G67" i="36" l="1"/>
  <c r="G68" i="36"/>
  <c r="G69" i="36"/>
  <c r="G70" i="36"/>
  <c r="G71" i="36"/>
  <c r="G72" i="36"/>
  <c r="G73" i="36"/>
  <c r="G74" i="36"/>
  <c r="G75" i="36"/>
  <c r="G76" i="36"/>
  <c r="G77" i="36"/>
  <c r="G79" i="36"/>
  <c r="G80" i="36"/>
  <c r="G83" i="36"/>
  <c r="G84" i="36"/>
  <c r="G85" i="36"/>
  <c r="G86" i="36"/>
  <c r="G87" i="36"/>
  <c r="G88" i="36"/>
  <c r="G89" i="36"/>
  <c r="F64" i="36"/>
  <c r="CY5" i="36"/>
  <c r="CY6" i="36"/>
  <c r="CY7" i="36"/>
  <c r="CY8" i="36"/>
  <c r="CY9" i="36"/>
  <c r="CY10" i="36"/>
  <c r="CY11" i="36"/>
  <c r="CY12" i="36"/>
  <c r="CY13" i="36"/>
  <c r="CY14" i="36"/>
  <c r="CY15" i="36"/>
  <c r="CY16" i="36"/>
  <c r="CY18" i="36"/>
  <c r="CY19" i="36"/>
  <c r="CY21" i="36"/>
  <c r="CY22" i="36"/>
  <c r="CY23" i="36"/>
  <c r="CY24" i="36"/>
  <c r="CY25" i="36"/>
  <c r="CY26" i="36"/>
  <c r="CY27" i="36"/>
  <c r="CY28" i="36"/>
  <c r="DA4" i="36"/>
  <c r="DA5" i="36"/>
  <c r="DA6" i="36"/>
  <c r="DA7" i="36"/>
  <c r="DA8" i="36"/>
  <c r="DA9" i="36"/>
  <c r="DA10" i="36"/>
  <c r="DA11" i="36"/>
  <c r="DA12" i="36"/>
  <c r="DA13" i="36"/>
  <c r="DA14" i="36"/>
  <c r="DA15" i="36"/>
  <c r="DA16" i="36"/>
  <c r="DA17" i="36"/>
  <c r="DA18" i="36"/>
  <c r="DA19" i="36"/>
  <c r="DA20" i="36"/>
  <c r="DA21" i="36"/>
  <c r="DA22" i="36"/>
  <c r="DA23" i="36"/>
  <c r="DA24" i="36"/>
  <c r="DA25" i="36"/>
  <c r="DA26" i="36"/>
  <c r="DA27" i="36"/>
  <c r="DA28" i="36"/>
  <c r="DA3" i="36"/>
  <c r="CZ4" i="36"/>
  <c r="CZ5" i="36"/>
  <c r="CZ6" i="36"/>
  <c r="CZ7" i="36"/>
  <c r="CZ8" i="36"/>
  <c r="CZ9" i="36"/>
  <c r="CZ10" i="36"/>
  <c r="CZ11" i="36"/>
  <c r="CZ12" i="36"/>
  <c r="CZ13" i="36"/>
  <c r="CZ14" i="36"/>
  <c r="CZ15" i="36"/>
  <c r="CZ16" i="36"/>
  <c r="CZ17" i="36"/>
  <c r="CZ18" i="36"/>
  <c r="CZ19" i="36"/>
  <c r="CZ20" i="36"/>
  <c r="CZ21" i="36"/>
  <c r="CZ22" i="36"/>
  <c r="CZ23" i="36"/>
  <c r="CZ24" i="36"/>
  <c r="CZ25" i="36"/>
  <c r="CZ26" i="36"/>
  <c r="CZ27" i="36"/>
  <c r="CZ28" i="36"/>
  <c r="CZ3" i="36"/>
  <c r="CX4" i="36"/>
  <c r="CX5" i="36"/>
  <c r="CX6" i="36"/>
  <c r="CX7" i="36"/>
  <c r="CX8" i="36"/>
  <c r="CX9" i="36"/>
  <c r="CX10" i="36"/>
  <c r="CX11" i="36"/>
  <c r="CX12" i="36"/>
  <c r="CX13" i="36"/>
  <c r="CX14" i="36"/>
  <c r="CX15" i="36"/>
  <c r="CX16" i="36"/>
  <c r="CX17" i="36"/>
  <c r="CX18" i="36"/>
  <c r="CX19" i="36"/>
  <c r="CX20" i="36"/>
  <c r="CX21" i="36"/>
  <c r="CX22" i="36"/>
  <c r="CX23" i="36"/>
  <c r="CX24" i="36"/>
  <c r="CX25" i="36"/>
  <c r="CX26" i="36"/>
  <c r="CX27" i="36"/>
  <c r="CX28" i="36"/>
  <c r="CX3" i="36"/>
  <c r="CU4" i="36"/>
  <c r="CU5" i="36"/>
  <c r="CU6" i="36"/>
  <c r="CU7" i="36"/>
  <c r="CU8" i="36"/>
  <c r="CU9" i="36"/>
  <c r="CU10" i="36"/>
  <c r="CU11" i="36"/>
  <c r="CU12" i="36"/>
  <c r="CU13" i="36"/>
  <c r="CU14" i="36"/>
  <c r="CU15" i="36"/>
  <c r="CU16" i="36"/>
  <c r="CU17" i="36"/>
  <c r="CU18" i="36"/>
  <c r="CU19" i="36"/>
  <c r="CU20" i="36"/>
  <c r="CU21" i="36"/>
  <c r="CU22" i="36"/>
  <c r="CU23" i="36"/>
  <c r="CU24" i="36"/>
  <c r="CU25" i="36"/>
  <c r="CU26" i="36"/>
  <c r="CU27" i="36"/>
  <c r="CU28" i="36"/>
  <c r="CU3" i="36"/>
  <c r="CW4" i="36"/>
  <c r="CW5" i="36"/>
  <c r="CW6" i="36"/>
  <c r="CW7" i="36"/>
  <c r="CW8" i="36"/>
  <c r="CW9" i="36"/>
  <c r="CW10" i="36"/>
  <c r="CW11" i="36"/>
  <c r="CW12" i="36"/>
  <c r="CW13" i="36"/>
  <c r="CW14" i="36"/>
  <c r="CW15" i="36"/>
  <c r="CW16" i="36"/>
  <c r="CW17" i="36"/>
  <c r="CW18" i="36"/>
  <c r="CW19" i="36"/>
  <c r="CW20" i="36"/>
  <c r="CW21" i="36"/>
  <c r="CW22" i="36"/>
  <c r="CW23" i="36"/>
  <c r="CW24" i="36"/>
  <c r="CW25" i="36"/>
  <c r="CW26" i="36"/>
  <c r="CW27" i="36"/>
  <c r="CW28" i="36"/>
  <c r="CW3" i="36"/>
  <c r="CV4" i="36"/>
  <c r="CV5" i="36"/>
  <c r="CV6" i="36"/>
  <c r="CV7" i="36"/>
  <c r="CV8" i="36"/>
  <c r="CV9" i="36"/>
  <c r="CV10" i="36"/>
  <c r="CV11" i="36"/>
  <c r="CV12" i="36"/>
  <c r="CV13" i="36"/>
  <c r="CV14" i="36"/>
  <c r="CV15" i="36"/>
  <c r="CV16" i="36"/>
  <c r="CV17" i="36"/>
  <c r="CV18" i="36"/>
  <c r="CV19" i="36"/>
  <c r="CV20" i="36"/>
  <c r="CV21" i="36"/>
  <c r="CV22" i="36"/>
  <c r="CV23" i="36"/>
  <c r="CV24" i="36"/>
  <c r="CV25" i="36"/>
  <c r="CV26" i="36"/>
  <c r="CV27" i="36"/>
  <c r="CV28" i="36"/>
  <c r="CV3" i="36"/>
  <c r="CT4" i="36"/>
  <c r="CT5" i="36"/>
  <c r="CT6" i="36"/>
  <c r="CT7" i="36"/>
  <c r="CT8" i="36"/>
  <c r="CT9" i="36"/>
  <c r="CT10" i="36"/>
  <c r="CT11" i="36"/>
  <c r="CT12" i="36"/>
  <c r="CT13" i="36"/>
  <c r="CT14" i="36"/>
  <c r="CT15" i="36"/>
  <c r="CT16" i="36"/>
  <c r="CT17" i="36"/>
  <c r="CT18" i="36"/>
  <c r="CT19" i="36"/>
  <c r="CT20" i="36"/>
  <c r="CT21" i="36"/>
  <c r="CT22" i="36"/>
  <c r="CT23" i="36"/>
  <c r="CT24" i="36"/>
  <c r="CT25" i="36"/>
  <c r="CT26" i="36"/>
  <c r="CT27" i="36"/>
  <c r="CT28" i="36"/>
  <c r="CT3" i="36"/>
  <c r="CQ4" i="36"/>
  <c r="CQ5" i="36"/>
  <c r="CQ6" i="36"/>
  <c r="CQ7" i="36"/>
  <c r="CQ8" i="36"/>
  <c r="CQ9" i="36"/>
  <c r="CQ10" i="36"/>
  <c r="CQ11" i="36"/>
  <c r="CQ12" i="36"/>
  <c r="CQ13" i="36"/>
  <c r="CQ14" i="36"/>
  <c r="CQ15" i="36"/>
  <c r="CQ16" i="36"/>
  <c r="CQ17" i="36"/>
  <c r="CQ18" i="36"/>
  <c r="CQ19" i="36"/>
  <c r="CQ20" i="36"/>
  <c r="CQ21" i="36"/>
  <c r="CQ22" i="36"/>
  <c r="CQ23" i="36"/>
  <c r="CQ24" i="36"/>
  <c r="CQ25" i="36"/>
  <c r="CQ26" i="36"/>
  <c r="CQ27" i="36"/>
  <c r="CQ28" i="36"/>
  <c r="CQ3" i="36"/>
  <c r="CS4" i="36"/>
  <c r="CS5" i="36"/>
  <c r="CS6" i="36"/>
  <c r="CS7" i="36"/>
  <c r="CS8" i="36"/>
  <c r="CS9" i="36"/>
  <c r="CS10" i="36"/>
  <c r="CS11" i="36"/>
  <c r="CS12" i="36"/>
  <c r="CS13" i="36"/>
  <c r="CS14" i="36"/>
  <c r="CS15" i="36"/>
  <c r="CS16" i="36"/>
  <c r="CS17" i="36"/>
  <c r="CS18" i="36"/>
  <c r="CS19" i="36"/>
  <c r="CS20" i="36"/>
  <c r="CS21" i="36"/>
  <c r="CS22" i="36"/>
  <c r="CS23" i="36"/>
  <c r="CS24" i="36"/>
  <c r="CS25" i="36"/>
  <c r="CS26" i="36"/>
  <c r="CS27" i="36"/>
  <c r="CS28" i="36"/>
  <c r="CS3" i="36"/>
  <c r="CR4" i="36"/>
  <c r="CR5" i="36"/>
  <c r="CR6" i="36"/>
  <c r="CR7" i="36"/>
  <c r="CR8" i="36"/>
  <c r="CR9" i="36"/>
  <c r="CR10" i="36"/>
  <c r="CR11" i="36"/>
  <c r="CR12" i="36"/>
  <c r="CR13" i="36"/>
  <c r="CR14" i="36"/>
  <c r="CR15" i="36"/>
  <c r="CR16" i="36"/>
  <c r="CR17" i="36"/>
  <c r="CR18" i="36"/>
  <c r="CR19" i="36"/>
  <c r="CR20" i="36"/>
  <c r="CR21" i="36"/>
  <c r="CR22" i="36"/>
  <c r="CR23" i="36"/>
  <c r="CR24" i="36"/>
  <c r="CR25" i="36"/>
  <c r="CR26" i="36"/>
  <c r="CR27" i="36"/>
  <c r="CR28" i="36"/>
  <c r="CR3" i="36"/>
  <c r="CP4" i="36"/>
  <c r="CP5" i="36"/>
  <c r="CP6" i="36"/>
  <c r="CP7" i="36"/>
  <c r="CP8" i="36"/>
  <c r="CP9" i="36"/>
  <c r="CP10" i="36"/>
  <c r="CP11" i="36"/>
  <c r="CP12" i="36"/>
  <c r="CP13" i="36"/>
  <c r="CP14" i="36"/>
  <c r="CP15" i="36"/>
  <c r="CP16" i="36"/>
  <c r="CP17" i="36"/>
  <c r="CP18" i="36"/>
  <c r="CP19" i="36"/>
  <c r="CP20" i="36"/>
  <c r="CP21" i="36"/>
  <c r="CP22" i="36"/>
  <c r="CP23" i="36"/>
  <c r="CP24" i="36"/>
  <c r="CP25" i="36"/>
  <c r="CP26" i="36"/>
  <c r="CP27" i="36"/>
  <c r="CP28" i="36"/>
  <c r="CP3" i="36"/>
  <c r="CM4" i="36"/>
  <c r="CM5" i="36"/>
  <c r="CM6" i="36"/>
  <c r="CM7" i="36"/>
  <c r="CM8" i="36"/>
  <c r="CM9" i="36"/>
  <c r="CM10" i="36"/>
  <c r="CM11" i="36"/>
  <c r="CM12" i="36"/>
  <c r="CM13" i="36"/>
  <c r="CM14" i="36"/>
  <c r="CM15" i="36"/>
  <c r="CM16" i="36"/>
  <c r="CM17" i="36"/>
  <c r="CM18" i="36"/>
  <c r="CM19" i="36"/>
  <c r="CM20" i="36"/>
  <c r="CM21" i="36"/>
  <c r="CM22" i="36"/>
  <c r="CM23" i="36"/>
  <c r="CM24" i="36"/>
  <c r="CM25" i="36"/>
  <c r="CM26" i="36"/>
  <c r="CM27" i="36"/>
  <c r="CM28" i="36"/>
  <c r="CM3" i="36"/>
  <c r="CO4" i="36"/>
  <c r="CO5" i="36"/>
  <c r="CO6" i="36"/>
  <c r="CO7" i="36"/>
  <c r="CO8" i="36"/>
  <c r="CO9" i="36"/>
  <c r="CO10" i="36"/>
  <c r="CO11" i="36"/>
  <c r="CO12" i="36"/>
  <c r="CO13" i="36"/>
  <c r="CO14" i="36"/>
  <c r="CO15" i="36"/>
  <c r="CO16" i="36"/>
  <c r="CO17" i="36"/>
  <c r="CO18" i="36"/>
  <c r="CO19" i="36"/>
  <c r="CO20" i="36"/>
  <c r="CO21" i="36"/>
  <c r="CO22" i="36"/>
  <c r="CO23" i="36"/>
  <c r="CO24" i="36"/>
  <c r="CO25" i="36"/>
  <c r="CO26" i="36"/>
  <c r="CO27" i="36"/>
  <c r="CO28" i="36"/>
  <c r="CO3" i="36"/>
  <c r="CN4" i="36"/>
  <c r="CN5" i="36"/>
  <c r="CN6" i="36"/>
  <c r="CN7" i="36"/>
  <c r="CN8" i="36"/>
  <c r="CN9" i="36"/>
  <c r="CN10" i="36"/>
  <c r="CN11" i="36"/>
  <c r="CN12" i="36"/>
  <c r="CN13" i="36"/>
  <c r="CN14" i="36"/>
  <c r="CN15" i="36"/>
  <c r="CN16" i="36"/>
  <c r="CN17" i="36"/>
  <c r="CN18" i="36"/>
  <c r="CN19" i="36"/>
  <c r="CN20" i="36"/>
  <c r="CN21" i="36"/>
  <c r="CN22" i="36"/>
  <c r="CN23" i="36"/>
  <c r="CN24" i="36"/>
  <c r="CN25" i="36"/>
  <c r="CN26" i="36"/>
  <c r="CN27" i="36"/>
  <c r="CN28" i="36"/>
  <c r="CN3" i="36"/>
  <c r="CL4" i="36"/>
  <c r="CL5" i="36"/>
  <c r="CL6" i="36"/>
  <c r="CL7" i="36"/>
  <c r="CL8" i="36"/>
  <c r="CL9" i="36"/>
  <c r="CL10" i="36"/>
  <c r="CL11" i="36"/>
  <c r="CL12" i="36"/>
  <c r="CL13" i="36"/>
  <c r="CL14" i="36"/>
  <c r="CL15" i="36"/>
  <c r="CL16" i="36"/>
  <c r="CL17" i="36"/>
  <c r="CL18" i="36"/>
  <c r="CL19" i="36"/>
  <c r="CL20" i="36"/>
  <c r="CL21" i="36"/>
  <c r="CL22" i="36"/>
  <c r="CL23" i="36"/>
  <c r="CL24" i="36"/>
  <c r="CL25" i="36"/>
  <c r="CL26" i="36"/>
  <c r="CL27" i="36"/>
  <c r="CL28" i="36"/>
  <c r="CL3" i="36"/>
  <c r="CI4" i="36"/>
  <c r="CI5" i="36"/>
  <c r="CI6" i="36"/>
  <c r="CI7" i="36"/>
  <c r="CI8" i="36"/>
  <c r="CI9" i="36"/>
  <c r="CI10" i="36"/>
  <c r="CI11" i="36"/>
  <c r="CI12" i="36"/>
  <c r="CI13" i="36"/>
  <c r="CI14" i="36"/>
  <c r="CI15" i="36"/>
  <c r="CI16" i="36"/>
  <c r="CI17" i="36"/>
  <c r="CI18" i="36"/>
  <c r="CI19" i="36"/>
  <c r="CI20" i="36"/>
  <c r="CI21" i="36"/>
  <c r="CI22" i="36"/>
  <c r="CI23" i="36"/>
  <c r="CI24" i="36"/>
  <c r="CI25" i="36"/>
  <c r="CI26" i="36"/>
  <c r="CI27" i="36"/>
  <c r="CI28" i="36"/>
  <c r="CI3" i="36"/>
  <c r="CK4" i="36"/>
  <c r="CK5" i="36"/>
  <c r="CK6" i="36"/>
  <c r="CK7" i="36"/>
  <c r="CK8" i="36"/>
  <c r="CK9" i="36"/>
  <c r="CK10" i="36"/>
  <c r="CK11" i="36"/>
  <c r="CK12" i="36"/>
  <c r="CK13" i="36"/>
  <c r="CK14" i="36"/>
  <c r="CK15" i="36"/>
  <c r="CK16" i="36"/>
  <c r="CK17" i="36"/>
  <c r="CK18" i="36"/>
  <c r="CK19" i="36"/>
  <c r="CK20" i="36"/>
  <c r="CK21" i="36"/>
  <c r="CK22" i="36"/>
  <c r="CK23" i="36"/>
  <c r="CK24" i="36"/>
  <c r="CK25" i="36"/>
  <c r="CK26" i="36"/>
  <c r="CK27" i="36"/>
  <c r="CK28" i="36"/>
  <c r="CK3" i="36"/>
  <c r="CJ4" i="36"/>
  <c r="CJ5" i="36"/>
  <c r="CJ6" i="36"/>
  <c r="CJ7" i="36"/>
  <c r="CJ8" i="36"/>
  <c r="CJ9" i="36"/>
  <c r="CJ10" i="36"/>
  <c r="CJ11" i="36"/>
  <c r="CJ12" i="36"/>
  <c r="CJ13" i="36"/>
  <c r="CJ14" i="36"/>
  <c r="CJ15" i="36"/>
  <c r="CJ16" i="36"/>
  <c r="CJ17" i="36"/>
  <c r="CJ18" i="36"/>
  <c r="CJ19" i="36"/>
  <c r="CJ20" i="36"/>
  <c r="CJ21" i="36"/>
  <c r="CJ22" i="36"/>
  <c r="CJ23" i="36"/>
  <c r="CJ24" i="36"/>
  <c r="CJ25" i="36"/>
  <c r="CJ26" i="36"/>
  <c r="CJ27" i="36"/>
  <c r="CJ28" i="36"/>
  <c r="CJ3" i="36"/>
  <c r="CH4" i="36"/>
  <c r="CH5" i="36"/>
  <c r="CH6" i="36"/>
  <c r="CH7" i="36"/>
  <c r="CH8" i="36"/>
  <c r="CH9" i="36"/>
  <c r="CH10" i="36"/>
  <c r="CH11" i="36"/>
  <c r="CH12" i="36"/>
  <c r="CH13" i="36"/>
  <c r="CH14" i="36"/>
  <c r="CH15" i="36"/>
  <c r="CH16" i="36"/>
  <c r="CH17" i="36"/>
  <c r="CH18" i="36"/>
  <c r="CH19" i="36"/>
  <c r="CH20" i="36"/>
  <c r="CH21" i="36"/>
  <c r="CH22" i="36"/>
  <c r="CH23" i="36"/>
  <c r="CH24" i="36"/>
  <c r="CH25" i="36"/>
  <c r="CH26" i="36"/>
  <c r="CH27" i="36"/>
  <c r="CH28" i="36"/>
  <c r="CH3" i="36"/>
  <c r="CG4" i="36"/>
  <c r="CG5" i="36"/>
  <c r="CG6" i="36"/>
  <c r="CG7" i="36"/>
  <c r="CG8" i="36"/>
  <c r="CG9" i="36"/>
  <c r="CG10" i="36"/>
  <c r="CG11" i="36"/>
  <c r="CG12" i="36"/>
  <c r="CG13" i="36"/>
  <c r="CG14" i="36"/>
  <c r="CG15" i="36"/>
  <c r="CG16" i="36"/>
  <c r="CG17" i="36"/>
  <c r="CG18" i="36"/>
  <c r="CG19" i="36"/>
  <c r="CG20" i="36"/>
  <c r="CG21" i="36"/>
  <c r="CG22" i="36"/>
  <c r="CG23" i="36"/>
  <c r="CG24" i="36"/>
  <c r="CG25" i="36"/>
  <c r="CG26" i="36"/>
  <c r="CG27" i="36"/>
  <c r="CG28" i="36"/>
  <c r="CG3" i="36"/>
  <c r="CF4" i="36"/>
  <c r="CF5" i="36"/>
  <c r="CF6" i="36"/>
  <c r="CF7" i="36"/>
  <c r="CF8" i="36"/>
  <c r="CF9" i="36"/>
  <c r="CF10" i="36"/>
  <c r="CF11" i="36"/>
  <c r="CF12" i="36"/>
  <c r="CF13" i="36"/>
  <c r="CF14" i="36"/>
  <c r="CF15" i="36"/>
  <c r="CF16" i="36"/>
  <c r="CF17" i="36"/>
  <c r="CF18" i="36"/>
  <c r="CF19" i="36"/>
  <c r="CF20" i="36"/>
  <c r="CF21" i="36"/>
  <c r="CF22" i="36"/>
  <c r="CF23" i="36"/>
  <c r="CF24" i="36"/>
  <c r="CF25" i="36"/>
  <c r="CF26" i="36"/>
  <c r="CF27" i="36"/>
  <c r="CF28" i="36"/>
  <c r="CF3" i="36"/>
  <c r="CE4" i="36"/>
  <c r="CE5" i="36"/>
  <c r="CE6" i="36"/>
  <c r="CE7" i="36"/>
  <c r="CE8" i="36"/>
  <c r="CE9" i="36"/>
  <c r="CE10" i="36"/>
  <c r="CE11" i="36"/>
  <c r="CE12" i="36"/>
  <c r="CE13" i="36"/>
  <c r="CE14" i="36"/>
  <c r="CE15" i="36"/>
  <c r="CE16" i="36"/>
  <c r="CE17" i="36"/>
  <c r="CE18" i="36"/>
  <c r="CE19" i="36"/>
  <c r="CE20" i="36"/>
  <c r="CE21" i="36"/>
  <c r="CE22" i="36"/>
  <c r="CE23" i="36"/>
  <c r="CE24" i="36"/>
  <c r="CE25" i="36"/>
  <c r="CE26" i="36"/>
  <c r="CE27" i="36"/>
  <c r="CE28" i="36"/>
  <c r="CE3" i="36"/>
  <c r="CD4" i="36"/>
  <c r="CD5" i="36"/>
  <c r="CD6" i="36"/>
  <c r="CD7" i="36"/>
  <c r="CD8" i="36"/>
  <c r="CD9" i="36"/>
  <c r="CD10" i="36"/>
  <c r="CD11" i="36"/>
  <c r="CD12" i="36"/>
  <c r="CD13" i="36"/>
  <c r="CD14" i="36"/>
  <c r="CD15" i="36"/>
  <c r="CD16" i="36"/>
  <c r="CD17" i="36"/>
  <c r="CD18" i="36"/>
  <c r="CD19" i="36"/>
  <c r="CD20" i="36"/>
  <c r="CD21" i="36"/>
  <c r="CD22" i="36"/>
  <c r="CD23" i="36"/>
  <c r="CD24" i="36"/>
  <c r="CD25" i="36"/>
  <c r="CD26" i="36"/>
  <c r="CD27" i="36"/>
  <c r="CD28" i="36"/>
  <c r="CD3" i="36"/>
  <c r="CA4" i="36"/>
  <c r="CA5" i="36"/>
  <c r="CA6" i="36"/>
  <c r="CA7" i="36"/>
  <c r="CA8" i="36"/>
  <c r="CA9" i="36"/>
  <c r="CA10" i="36"/>
  <c r="CA11" i="36"/>
  <c r="CA12" i="36"/>
  <c r="CA13" i="36"/>
  <c r="CA14" i="36"/>
  <c r="CA15" i="36"/>
  <c r="CA16" i="36"/>
  <c r="CA17" i="36"/>
  <c r="CA18" i="36"/>
  <c r="CA19" i="36"/>
  <c r="CA20" i="36"/>
  <c r="CA21" i="36"/>
  <c r="CA22" i="36"/>
  <c r="CA23" i="36"/>
  <c r="CA24" i="36"/>
  <c r="CA25" i="36"/>
  <c r="CA26" i="36"/>
  <c r="CA27" i="36"/>
  <c r="CA28" i="36"/>
  <c r="CA3" i="36"/>
  <c r="CC4" i="36"/>
  <c r="CC5" i="36"/>
  <c r="CC6" i="36"/>
  <c r="CC7" i="36"/>
  <c r="CC8" i="36"/>
  <c r="CC9" i="36"/>
  <c r="CC10" i="36"/>
  <c r="CC11" i="36"/>
  <c r="CC12" i="36"/>
  <c r="CC13" i="36"/>
  <c r="CC14" i="36"/>
  <c r="CC15" i="36"/>
  <c r="CC16" i="36"/>
  <c r="CC17" i="36"/>
  <c r="CC18" i="36"/>
  <c r="CC19" i="36"/>
  <c r="CC20" i="36"/>
  <c r="CC21" i="36"/>
  <c r="CC22" i="36"/>
  <c r="CC23" i="36"/>
  <c r="CC24" i="36"/>
  <c r="CC25" i="36"/>
  <c r="CC26" i="36"/>
  <c r="CC27" i="36"/>
  <c r="CC28" i="36"/>
  <c r="CC3" i="36"/>
  <c r="CB4" i="36"/>
  <c r="CB5" i="36"/>
  <c r="CB6" i="36"/>
  <c r="CB7" i="36"/>
  <c r="CB8" i="36"/>
  <c r="CB9" i="36"/>
  <c r="CB10" i="36"/>
  <c r="CB11" i="36"/>
  <c r="CB12" i="36"/>
  <c r="CB13" i="36"/>
  <c r="CB14" i="36"/>
  <c r="CB15" i="36"/>
  <c r="CB16" i="36"/>
  <c r="CB17" i="36"/>
  <c r="CB18" i="36"/>
  <c r="CB19" i="36"/>
  <c r="CB20" i="36"/>
  <c r="CB21" i="36"/>
  <c r="CB22" i="36"/>
  <c r="CB23" i="36"/>
  <c r="CB24" i="36"/>
  <c r="CB25" i="36"/>
  <c r="CB26" i="36"/>
  <c r="CB27" i="36"/>
  <c r="CB28" i="36"/>
  <c r="CB3" i="36"/>
  <c r="BZ4" i="36"/>
  <c r="BZ5" i="36"/>
  <c r="BZ6" i="36"/>
  <c r="BZ7" i="36"/>
  <c r="BZ8" i="36"/>
  <c r="BZ9" i="36"/>
  <c r="BZ10" i="36"/>
  <c r="BZ11" i="36"/>
  <c r="BZ12" i="36"/>
  <c r="BZ13" i="36"/>
  <c r="BZ14" i="36"/>
  <c r="BZ15" i="36"/>
  <c r="BZ16" i="36"/>
  <c r="BZ17" i="36"/>
  <c r="BZ18" i="36"/>
  <c r="BZ19" i="36"/>
  <c r="BZ20" i="36"/>
  <c r="BZ21" i="36"/>
  <c r="BZ22" i="36"/>
  <c r="BZ23" i="36"/>
  <c r="BZ24" i="36"/>
  <c r="BZ25" i="36"/>
  <c r="BZ26" i="36"/>
  <c r="BZ27" i="36"/>
  <c r="BZ28" i="36"/>
  <c r="BZ3" i="36"/>
  <c r="AF28" i="33"/>
  <c r="AH28" i="33"/>
  <c r="F28" i="34" s="1"/>
  <c r="G28" i="34" s="1"/>
  <c r="O28" i="34" s="1"/>
  <c r="AF28" i="34" s="1"/>
  <c r="AH28" i="34" s="1"/>
  <c r="AF29" i="33"/>
  <c r="AH29" i="33"/>
  <c r="F29" i="34" s="1"/>
  <c r="G29" i="34" s="1"/>
  <c r="O29" i="34" s="1"/>
  <c r="AF29" i="34" s="1"/>
  <c r="AH29" i="34" s="1"/>
  <c r="AF30" i="33"/>
  <c r="AH30" i="33"/>
  <c r="F30" i="34" s="1"/>
  <c r="G30" i="34" s="1"/>
  <c r="O30" i="34" s="1"/>
  <c r="AF30" i="34" s="1"/>
  <c r="AH30" i="34" s="1"/>
  <c r="AF31" i="33"/>
  <c r="AH31" i="33"/>
  <c r="F31" i="34" s="1"/>
  <c r="G31" i="34" s="1"/>
  <c r="O31" i="34" s="1"/>
  <c r="AF31" i="34" s="1"/>
  <c r="AH31" i="34" s="1"/>
  <c r="O28" i="33"/>
  <c r="O29" i="33"/>
  <c r="O30" i="33"/>
  <c r="O31" i="33"/>
  <c r="AH32" i="27" l="1"/>
  <c r="AF28" i="32" l="1"/>
  <c r="G28" i="33" s="1"/>
  <c r="H28" i="33" s="1"/>
  <c r="P28" i="33" s="1"/>
  <c r="AG28" i="33" s="1"/>
  <c r="AI28" i="33" s="1"/>
  <c r="AF29" i="32"/>
  <c r="G29" i="33" s="1"/>
  <c r="H29" i="33" s="1"/>
  <c r="P29" i="33" s="1"/>
  <c r="AG29" i="33" s="1"/>
  <c r="AI29" i="33" s="1"/>
  <c r="AF30" i="32"/>
  <c r="G30" i="33" s="1"/>
  <c r="H30" i="33" s="1"/>
  <c r="P30" i="33" s="1"/>
  <c r="AG30" i="33" s="1"/>
  <c r="AI30" i="33" s="1"/>
  <c r="AF31" i="32"/>
  <c r="G31" i="33" s="1"/>
  <c r="H31" i="33" s="1"/>
  <c r="P31" i="33" s="1"/>
  <c r="AG31" i="33" s="1"/>
  <c r="AI31" i="33" s="1"/>
  <c r="N28" i="32"/>
  <c r="N29" i="32"/>
  <c r="N30" i="32"/>
  <c r="N31" i="32"/>
  <c r="F30" i="32"/>
  <c r="G30" i="32" s="1"/>
  <c r="H32" i="31"/>
  <c r="I32" i="31"/>
  <c r="J32" i="31"/>
  <c r="K32" i="31"/>
  <c r="L32" i="31"/>
  <c r="M32" i="31"/>
  <c r="P32" i="31"/>
  <c r="Q32" i="31"/>
  <c r="R32" i="31"/>
  <c r="S32" i="31"/>
  <c r="T32" i="31"/>
  <c r="U32" i="31"/>
  <c r="V32" i="31"/>
  <c r="W32" i="31"/>
  <c r="X32" i="31"/>
  <c r="Y32" i="31"/>
  <c r="Z32" i="31"/>
  <c r="AA32" i="31"/>
  <c r="AB32" i="31"/>
  <c r="AC32" i="31"/>
  <c r="AD32" i="31"/>
  <c r="AE32" i="31"/>
  <c r="AF32" i="31"/>
  <c r="E32" i="31"/>
  <c r="AG28" i="31"/>
  <c r="AI28" i="31"/>
  <c r="F28" i="32" s="1"/>
  <c r="G28" i="32" s="1"/>
  <c r="AG29" i="31"/>
  <c r="AI29" i="31"/>
  <c r="F29" i="32" s="1"/>
  <c r="G29" i="32" s="1"/>
  <c r="AG30" i="31"/>
  <c r="AI30" i="31"/>
  <c r="AG31" i="31"/>
  <c r="AI31" i="31"/>
  <c r="F31" i="32" s="1"/>
  <c r="G31" i="32" s="1"/>
  <c r="N28" i="31"/>
  <c r="N29" i="31"/>
  <c r="N30" i="31"/>
  <c r="N31" i="31"/>
  <c r="AF4" i="30"/>
  <c r="AF5" i="30"/>
  <c r="AF6" i="30"/>
  <c r="AF7" i="30"/>
  <c r="AF8" i="30"/>
  <c r="AF9" i="30"/>
  <c r="AF10" i="30"/>
  <c r="AF11" i="30"/>
  <c r="AF12" i="30"/>
  <c r="AF13" i="30"/>
  <c r="AF14" i="30"/>
  <c r="AF15" i="30"/>
  <c r="AF16" i="30"/>
  <c r="AF17" i="30"/>
  <c r="AF18" i="30"/>
  <c r="AF19" i="30"/>
  <c r="AF20" i="30"/>
  <c r="AF21" i="30"/>
  <c r="AF22" i="30"/>
  <c r="AF23" i="30"/>
  <c r="AF24" i="30"/>
  <c r="AF25" i="30"/>
  <c r="AF26" i="30"/>
  <c r="AF27" i="30"/>
  <c r="AF28" i="30"/>
  <c r="AF29" i="30"/>
  <c r="AF30" i="30"/>
  <c r="AF31" i="30"/>
  <c r="AF3" i="30"/>
  <c r="AH4" i="30"/>
  <c r="AH5" i="30"/>
  <c r="AH6" i="30"/>
  <c r="AH7" i="30"/>
  <c r="AH8" i="30"/>
  <c r="AH9" i="30"/>
  <c r="AH10" i="30"/>
  <c r="AH11" i="30"/>
  <c r="AH12" i="30"/>
  <c r="AH13" i="30"/>
  <c r="AH14" i="30"/>
  <c r="AH15" i="30"/>
  <c r="AH16" i="30"/>
  <c r="AH17" i="30"/>
  <c r="AH18" i="30"/>
  <c r="AH19" i="30"/>
  <c r="AH20" i="30"/>
  <c r="AH21" i="30"/>
  <c r="AH22" i="30"/>
  <c r="AH23" i="30"/>
  <c r="AH24" i="30"/>
  <c r="AH25" i="30"/>
  <c r="AH26" i="30"/>
  <c r="AH27" i="30"/>
  <c r="AH28" i="30"/>
  <c r="F28" i="31" s="1"/>
  <c r="G28" i="31" s="1"/>
  <c r="AH29" i="30"/>
  <c r="F29" i="31" s="1"/>
  <c r="G29" i="31" s="1"/>
  <c r="AH30" i="30"/>
  <c r="F30" i="31" s="1"/>
  <c r="G30" i="31" s="1"/>
  <c r="AH31" i="30"/>
  <c r="F31" i="31" s="1"/>
  <c r="G31" i="31" s="1"/>
  <c r="AH3" i="30"/>
  <c r="O29" i="32" l="1"/>
  <c r="AE29" i="32" s="1"/>
  <c r="AG29" i="32" s="1"/>
  <c r="O31" i="32"/>
  <c r="AE31" i="32" s="1"/>
  <c r="AG31" i="32" s="1"/>
  <c r="O30" i="32"/>
  <c r="AE30" i="32" s="1"/>
  <c r="AG30" i="32" s="1"/>
  <c r="O28" i="32"/>
  <c r="AE28" i="32" s="1"/>
  <c r="AG28" i="32" s="1"/>
  <c r="O28" i="31"/>
  <c r="AH28" i="31" s="1"/>
  <c r="AJ28" i="31" s="1"/>
  <c r="O31" i="31"/>
  <c r="AH31" i="31" s="1"/>
  <c r="AJ31" i="31" s="1"/>
  <c r="O30" i="31"/>
  <c r="AH30" i="31" s="1"/>
  <c r="AJ30" i="31" s="1"/>
  <c r="O29" i="31"/>
  <c r="AH29" i="31" s="1"/>
  <c r="AJ29" i="31" s="1"/>
  <c r="F32" i="30"/>
  <c r="I32" i="30"/>
  <c r="J32" i="30"/>
  <c r="K32" i="30"/>
  <c r="L32" i="30"/>
  <c r="M32" i="30"/>
  <c r="N32" i="30"/>
  <c r="Q32" i="30"/>
  <c r="R32" i="30"/>
  <c r="S32" i="30"/>
  <c r="T32" i="30"/>
  <c r="U32" i="30"/>
  <c r="V32" i="30"/>
  <c r="W32" i="30"/>
  <c r="X32" i="30"/>
  <c r="Y32" i="30"/>
  <c r="Z32" i="30"/>
  <c r="AA32" i="30"/>
  <c r="AB32" i="30"/>
  <c r="AC32" i="30"/>
  <c r="AD32" i="30"/>
  <c r="AE32" i="30"/>
  <c r="AH32" i="30"/>
  <c r="O28" i="30"/>
  <c r="O29" i="30"/>
  <c r="O30" i="30"/>
  <c r="O31" i="30"/>
  <c r="AD4" i="29"/>
  <c r="AD5" i="29"/>
  <c r="AD6" i="29"/>
  <c r="AD7" i="29"/>
  <c r="AD8" i="29"/>
  <c r="AD9" i="29"/>
  <c r="AD10" i="29"/>
  <c r="AD11" i="29"/>
  <c r="AD12" i="29"/>
  <c r="AD13" i="29"/>
  <c r="AD14" i="29"/>
  <c r="AD15" i="29"/>
  <c r="AD16" i="29"/>
  <c r="AD17" i="29"/>
  <c r="AD18" i="29"/>
  <c r="AD19" i="29"/>
  <c r="AD20" i="29"/>
  <c r="AD21" i="29"/>
  <c r="AD22" i="29"/>
  <c r="AD23" i="29"/>
  <c r="AD24" i="29"/>
  <c r="AD25" i="29"/>
  <c r="AD26" i="29"/>
  <c r="AD27" i="29"/>
  <c r="AD28" i="29"/>
  <c r="AD29" i="29"/>
  <c r="AD30" i="29"/>
  <c r="AD31" i="29"/>
  <c r="AD3" i="29"/>
  <c r="AG3" i="28" l="1"/>
  <c r="AF28" i="29"/>
  <c r="G28" i="30" s="1"/>
  <c r="H28" i="30" s="1"/>
  <c r="P28" i="30" s="1"/>
  <c r="AG28" i="30" s="1"/>
  <c r="AI28" i="30" s="1"/>
  <c r="AF29" i="29"/>
  <c r="G29" i="30" s="1"/>
  <c r="H29" i="30" s="1"/>
  <c r="P29" i="30" s="1"/>
  <c r="AG29" i="30" s="1"/>
  <c r="AI29" i="30" s="1"/>
  <c r="AF30" i="29"/>
  <c r="G30" i="30" s="1"/>
  <c r="H30" i="30" s="1"/>
  <c r="P30" i="30" s="1"/>
  <c r="AG30" i="30" s="1"/>
  <c r="AI30" i="30" s="1"/>
  <c r="AF31" i="29"/>
  <c r="H32" i="29"/>
  <c r="I32" i="29"/>
  <c r="J32" i="29"/>
  <c r="K32" i="29"/>
  <c r="L32" i="29"/>
  <c r="M32" i="29"/>
  <c r="P32" i="29"/>
  <c r="Q32" i="29"/>
  <c r="R32" i="29"/>
  <c r="S32" i="29"/>
  <c r="T32" i="29"/>
  <c r="U32" i="29"/>
  <c r="V32" i="29"/>
  <c r="W32" i="29"/>
  <c r="X32" i="29"/>
  <c r="Y32" i="29"/>
  <c r="Z32" i="29"/>
  <c r="AA32" i="29"/>
  <c r="AB32" i="29"/>
  <c r="AC32" i="29"/>
  <c r="E32" i="29"/>
  <c r="N28" i="29"/>
  <c r="N29" i="29"/>
  <c r="N30" i="29"/>
  <c r="N31" i="29"/>
  <c r="AG21" i="28"/>
  <c r="F32" i="27"/>
  <c r="AG4" i="28"/>
  <c r="AG6" i="28"/>
  <c r="AG7" i="28"/>
  <c r="AG8" i="28"/>
  <c r="AG9" i="28"/>
  <c r="AG10" i="28"/>
  <c r="AG11" i="28"/>
  <c r="AG12" i="28"/>
  <c r="AG13" i="28"/>
  <c r="AG14" i="28"/>
  <c r="AG15" i="28"/>
  <c r="AG16" i="28"/>
  <c r="AG17" i="28"/>
  <c r="AG18" i="28"/>
  <c r="AG19" i="28"/>
  <c r="AG22" i="28"/>
  <c r="AG23" i="28"/>
  <c r="AG24" i="28"/>
  <c r="AG25" i="28"/>
  <c r="AG26" i="28"/>
  <c r="AG27" i="28"/>
  <c r="AG28" i="28"/>
  <c r="AG29" i="28"/>
  <c r="AG30" i="28"/>
  <c r="AG31" i="28"/>
  <c r="AI3" i="27"/>
  <c r="G31" i="30" l="1"/>
  <c r="H31" i="30" s="1"/>
  <c r="P31" i="30" s="1"/>
  <c r="AG31" i="30" s="1"/>
  <c r="AI31" i="30" s="1"/>
  <c r="AI28" i="28"/>
  <c r="AI29" i="28"/>
  <c r="F29" i="29" s="1"/>
  <c r="G29" i="29" s="1"/>
  <c r="O29" i="29" s="1"/>
  <c r="AE29" i="29" s="1"/>
  <c r="AG29" i="29" s="1"/>
  <c r="AI30" i="28"/>
  <c r="F30" i="29" s="1"/>
  <c r="G30" i="29" s="1"/>
  <c r="O30" i="29" s="1"/>
  <c r="AE30" i="29" s="1"/>
  <c r="AG30" i="29" s="1"/>
  <c r="AI31" i="28"/>
  <c r="I32" i="28"/>
  <c r="J32" i="28"/>
  <c r="K32" i="28"/>
  <c r="L32" i="28"/>
  <c r="M32" i="28"/>
  <c r="N32" i="28"/>
  <c r="Q32" i="28"/>
  <c r="R32" i="28"/>
  <c r="S32" i="28"/>
  <c r="T32" i="28"/>
  <c r="U32" i="28"/>
  <c r="V32" i="28"/>
  <c r="W32" i="28"/>
  <c r="X32" i="28"/>
  <c r="Y32" i="28"/>
  <c r="Z32" i="28"/>
  <c r="AA32" i="28"/>
  <c r="AB32" i="28"/>
  <c r="AC32" i="28"/>
  <c r="AD32" i="28"/>
  <c r="AE32" i="28"/>
  <c r="AF32" i="28"/>
  <c r="AG32" i="28"/>
  <c r="E32" i="28"/>
  <c r="F32" i="28"/>
  <c r="O28" i="28"/>
  <c r="O29" i="28"/>
  <c r="O30" i="28"/>
  <c r="O31" i="28"/>
  <c r="N28" i="26"/>
  <c r="N29" i="26"/>
  <c r="N30" i="26"/>
  <c r="N31" i="26"/>
  <c r="AE28" i="26"/>
  <c r="AG28" i="26"/>
  <c r="G28" i="27" s="1"/>
  <c r="H28" i="27" s="1"/>
  <c r="AE29" i="26"/>
  <c r="AG29" i="26"/>
  <c r="G29" i="27" s="1"/>
  <c r="H29" i="27" s="1"/>
  <c r="AE30" i="26"/>
  <c r="AG30" i="26"/>
  <c r="AE31" i="26"/>
  <c r="AG31" i="26"/>
  <c r="AI4" i="27"/>
  <c r="AI5" i="27"/>
  <c r="AI6" i="27"/>
  <c r="AI7" i="27"/>
  <c r="AI8" i="27"/>
  <c r="AI9" i="27"/>
  <c r="AI10" i="27"/>
  <c r="AI11" i="27"/>
  <c r="AI12" i="27"/>
  <c r="AI13" i="27"/>
  <c r="AI14" i="27"/>
  <c r="AI15" i="27"/>
  <c r="AI16" i="27"/>
  <c r="AI17" i="27"/>
  <c r="AI18" i="27"/>
  <c r="AI19" i="27"/>
  <c r="AI20" i="27"/>
  <c r="AI21" i="27"/>
  <c r="AI22" i="27"/>
  <c r="AI23" i="27"/>
  <c r="AI24" i="27"/>
  <c r="AI25" i="27"/>
  <c r="AI26" i="27"/>
  <c r="AI27" i="27"/>
  <c r="AI28" i="27"/>
  <c r="AI29" i="27"/>
  <c r="AI30" i="27"/>
  <c r="AI31" i="27"/>
  <c r="E32" i="27"/>
  <c r="AK4" i="27"/>
  <c r="AK5" i="27"/>
  <c r="AK6" i="27"/>
  <c r="AK7" i="27"/>
  <c r="AK8" i="27"/>
  <c r="AK9" i="27"/>
  <c r="AK10" i="27"/>
  <c r="AK11" i="27"/>
  <c r="AK12" i="27"/>
  <c r="AK13" i="27"/>
  <c r="AK14" i="27"/>
  <c r="AK15" i="27"/>
  <c r="AK16" i="27"/>
  <c r="AK17" i="27"/>
  <c r="AK18" i="27"/>
  <c r="AK19" i="27"/>
  <c r="AK20" i="27"/>
  <c r="AK21" i="27"/>
  <c r="AK22" i="27"/>
  <c r="AK23" i="27"/>
  <c r="AK24" i="27"/>
  <c r="AK25" i="27"/>
  <c r="AK26" i="27"/>
  <c r="AK27" i="27"/>
  <c r="AK28" i="27"/>
  <c r="G28" i="28" s="1"/>
  <c r="H28" i="28" s="1"/>
  <c r="P28" i="28" s="1"/>
  <c r="AH28" i="28" s="1"/>
  <c r="AK29" i="27"/>
  <c r="G29" i="28" s="1"/>
  <c r="H29" i="28" s="1"/>
  <c r="P29" i="28" s="1"/>
  <c r="AH29" i="28" s="1"/>
  <c r="AK30" i="27"/>
  <c r="G30" i="28" s="1"/>
  <c r="H30" i="28" s="1"/>
  <c r="AK31" i="27"/>
  <c r="G31" i="28" s="1"/>
  <c r="H31" i="28" s="1"/>
  <c r="AK3" i="27"/>
  <c r="I32" i="27"/>
  <c r="J32" i="27"/>
  <c r="K32" i="27"/>
  <c r="L32" i="27"/>
  <c r="M32" i="27"/>
  <c r="N32" i="27"/>
  <c r="Q32" i="27"/>
  <c r="R32" i="27"/>
  <c r="S32" i="27"/>
  <c r="T32" i="27"/>
  <c r="U32" i="27"/>
  <c r="V32" i="27"/>
  <c r="W32" i="27"/>
  <c r="X32" i="27"/>
  <c r="Y32" i="27"/>
  <c r="Z32" i="27"/>
  <c r="AA32" i="27"/>
  <c r="AB32" i="27"/>
  <c r="AC32" i="27"/>
  <c r="AD32" i="27"/>
  <c r="AE32" i="27"/>
  <c r="AF32" i="27"/>
  <c r="AG32" i="27"/>
  <c r="G30" i="27"/>
  <c r="H30" i="27" s="1"/>
  <c r="G31" i="27"/>
  <c r="H31" i="27" s="1"/>
  <c r="O28" i="27"/>
  <c r="O29" i="27"/>
  <c r="O30" i="27"/>
  <c r="O31" i="27"/>
  <c r="F31" i="29" l="1"/>
  <c r="G31" i="29" s="1"/>
  <c r="O31" i="29" s="1"/>
  <c r="AE31" i="29" s="1"/>
  <c r="AG31" i="29" s="1"/>
  <c r="P30" i="28"/>
  <c r="AH30" i="28" s="1"/>
  <c r="AJ30" i="28" s="1"/>
  <c r="P31" i="28"/>
  <c r="AH31" i="28" s="1"/>
  <c r="AJ31" i="28" s="1"/>
  <c r="AJ28" i="28"/>
  <c r="F28" i="29"/>
  <c r="G28" i="29" s="1"/>
  <c r="O28" i="29" s="1"/>
  <c r="AE28" i="29" s="1"/>
  <c r="AG28" i="29" s="1"/>
  <c r="AJ29" i="28"/>
  <c r="AI32" i="27"/>
  <c r="AK32" i="27"/>
  <c r="P29" i="27"/>
  <c r="AJ29" i="27" s="1"/>
  <c r="AL29" i="27" s="1"/>
  <c r="P28" i="27"/>
  <c r="AJ28" i="27" s="1"/>
  <c r="AL28" i="27" s="1"/>
  <c r="P31" i="27"/>
  <c r="AJ31" i="27" s="1"/>
  <c r="AL31" i="27" s="1"/>
  <c r="P30" i="27"/>
  <c r="AJ30" i="27" s="1"/>
  <c r="AL30" i="27" s="1"/>
  <c r="AF5" i="25"/>
  <c r="AF6" i="25"/>
  <c r="AF7" i="25"/>
  <c r="AF8" i="25"/>
  <c r="AF9" i="25"/>
  <c r="AF10" i="25"/>
  <c r="AF11" i="25"/>
  <c r="AF12" i="25"/>
  <c r="AF13" i="25"/>
  <c r="AF14" i="25"/>
  <c r="AF15" i="25"/>
  <c r="AF16" i="25"/>
  <c r="AF17" i="25"/>
  <c r="AF18" i="25"/>
  <c r="AF19" i="25"/>
  <c r="AF20" i="25"/>
  <c r="AF21" i="25"/>
  <c r="AF22" i="25"/>
  <c r="AF23" i="25"/>
  <c r="AF24" i="25"/>
  <c r="AF25" i="25"/>
  <c r="AF26" i="25"/>
  <c r="AF27" i="25"/>
  <c r="AF28" i="25"/>
  <c r="AF29" i="25"/>
  <c r="AF30" i="25"/>
  <c r="AF31" i="25"/>
  <c r="AF4" i="25"/>
  <c r="AF3" i="25"/>
  <c r="I59" i="36" l="1"/>
  <c r="H59" i="36"/>
  <c r="G59" i="36"/>
  <c r="E89" i="36" s="1"/>
  <c r="F59" i="36"/>
  <c r="E59" i="36"/>
  <c r="D59" i="36"/>
  <c r="C59" i="36"/>
  <c r="D89" i="36" s="1"/>
  <c r="B59" i="36"/>
  <c r="N59" i="36"/>
  <c r="O59" i="36"/>
  <c r="P59" i="36"/>
  <c r="Q59" i="36"/>
  <c r="BY4" i="36"/>
  <c r="BY5" i="36"/>
  <c r="BY6" i="36"/>
  <c r="BY7" i="36"/>
  <c r="BY8" i="36"/>
  <c r="BY9" i="36"/>
  <c r="BY10" i="36"/>
  <c r="BY11" i="36"/>
  <c r="BY12" i="36"/>
  <c r="BY13" i="36"/>
  <c r="BY14" i="36"/>
  <c r="BY15" i="36"/>
  <c r="BY16" i="36"/>
  <c r="BY17" i="36"/>
  <c r="BY18" i="36"/>
  <c r="BY19" i="36"/>
  <c r="BY20" i="36"/>
  <c r="BY21" i="36"/>
  <c r="BY22" i="36"/>
  <c r="BY23" i="36"/>
  <c r="BY24" i="36"/>
  <c r="BY25" i="36"/>
  <c r="BY26" i="36"/>
  <c r="BY27" i="36"/>
  <c r="BY28" i="36"/>
  <c r="BY3" i="36"/>
  <c r="BX28" i="36"/>
  <c r="BV4" i="36"/>
  <c r="BV5" i="36"/>
  <c r="BV6" i="36"/>
  <c r="BV7" i="36"/>
  <c r="BV8" i="36"/>
  <c r="BV9" i="36"/>
  <c r="BV10" i="36"/>
  <c r="BV11" i="36"/>
  <c r="BV12" i="36"/>
  <c r="BV13" i="36"/>
  <c r="BV14" i="36"/>
  <c r="BV15" i="36"/>
  <c r="BV16" i="36"/>
  <c r="BV17" i="36"/>
  <c r="BV18" i="36"/>
  <c r="BV19" i="36"/>
  <c r="BV20" i="36"/>
  <c r="BV21" i="36"/>
  <c r="BV22" i="36"/>
  <c r="BV23" i="36"/>
  <c r="BV24" i="36"/>
  <c r="BV25" i="36"/>
  <c r="BV26" i="36"/>
  <c r="BV27" i="36"/>
  <c r="BV28" i="36"/>
  <c r="BV3" i="36"/>
  <c r="BU4" i="36"/>
  <c r="BU5" i="36"/>
  <c r="BU6" i="36"/>
  <c r="BU7" i="36"/>
  <c r="BU8" i="36"/>
  <c r="BU9" i="36"/>
  <c r="BU10" i="36"/>
  <c r="BU11" i="36"/>
  <c r="BU12" i="36"/>
  <c r="BU13" i="36"/>
  <c r="BU14" i="36"/>
  <c r="BU15" i="36"/>
  <c r="BU16" i="36"/>
  <c r="BU17" i="36"/>
  <c r="BU18" i="36"/>
  <c r="BU19" i="36"/>
  <c r="BU20" i="36"/>
  <c r="BU21" i="36"/>
  <c r="BU22" i="36"/>
  <c r="BU23" i="36"/>
  <c r="BU24" i="36"/>
  <c r="BU25" i="36"/>
  <c r="BU26" i="36"/>
  <c r="BU27" i="36"/>
  <c r="BU28" i="36"/>
  <c r="M59" i="36" s="1"/>
  <c r="BU3" i="36"/>
  <c r="BZ29" i="36"/>
  <c r="CA29" i="36"/>
  <c r="CB29" i="36"/>
  <c r="CC29" i="36"/>
  <c r="CD29" i="36"/>
  <c r="CE29" i="36"/>
  <c r="CF29" i="36"/>
  <c r="CG29" i="36"/>
  <c r="CH29" i="36"/>
  <c r="CI29" i="36"/>
  <c r="CJ29" i="36"/>
  <c r="CK29" i="36"/>
  <c r="CL29" i="36"/>
  <c r="CM29" i="36"/>
  <c r="CN29" i="36"/>
  <c r="CO29" i="36"/>
  <c r="CP29" i="36"/>
  <c r="CQ29" i="36"/>
  <c r="CR29" i="36"/>
  <c r="CS29" i="36"/>
  <c r="CT29" i="36"/>
  <c r="CU29" i="36"/>
  <c r="CV29" i="36"/>
  <c r="CW29" i="36"/>
  <c r="CX29" i="36"/>
  <c r="CZ29" i="36"/>
  <c r="DA29" i="36"/>
  <c r="DB29" i="36"/>
  <c r="DC29" i="36"/>
  <c r="DD29" i="36"/>
  <c r="DE29" i="36"/>
  <c r="DF29" i="36"/>
  <c r="DG29" i="36"/>
  <c r="DH29" i="36"/>
  <c r="DI29" i="36"/>
  <c r="DJ29" i="36"/>
  <c r="DK29" i="36"/>
  <c r="DL29" i="36"/>
  <c r="DM29" i="36"/>
  <c r="DN29" i="36"/>
  <c r="DO29" i="36"/>
  <c r="DP29" i="36"/>
  <c r="DQ29" i="36"/>
  <c r="DR29" i="36"/>
  <c r="DS29" i="36"/>
  <c r="DT29" i="36"/>
  <c r="DU29" i="36"/>
  <c r="EB29" i="36"/>
  <c r="BR4" i="36"/>
  <c r="BR5" i="36"/>
  <c r="BR6" i="36"/>
  <c r="BR7" i="36"/>
  <c r="BR8" i="36"/>
  <c r="BR9" i="36"/>
  <c r="BR10" i="36"/>
  <c r="BR11" i="36"/>
  <c r="BR12" i="36"/>
  <c r="BR13" i="36"/>
  <c r="BR14" i="36"/>
  <c r="BR15" i="36"/>
  <c r="BR16" i="36"/>
  <c r="BR17" i="36"/>
  <c r="BR18" i="36"/>
  <c r="BR19" i="36"/>
  <c r="BR20" i="36"/>
  <c r="BR21" i="36"/>
  <c r="BR22" i="36"/>
  <c r="BR23" i="36"/>
  <c r="BR24" i="36"/>
  <c r="BR25" i="36"/>
  <c r="BR26" i="36"/>
  <c r="BR27" i="36"/>
  <c r="BR28" i="36"/>
  <c r="DW28" i="36" s="1"/>
  <c r="BR3" i="36"/>
  <c r="BQ4" i="36"/>
  <c r="BQ5" i="36"/>
  <c r="BQ6" i="36"/>
  <c r="BQ7" i="36"/>
  <c r="BQ8" i="36"/>
  <c r="BQ9" i="36"/>
  <c r="BQ10" i="36"/>
  <c r="BQ11" i="36"/>
  <c r="BQ12" i="36"/>
  <c r="BQ13" i="36"/>
  <c r="BQ14" i="36"/>
  <c r="BQ15" i="36"/>
  <c r="BQ16" i="36"/>
  <c r="BQ17" i="36"/>
  <c r="BQ18" i="36"/>
  <c r="BQ19" i="36"/>
  <c r="BQ20" i="36"/>
  <c r="BQ21" i="36"/>
  <c r="BQ22" i="36"/>
  <c r="BQ23" i="36"/>
  <c r="BQ24" i="36"/>
  <c r="BQ25" i="36"/>
  <c r="BQ26" i="36"/>
  <c r="BQ27" i="36"/>
  <c r="BQ3" i="36"/>
  <c r="BN4" i="36"/>
  <c r="BN5" i="36"/>
  <c r="BN6" i="36"/>
  <c r="BN7" i="36"/>
  <c r="BN8" i="36"/>
  <c r="BN9" i="36"/>
  <c r="BN10" i="36"/>
  <c r="BN11" i="36"/>
  <c r="BN12" i="36"/>
  <c r="BN13" i="36"/>
  <c r="BN14" i="36"/>
  <c r="BN15" i="36"/>
  <c r="BN16" i="36"/>
  <c r="BN17" i="36"/>
  <c r="BN18" i="36"/>
  <c r="BN19" i="36"/>
  <c r="BN20" i="36"/>
  <c r="BN21" i="36"/>
  <c r="BN22" i="36"/>
  <c r="BN23" i="36"/>
  <c r="BN24" i="36"/>
  <c r="BN25" i="36"/>
  <c r="BN26" i="36"/>
  <c r="BN27" i="36"/>
  <c r="BN3" i="36"/>
  <c r="BM4" i="36"/>
  <c r="BM5" i="36"/>
  <c r="BM6" i="36"/>
  <c r="BM7" i="36"/>
  <c r="BM8" i="36"/>
  <c r="BM9" i="36"/>
  <c r="BM10" i="36"/>
  <c r="BM11" i="36"/>
  <c r="BM12" i="36"/>
  <c r="BM13" i="36"/>
  <c r="BM14" i="36"/>
  <c r="BM15" i="36"/>
  <c r="BM16" i="36"/>
  <c r="BM17" i="36"/>
  <c r="BM18" i="36"/>
  <c r="BM19" i="36"/>
  <c r="BM20" i="36"/>
  <c r="BM21" i="36"/>
  <c r="BM22" i="36"/>
  <c r="BM23" i="36"/>
  <c r="BM24" i="36"/>
  <c r="BM25" i="36"/>
  <c r="BM26" i="36"/>
  <c r="BM27" i="36"/>
  <c r="BM3" i="36"/>
  <c r="BJ4" i="36"/>
  <c r="BJ5" i="36"/>
  <c r="BJ6" i="36"/>
  <c r="BJ7" i="36"/>
  <c r="BJ8" i="36"/>
  <c r="BJ9" i="36"/>
  <c r="BJ10" i="36"/>
  <c r="BJ11" i="36"/>
  <c r="BJ12" i="36"/>
  <c r="BJ13" i="36"/>
  <c r="BJ14" i="36"/>
  <c r="BJ15" i="36"/>
  <c r="BJ16" i="36"/>
  <c r="BJ17" i="36"/>
  <c r="BJ18" i="36"/>
  <c r="BJ19" i="36"/>
  <c r="BJ20" i="36"/>
  <c r="BJ21" i="36"/>
  <c r="BJ22" i="36"/>
  <c r="BJ23" i="36"/>
  <c r="BJ24" i="36"/>
  <c r="BJ25" i="36"/>
  <c r="BJ26" i="36"/>
  <c r="BJ27" i="36"/>
  <c r="BJ3" i="36"/>
  <c r="BI4" i="36"/>
  <c r="BI5" i="36"/>
  <c r="BI6" i="36"/>
  <c r="BI7" i="36"/>
  <c r="BI8" i="36"/>
  <c r="BI9" i="36"/>
  <c r="BI10" i="36"/>
  <c r="BI11" i="36"/>
  <c r="BI12" i="36"/>
  <c r="BI13" i="36"/>
  <c r="BI14" i="36"/>
  <c r="BI15" i="36"/>
  <c r="BI16" i="36"/>
  <c r="BI17" i="36"/>
  <c r="BI18" i="36"/>
  <c r="BI19" i="36"/>
  <c r="BI20" i="36"/>
  <c r="BI21" i="36"/>
  <c r="BI22" i="36"/>
  <c r="BI23" i="36"/>
  <c r="BI24" i="36"/>
  <c r="BI25" i="36"/>
  <c r="BI26" i="36"/>
  <c r="BI27" i="36"/>
  <c r="BI3" i="36"/>
  <c r="BF4" i="36"/>
  <c r="BF5" i="36"/>
  <c r="BF6" i="36"/>
  <c r="BF7" i="36"/>
  <c r="BF8" i="36"/>
  <c r="BF9" i="36"/>
  <c r="BF10" i="36"/>
  <c r="BF11" i="36"/>
  <c r="BF12" i="36"/>
  <c r="BF13" i="36"/>
  <c r="BF14" i="36"/>
  <c r="BF15" i="36"/>
  <c r="BF16" i="36"/>
  <c r="BF17" i="36"/>
  <c r="BF18" i="36"/>
  <c r="BF19" i="36"/>
  <c r="BF20" i="36"/>
  <c r="BF21" i="36"/>
  <c r="BF22" i="36"/>
  <c r="BF23" i="36"/>
  <c r="BF24" i="36"/>
  <c r="BF25" i="36"/>
  <c r="BF26" i="36"/>
  <c r="BF27" i="36"/>
  <c r="BF3" i="36"/>
  <c r="BE4" i="36"/>
  <c r="BE5" i="36"/>
  <c r="BE6" i="36"/>
  <c r="BE7" i="36"/>
  <c r="BE8" i="36"/>
  <c r="BE9" i="36"/>
  <c r="BE10" i="36"/>
  <c r="BE11" i="36"/>
  <c r="BE12" i="36"/>
  <c r="BE13" i="36"/>
  <c r="BE14" i="36"/>
  <c r="BE15" i="36"/>
  <c r="BE16" i="36"/>
  <c r="BE17" i="36"/>
  <c r="BE18" i="36"/>
  <c r="BE19" i="36"/>
  <c r="BE20" i="36"/>
  <c r="BE21" i="36"/>
  <c r="BE22" i="36"/>
  <c r="BE23" i="36"/>
  <c r="BE24" i="36"/>
  <c r="BE25" i="36"/>
  <c r="BE26" i="36"/>
  <c r="BE27" i="36"/>
  <c r="BE3" i="36"/>
  <c r="BB4" i="36"/>
  <c r="BB5" i="36"/>
  <c r="BB6" i="36"/>
  <c r="BB7" i="36"/>
  <c r="BB8" i="36"/>
  <c r="BB9" i="36"/>
  <c r="BB10" i="36"/>
  <c r="BB11" i="36"/>
  <c r="BB12" i="36"/>
  <c r="BB13" i="36"/>
  <c r="BB14" i="36"/>
  <c r="BB15" i="36"/>
  <c r="BB16" i="36"/>
  <c r="BB17" i="36"/>
  <c r="BB18" i="36"/>
  <c r="BB19" i="36"/>
  <c r="BB20" i="36"/>
  <c r="BB21" i="36"/>
  <c r="BB22" i="36"/>
  <c r="BB23" i="36"/>
  <c r="BB24" i="36"/>
  <c r="BB25" i="36"/>
  <c r="BB26" i="36"/>
  <c r="BB27" i="36"/>
  <c r="BB3" i="36"/>
  <c r="AH28" i="25"/>
  <c r="F28" i="26" s="1"/>
  <c r="G28" i="26" s="1"/>
  <c r="O28" i="26" s="1"/>
  <c r="AF28" i="26" s="1"/>
  <c r="AH28" i="26" s="1"/>
  <c r="AH29" i="25"/>
  <c r="F29" i="26" s="1"/>
  <c r="G29" i="26" s="1"/>
  <c r="O29" i="26" s="1"/>
  <c r="AF29" i="26" s="1"/>
  <c r="AH29" i="26" s="1"/>
  <c r="AH30" i="25"/>
  <c r="F30" i="26" s="1"/>
  <c r="G30" i="26" s="1"/>
  <c r="O30" i="26" s="1"/>
  <c r="AF30" i="26" s="1"/>
  <c r="AH30" i="26" s="1"/>
  <c r="AH31" i="25"/>
  <c r="F31" i="26" s="1"/>
  <c r="G31" i="26" s="1"/>
  <c r="O31" i="26" s="1"/>
  <c r="AF31" i="26" s="1"/>
  <c r="AH31" i="26" s="1"/>
  <c r="N28" i="25"/>
  <c r="N29" i="25"/>
  <c r="N30" i="25"/>
  <c r="N31" i="25"/>
  <c r="AH4" i="25"/>
  <c r="AH5" i="25"/>
  <c r="AH6" i="25"/>
  <c r="AH7" i="25"/>
  <c r="AH8" i="25"/>
  <c r="AH9" i="25"/>
  <c r="AH10" i="25"/>
  <c r="AH11" i="25"/>
  <c r="AH12" i="25"/>
  <c r="AH13" i="25"/>
  <c r="AH14" i="25"/>
  <c r="AH15" i="25"/>
  <c r="AH16" i="25"/>
  <c r="AH17" i="25"/>
  <c r="AH18" i="25"/>
  <c r="AH19" i="25"/>
  <c r="AH20" i="25"/>
  <c r="AH21" i="25"/>
  <c r="AH22" i="25"/>
  <c r="AH23" i="25"/>
  <c r="AH24" i="25"/>
  <c r="AH25" i="25"/>
  <c r="AH26" i="25"/>
  <c r="AH27" i="25"/>
  <c r="AH32" i="25"/>
  <c r="AH3" i="25"/>
  <c r="AG31" i="24"/>
  <c r="AI31" i="24"/>
  <c r="F31" i="25" s="1"/>
  <c r="G31" i="25" s="1"/>
  <c r="N31" i="24"/>
  <c r="H32" i="24"/>
  <c r="I32" i="24"/>
  <c r="J32" i="24"/>
  <c r="K32" i="24"/>
  <c r="L32" i="24"/>
  <c r="M32" i="24"/>
  <c r="P32" i="24"/>
  <c r="Q32" i="24"/>
  <c r="R32" i="24"/>
  <c r="S32" i="24"/>
  <c r="T32" i="24"/>
  <c r="U32" i="24"/>
  <c r="V32" i="24"/>
  <c r="W32" i="24"/>
  <c r="X32" i="24"/>
  <c r="Y32" i="24"/>
  <c r="Z32" i="24"/>
  <c r="AA32" i="24"/>
  <c r="AB32" i="24"/>
  <c r="AC32" i="24"/>
  <c r="AD32" i="24"/>
  <c r="AE32" i="24"/>
  <c r="AF32" i="24"/>
  <c r="E32" i="24"/>
  <c r="G31" i="24"/>
  <c r="AG28" i="24"/>
  <c r="BW28" i="36" s="1"/>
  <c r="AI28" i="24"/>
  <c r="F28" i="25" s="1"/>
  <c r="G28" i="25" s="1"/>
  <c r="AG29" i="24"/>
  <c r="AI29" i="24"/>
  <c r="F29" i="25" s="1"/>
  <c r="G29" i="25" s="1"/>
  <c r="AG30" i="24"/>
  <c r="AI30" i="24"/>
  <c r="F30" i="25" s="1"/>
  <c r="G30" i="25" s="1"/>
  <c r="N27" i="24"/>
  <c r="BX27" i="36" s="1"/>
  <c r="N28" i="24"/>
  <c r="N29" i="24"/>
  <c r="N30" i="24"/>
  <c r="G29" i="24"/>
  <c r="G30" i="24"/>
  <c r="DZ28" i="36" l="1"/>
  <c r="J59" i="36"/>
  <c r="BV29" i="36"/>
  <c r="BR29" i="36"/>
  <c r="BU29" i="36"/>
  <c r="BY29" i="36"/>
  <c r="O31" i="25"/>
  <c r="AG31" i="25" s="1"/>
  <c r="AI31" i="25" s="1"/>
  <c r="O30" i="25"/>
  <c r="AG30" i="25" s="1"/>
  <c r="AI30" i="25" s="1"/>
  <c r="O29" i="25"/>
  <c r="AG29" i="25" s="1"/>
  <c r="AI29" i="25" s="1"/>
  <c r="O28" i="25"/>
  <c r="AG28" i="25" s="1"/>
  <c r="AI28" i="25" s="1"/>
  <c r="O29" i="24"/>
  <c r="AH29" i="24" s="1"/>
  <c r="AJ29" i="24" s="1"/>
  <c r="O30" i="24"/>
  <c r="AH30" i="24" s="1"/>
  <c r="AJ30" i="24" s="1"/>
  <c r="O31" i="24"/>
  <c r="AH31" i="24"/>
  <c r="F23" i="38"/>
  <c r="AE4" i="23"/>
  <c r="BS4" i="36" s="1"/>
  <c r="AE5" i="23"/>
  <c r="BS5" i="36" s="1"/>
  <c r="AE6" i="23"/>
  <c r="BS6" i="36" s="1"/>
  <c r="AE7" i="23"/>
  <c r="BS7" i="36" s="1"/>
  <c r="AE8" i="23"/>
  <c r="BS8" i="36" s="1"/>
  <c r="AE9" i="23"/>
  <c r="BS9" i="36" s="1"/>
  <c r="AE10" i="23"/>
  <c r="BS10" i="36" s="1"/>
  <c r="AE11" i="23"/>
  <c r="BS11" i="36" s="1"/>
  <c r="AE12" i="23"/>
  <c r="BS12" i="36" s="1"/>
  <c r="AE13" i="23"/>
  <c r="BS13" i="36" s="1"/>
  <c r="AE14" i="23"/>
  <c r="BS14" i="36" s="1"/>
  <c r="AE15" i="23"/>
  <c r="BS15" i="36" s="1"/>
  <c r="AE16" i="23"/>
  <c r="BS16" i="36" s="1"/>
  <c r="AE17" i="23"/>
  <c r="BS17" i="36" s="1"/>
  <c r="AE18" i="23"/>
  <c r="BS18" i="36" s="1"/>
  <c r="AE19" i="23"/>
  <c r="BS19" i="36" s="1"/>
  <c r="AE20" i="23"/>
  <c r="BS20" i="36" s="1"/>
  <c r="AE21" i="23"/>
  <c r="BS21" i="36" s="1"/>
  <c r="AE22" i="23"/>
  <c r="BS22" i="36" s="1"/>
  <c r="AE23" i="23"/>
  <c r="BS23" i="36" s="1"/>
  <c r="AE24" i="23"/>
  <c r="BS24" i="36" s="1"/>
  <c r="AE25" i="23"/>
  <c r="BS25" i="36" s="1"/>
  <c r="AE26" i="23"/>
  <c r="BS26" i="36" s="1"/>
  <c r="AE27" i="23"/>
  <c r="BS27" i="36" s="1"/>
  <c r="AE28" i="23"/>
  <c r="BS28" i="36" s="1"/>
  <c r="AE3" i="23"/>
  <c r="BS3" i="36" s="1"/>
  <c r="BS29" i="36" s="1"/>
  <c r="H29" i="23"/>
  <c r="I29" i="23"/>
  <c r="J29" i="23"/>
  <c r="K29" i="23"/>
  <c r="L29" i="23"/>
  <c r="M29" i="23"/>
  <c r="P29" i="23"/>
  <c r="Q29" i="23"/>
  <c r="R29" i="23"/>
  <c r="S29" i="23"/>
  <c r="T29" i="23"/>
  <c r="U29" i="23"/>
  <c r="V29" i="23"/>
  <c r="W29" i="23"/>
  <c r="X29" i="23"/>
  <c r="Y29" i="23"/>
  <c r="Z29" i="23"/>
  <c r="AA29" i="23"/>
  <c r="AB29" i="23"/>
  <c r="AC29" i="23"/>
  <c r="AD29" i="23"/>
  <c r="E29" i="23"/>
  <c r="AG28" i="23"/>
  <c r="F28" i="24" s="1"/>
  <c r="G28" i="24" s="1"/>
  <c r="O28" i="24" s="1"/>
  <c r="AH28" i="24" s="1"/>
  <c r="AJ28" i="24" s="1"/>
  <c r="N28" i="23"/>
  <c r="BT28" i="36" s="1"/>
  <c r="G28" i="23"/>
  <c r="K59" i="36" l="1"/>
  <c r="DX28" i="36"/>
  <c r="L59" i="36"/>
  <c r="DY28" i="36"/>
  <c r="AJ31" i="24"/>
  <c r="AE29" i="23"/>
  <c r="O28" i="23"/>
  <c r="AF28" i="23" s="1"/>
  <c r="EA28" i="36" l="1"/>
  <c r="EC28" i="36" s="1"/>
  <c r="F89" i="36"/>
  <c r="I89" i="36" s="1"/>
  <c r="AH28" i="23"/>
  <c r="D23" i="38" l="1"/>
  <c r="E23" i="38"/>
  <c r="G23" i="38"/>
  <c r="H23" i="38"/>
  <c r="C23" i="38"/>
  <c r="B22" i="38"/>
  <c r="B23" i="38" l="1"/>
  <c r="AE4" i="20"/>
  <c r="BG4" i="36" s="1"/>
  <c r="AE5" i="20"/>
  <c r="BG5" i="36" s="1"/>
  <c r="AE6" i="20"/>
  <c r="BG6" i="36" s="1"/>
  <c r="AE7" i="20"/>
  <c r="BG7" i="36" s="1"/>
  <c r="AE8" i="20"/>
  <c r="BG8" i="36" s="1"/>
  <c r="AE9" i="20"/>
  <c r="BG9" i="36" s="1"/>
  <c r="AE10" i="20"/>
  <c r="BG10" i="36" s="1"/>
  <c r="AE11" i="20"/>
  <c r="BG11" i="36" s="1"/>
  <c r="AE12" i="20"/>
  <c r="BG12" i="36" s="1"/>
  <c r="AE13" i="20"/>
  <c r="BG13" i="36" s="1"/>
  <c r="AE14" i="20"/>
  <c r="BG14" i="36" s="1"/>
  <c r="AE15" i="20"/>
  <c r="BG15" i="36" s="1"/>
  <c r="AE16" i="20"/>
  <c r="BG16" i="36" s="1"/>
  <c r="AE17" i="20"/>
  <c r="BG17" i="36" s="1"/>
  <c r="AE18" i="20"/>
  <c r="BG18" i="36" s="1"/>
  <c r="AE19" i="20"/>
  <c r="BG19" i="36" s="1"/>
  <c r="AE20" i="20"/>
  <c r="BG20" i="36" s="1"/>
  <c r="AE21" i="20"/>
  <c r="BG21" i="36" s="1"/>
  <c r="AE22" i="20"/>
  <c r="BG22" i="36" s="1"/>
  <c r="AE23" i="20"/>
  <c r="BG23" i="36" s="1"/>
  <c r="AE24" i="20"/>
  <c r="BG24" i="36" s="1"/>
  <c r="AE25" i="20"/>
  <c r="BG25" i="36" s="1"/>
  <c r="AE26" i="20"/>
  <c r="BG26" i="36" s="1"/>
  <c r="AE27" i="20"/>
  <c r="BG27" i="36" s="1"/>
  <c r="AE3" i="20"/>
  <c r="BG3" i="36" s="1"/>
  <c r="BA4" i="36" l="1"/>
  <c r="BA5" i="36"/>
  <c r="BA6" i="36"/>
  <c r="BA7" i="36"/>
  <c r="BA8" i="36"/>
  <c r="BA9" i="36"/>
  <c r="BA10" i="36"/>
  <c r="BA11" i="36"/>
  <c r="BA12" i="36"/>
  <c r="BA13" i="36"/>
  <c r="BA14" i="36"/>
  <c r="BA15" i="36"/>
  <c r="BA16" i="36"/>
  <c r="BA17" i="36"/>
  <c r="BA18" i="36"/>
  <c r="BA19" i="36"/>
  <c r="BA20" i="36"/>
  <c r="BA21" i="36"/>
  <c r="BA22" i="36"/>
  <c r="BA23" i="36"/>
  <c r="BA24" i="36"/>
  <c r="BA25" i="36"/>
  <c r="BA26" i="36"/>
  <c r="BA27" i="36"/>
  <c r="BA3" i="36"/>
  <c r="AX4" i="36"/>
  <c r="AX5" i="36"/>
  <c r="AX6" i="36"/>
  <c r="AX7" i="36"/>
  <c r="AX8" i="36"/>
  <c r="AX9" i="36"/>
  <c r="AX10" i="36"/>
  <c r="AX11" i="36"/>
  <c r="AX12" i="36"/>
  <c r="AX13" i="36"/>
  <c r="AX14" i="36"/>
  <c r="AX15" i="36"/>
  <c r="AX16" i="36"/>
  <c r="AX17" i="36"/>
  <c r="AX18" i="36"/>
  <c r="AX19" i="36"/>
  <c r="AX20" i="36"/>
  <c r="AX21" i="36"/>
  <c r="AX22" i="36"/>
  <c r="AX23" i="36"/>
  <c r="AX24" i="36"/>
  <c r="AX25" i="36"/>
  <c r="AX26" i="36"/>
  <c r="AX27" i="36"/>
  <c r="AX3" i="36"/>
  <c r="B90" i="36"/>
  <c r="AU22" i="36"/>
  <c r="AW4" i="36"/>
  <c r="AW5" i="36"/>
  <c r="AW6" i="36"/>
  <c r="AW7" i="36"/>
  <c r="AW8" i="36"/>
  <c r="AW9" i="36"/>
  <c r="AW10" i="36"/>
  <c r="AW11" i="36"/>
  <c r="AW12" i="36"/>
  <c r="AW13" i="36"/>
  <c r="AW14" i="36"/>
  <c r="AW15" i="36"/>
  <c r="AW16" i="36"/>
  <c r="AW17" i="36"/>
  <c r="AW18" i="36"/>
  <c r="AW19" i="36"/>
  <c r="AW20" i="36"/>
  <c r="AW21" i="36"/>
  <c r="AW22" i="36"/>
  <c r="AW23" i="36"/>
  <c r="AW24" i="36"/>
  <c r="AW25" i="36"/>
  <c r="AW26" i="36"/>
  <c r="AW27" i="36"/>
  <c r="AW3" i="36"/>
  <c r="AT4" i="36"/>
  <c r="AT5" i="36"/>
  <c r="AT6" i="36"/>
  <c r="AT7" i="36"/>
  <c r="AT8" i="36"/>
  <c r="AT9" i="36"/>
  <c r="AT10" i="36"/>
  <c r="AT11" i="36"/>
  <c r="AT12" i="36"/>
  <c r="AT13" i="36"/>
  <c r="AT14" i="36"/>
  <c r="AT15" i="36"/>
  <c r="AT16" i="36"/>
  <c r="AT17" i="36"/>
  <c r="AT18" i="36"/>
  <c r="AT19" i="36"/>
  <c r="AT20" i="36"/>
  <c r="AT21" i="36"/>
  <c r="AT22" i="36"/>
  <c r="AT23" i="36"/>
  <c r="AT24" i="36"/>
  <c r="AT25" i="36"/>
  <c r="AT26" i="36"/>
  <c r="AT27" i="36"/>
  <c r="AT3" i="36"/>
  <c r="AF4" i="17"/>
  <c r="AU4" i="36" s="1"/>
  <c r="AU5" i="36"/>
  <c r="AF6" i="17"/>
  <c r="AU6" i="36" s="1"/>
  <c r="AF7" i="17"/>
  <c r="AU7" i="36" s="1"/>
  <c r="AF8" i="17"/>
  <c r="AU8" i="36" s="1"/>
  <c r="AF9" i="17"/>
  <c r="AU9" i="36" s="1"/>
  <c r="AF10" i="17"/>
  <c r="AU10" i="36" s="1"/>
  <c r="AF11" i="17"/>
  <c r="AU11" i="36" s="1"/>
  <c r="AF12" i="17"/>
  <c r="AU12" i="36" s="1"/>
  <c r="AF13" i="17"/>
  <c r="AU13" i="36" s="1"/>
  <c r="AF14" i="17"/>
  <c r="AU14" i="36" s="1"/>
  <c r="AF15" i="17"/>
  <c r="AU15" i="36" s="1"/>
  <c r="AF16" i="17"/>
  <c r="AU16" i="36" s="1"/>
  <c r="AF17" i="17"/>
  <c r="AU17" i="36" s="1"/>
  <c r="AF18" i="17"/>
  <c r="AU18" i="36" s="1"/>
  <c r="AF19" i="17"/>
  <c r="AU19" i="36" s="1"/>
  <c r="AF20" i="17"/>
  <c r="AU20" i="36" s="1"/>
  <c r="AF21" i="17"/>
  <c r="AU21" i="36" s="1"/>
  <c r="AF22" i="17"/>
  <c r="AF23" i="17"/>
  <c r="AU23" i="36" s="1"/>
  <c r="AF24" i="17"/>
  <c r="AU24" i="36" s="1"/>
  <c r="AF25" i="17"/>
  <c r="AU25" i="36" s="1"/>
  <c r="AF26" i="17"/>
  <c r="AU26" i="36" s="1"/>
  <c r="AF27" i="17"/>
  <c r="AU27" i="36" s="1"/>
  <c r="AF3" i="17"/>
  <c r="AU3" i="36" s="1"/>
  <c r="AS4" i="36" l="1"/>
  <c r="AS5" i="36"/>
  <c r="AS6" i="36"/>
  <c r="AS7" i="36"/>
  <c r="AS8" i="36"/>
  <c r="AS9" i="36"/>
  <c r="AS10" i="36"/>
  <c r="AS11" i="36"/>
  <c r="AS12" i="36"/>
  <c r="AS13" i="36"/>
  <c r="AS14" i="36"/>
  <c r="AS15" i="36"/>
  <c r="AS16" i="36"/>
  <c r="AS17" i="36"/>
  <c r="AS18" i="36"/>
  <c r="AS19" i="36"/>
  <c r="AS20" i="36"/>
  <c r="AS21" i="36"/>
  <c r="AS22" i="36"/>
  <c r="AS23" i="36"/>
  <c r="AS24" i="36"/>
  <c r="AS25" i="36"/>
  <c r="AS26" i="36"/>
  <c r="AS27" i="36"/>
  <c r="AS3" i="36"/>
  <c r="AP4" i="36"/>
  <c r="AP5" i="36"/>
  <c r="AP6" i="36"/>
  <c r="AP7" i="36"/>
  <c r="AP8" i="36"/>
  <c r="AP9" i="36"/>
  <c r="AP10" i="36"/>
  <c r="AP11" i="36"/>
  <c r="AP12" i="36"/>
  <c r="AP13" i="36"/>
  <c r="AP14" i="36"/>
  <c r="AP15" i="36"/>
  <c r="AP16" i="36"/>
  <c r="AP17" i="36"/>
  <c r="AP18" i="36"/>
  <c r="AP19" i="36"/>
  <c r="AP20" i="36"/>
  <c r="AP21" i="36"/>
  <c r="AP22" i="36"/>
  <c r="AP23" i="36"/>
  <c r="AP24" i="36"/>
  <c r="AP25" i="36"/>
  <c r="AP26" i="36"/>
  <c r="AP27" i="36"/>
  <c r="AP3" i="36"/>
  <c r="AO7" i="36"/>
  <c r="AO8" i="36"/>
  <c r="AO9" i="36"/>
  <c r="AO10" i="36"/>
  <c r="AO11" i="36"/>
  <c r="AO12" i="36"/>
  <c r="AO13" i="36"/>
  <c r="AO14" i="36"/>
  <c r="AO15" i="36"/>
  <c r="AO16" i="36"/>
  <c r="AO17" i="36"/>
  <c r="AO18" i="36"/>
  <c r="AO19" i="36"/>
  <c r="AO20" i="36"/>
  <c r="AO21" i="36"/>
  <c r="AO22" i="36"/>
  <c r="AO23" i="36"/>
  <c r="AO24" i="36"/>
  <c r="AO25" i="36"/>
  <c r="AO26" i="36"/>
  <c r="AO27" i="36"/>
  <c r="AO6" i="36"/>
  <c r="AL4" i="36"/>
  <c r="AL5" i="36"/>
  <c r="AL6" i="36"/>
  <c r="AL7" i="36"/>
  <c r="AL8" i="36"/>
  <c r="AL9" i="36"/>
  <c r="AL10" i="36"/>
  <c r="AL11" i="36"/>
  <c r="AL12" i="36"/>
  <c r="AL13" i="36"/>
  <c r="AL14" i="36"/>
  <c r="AL15" i="36"/>
  <c r="AL16" i="36"/>
  <c r="AL17" i="36"/>
  <c r="AL18" i="36"/>
  <c r="AL19" i="36"/>
  <c r="AL20" i="36"/>
  <c r="AL21" i="36"/>
  <c r="AL22" i="36"/>
  <c r="AL23" i="36"/>
  <c r="AL24" i="36"/>
  <c r="AL25" i="36"/>
  <c r="AL26" i="36"/>
  <c r="AL27" i="36"/>
  <c r="AL3" i="36"/>
  <c r="H28" i="15"/>
  <c r="I28" i="15"/>
  <c r="J28" i="15"/>
  <c r="K28" i="15"/>
  <c r="L28" i="15"/>
  <c r="M28" i="15"/>
  <c r="P28" i="15"/>
  <c r="Q28" i="15"/>
  <c r="R28" i="15"/>
  <c r="S28" i="15"/>
  <c r="T28" i="15"/>
  <c r="U28" i="15"/>
  <c r="V28" i="15"/>
  <c r="W28" i="15"/>
  <c r="X28" i="15"/>
  <c r="Y28" i="15"/>
  <c r="Z28" i="15"/>
  <c r="AA28" i="15"/>
  <c r="AB28" i="15"/>
  <c r="AC28" i="15"/>
  <c r="L28" i="16" l="1"/>
  <c r="M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E28" i="16"/>
  <c r="H28" i="16"/>
  <c r="I28" i="16"/>
  <c r="J28" i="16"/>
  <c r="K28" i="16"/>
  <c r="AD27" i="16"/>
  <c r="AQ27" i="36" s="1"/>
  <c r="AF27" i="16"/>
  <c r="N27" i="16"/>
  <c r="AR27" i="36" s="1"/>
  <c r="AD4" i="15"/>
  <c r="AM4" i="36" s="1"/>
  <c r="AD5" i="15"/>
  <c r="AM5" i="36" s="1"/>
  <c r="AD6" i="15"/>
  <c r="AM6" i="36" s="1"/>
  <c r="AD7" i="15"/>
  <c r="AM7" i="36" s="1"/>
  <c r="AD8" i="15"/>
  <c r="AM8" i="36" s="1"/>
  <c r="AD9" i="15"/>
  <c r="AM9" i="36" s="1"/>
  <c r="AD10" i="15"/>
  <c r="AM10" i="36" s="1"/>
  <c r="AD11" i="15"/>
  <c r="AM11" i="36" s="1"/>
  <c r="AD12" i="15"/>
  <c r="AM12" i="36" s="1"/>
  <c r="AD13" i="15"/>
  <c r="AM13" i="36" s="1"/>
  <c r="AD14" i="15"/>
  <c r="AM14" i="36" s="1"/>
  <c r="AD15" i="15"/>
  <c r="AM15" i="36" s="1"/>
  <c r="AD16" i="15"/>
  <c r="AM16" i="36" s="1"/>
  <c r="AD17" i="15"/>
  <c r="AM17" i="36" s="1"/>
  <c r="AD18" i="15"/>
  <c r="AM18" i="36" s="1"/>
  <c r="AD19" i="15"/>
  <c r="AM19" i="36" s="1"/>
  <c r="AD20" i="15"/>
  <c r="AM20" i="36" s="1"/>
  <c r="AD21" i="15"/>
  <c r="AM21" i="36" s="1"/>
  <c r="AD22" i="15"/>
  <c r="AM22" i="36" s="1"/>
  <c r="AD23" i="15"/>
  <c r="AM23" i="36" s="1"/>
  <c r="AD24" i="15"/>
  <c r="AM24" i="36" s="1"/>
  <c r="AD25" i="15"/>
  <c r="AM25" i="36" s="1"/>
  <c r="AD26" i="15"/>
  <c r="AM26" i="36" s="1"/>
  <c r="AD27" i="15"/>
  <c r="AM27" i="36" s="1"/>
  <c r="N27" i="15"/>
  <c r="AF27" i="15"/>
  <c r="F27" i="16" s="1"/>
  <c r="G27" i="16" s="1"/>
  <c r="AD3" i="15"/>
  <c r="O27" i="16" l="1"/>
  <c r="AE27" i="16" s="1"/>
  <c r="AG27" i="16"/>
  <c r="F27" i="17"/>
  <c r="G27" i="17" s="1"/>
  <c r="AN27" i="36"/>
  <c r="AD28" i="15"/>
  <c r="AM3" i="36"/>
  <c r="AK4" i="36"/>
  <c r="AK5" i="36"/>
  <c r="AK6" i="36"/>
  <c r="AK7" i="36"/>
  <c r="AK8" i="36"/>
  <c r="AK9" i="36"/>
  <c r="AK10" i="36"/>
  <c r="AK11" i="36"/>
  <c r="AK12" i="36"/>
  <c r="AK13" i="36"/>
  <c r="AK14" i="36"/>
  <c r="AK15" i="36"/>
  <c r="AK16" i="36"/>
  <c r="AK17" i="36"/>
  <c r="AK18" i="36"/>
  <c r="AK19" i="36"/>
  <c r="AK20" i="36"/>
  <c r="AK21" i="36"/>
  <c r="AK22" i="36"/>
  <c r="AK23" i="36"/>
  <c r="AK24" i="36"/>
  <c r="AK25" i="36"/>
  <c r="AK26" i="36"/>
  <c r="AK27" i="36"/>
  <c r="AK3" i="36"/>
  <c r="AH4" i="36"/>
  <c r="AH5" i="36"/>
  <c r="AH6" i="36"/>
  <c r="AH7" i="36"/>
  <c r="AH8" i="36"/>
  <c r="AH9" i="36"/>
  <c r="AH10" i="36"/>
  <c r="AH11" i="36"/>
  <c r="AH12" i="36"/>
  <c r="AH13" i="36"/>
  <c r="AH14" i="36"/>
  <c r="AH15" i="36"/>
  <c r="AH16" i="36"/>
  <c r="AH17" i="36"/>
  <c r="AH18" i="36"/>
  <c r="AH19" i="36"/>
  <c r="AH20" i="36"/>
  <c r="AH21" i="36"/>
  <c r="AH22" i="36"/>
  <c r="AH23" i="36"/>
  <c r="AH24" i="36"/>
  <c r="AH25" i="36"/>
  <c r="AH26" i="36"/>
  <c r="AH27" i="36"/>
  <c r="AH3" i="36"/>
  <c r="B3" i="38"/>
  <c r="B4" i="38"/>
  <c r="B5" i="38"/>
  <c r="B6" i="38"/>
  <c r="B7" i="38"/>
  <c r="B8" i="38"/>
  <c r="B9" i="38"/>
  <c r="B10" i="38"/>
  <c r="B11" i="38"/>
  <c r="B12" i="38"/>
  <c r="B13" i="38"/>
  <c r="B14" i="38"/>
  <c r="B15" i="38"/>
  <c r="B16" i="38"/>
  <c r="B17" i="38"/>
  <c r="B18" i="38"/>
  <c r="B19" i="38"/>
  <c r="B20" i="38"/>
  <c r="B21" i="38"/>
  <c r="B2" i="38"/>
  <c r="AE4" i="14"/>
  <c r="AE5" i="14"/>
  <c r="AE6" i="14"/>
  <c r="AE7" i="14"/>
  <c r="AE8" i="14"/>
  <c r="AE9" i="14"/>
  <c r="AE10" i="14"/>
  <c r="AE11" i="14"/>
  <c r="AE12" i="14"/>
  <c r="AE13" i="14"/>
  <c r="AE14" i="14"/>
  <c r="AE15" i="14"/>
  <c r="AE16" i="14"/>
  <c r="AE17" i="14"/>
  <c r="AE18" i="14"/>
  <c r="AE19" i="14"/>
  <c r="AE20" i="14"/>
  <c r="AE21" i="14"/>
  <c r="AE22" i="14"/>
  <c r="AE23" i="14"/>
  <c r="AE25" i="14"/>
  <c r="AE26" i="14"/>
  <c r="AE27" i="14"/>
  <c r="AE3" i="14"/>
  <c r="H28" i="14"/>
  <c r="I28" i="14"/>
  <c r="J28" i="14"/>
  <c r="K28" i="14"/>
  <c r="L28" i="14"/>
  <c r="M28" i="14"/>
  <c r="P28" i="14"/>
  <c r="Q28" i="14"/>
  <c r="R28" i="14"/>
  <c r="S28" i="14"/>
  <c r="T28" i="14"/>
  <c r="U28" i="14"/>
  <c r="V28" i="14"/>
  <c r="W28" i="14"/>
  <c r="X28" i="14"/>
  <c r="Y28" i="14"/>
  <c r="Z28" i="14"/>
  <c r="AA28" i="14"/>
  <c r="AB28" i="14"/>
  <c r="AC28" i="14"/>
  <c r="AD28" i="14"/>
  <c r="E28" i="14"/>
  <c r="AE28" i="14" l="1"/>
  <c r="AG27" i="14" l="1"/>
  <c r="F27" i="15" s="1"/>
  <c r="G27" i="15" s="1"/>
  <c r="O27" i="15" s="1"/>
  <c r="AE27" i="15" s="1"/>
  <c r="AG27" i="15" s="1"/>
  <c r="N27" i="14"/>
  <c r="AJ27" i="36" s="1"/>
  <c r="AE28" i="11"/>
  <c r="AD24" i="13"/>
  <c r="AD3" i="13"/>
  <c r="AD4" i="13"/>
  <c r="AD5" i="13"/>
  <c r="AD6" i="13"/>
  <c r="AD7" i="13"/>
  <c r="AD8" i="13"/>
  <c r="AD9" i="13"/>
  <c r="AD10" i="13"/>
  <c r="AD11" i="13"/>
  <c r="AD12" i="13"/>
  <c r="AD13" i="13"/>
  <c r="AD14" i="13"/>
  <c r="AD15" i="13"/>
  <c r="AD16" i="13"/>
  <c r="AD17" i="13"/>
  <c r="AD18" i="13"/>
  <c r="AD19" i="13"/>
  <c r="AD20" i="13"/>
  <c r="AD21" i="13"/>
  <c r="AD22" i="13"/>
  <c r="AD23" i="13"/>
  <c r="AD25" i="13"/>
  <c r="AD26" i="13"/>
  <c r="AD27" i="13"/>
  <c r="AF4" i="11"/>
  <c r="AF5" i="11"/>
  <c r="AF6" i="11"/>
  <c r="AF7" i="11"/>
  <c r="AF8" i="11"/>
  <c r="AF9" i="11"/>
  <c r="AF10" i="11"/>
  <c r="AF11" i="11"/>
  <c r="AF12" i="11"/>
  <c r="AF13" i="11"/>
  <c r="AF14" i="11"/>
  <c r="AF15" i="11"/>
  <c r="AF16" i="11"/>
  <c r="AF17" i="11"/>
  <c r="AF18" i="11"/>
  <c r="AF19" i="11"/>
  <c r="AF20" i="11"/>
  <c r="AF21" i="11"/>
  <c r="AF22" i="11"/>
  <c r="AF23" i="11"/>
  <c r="AF24" i="11"/>
  <c r="AF25" i="11"/>
  <c r="AF26" i="11"/>
  <c r="AF27" i="11"/>
  <c r="AF3" i="11"/>
  <c r="H28" i="11" l="1"/>
  <c r="I28" i="11"/>
  <c r="J28" i="11"/>
  <c r="K28" i="11"/>
  <c r="L28" i="11"/>
  <c r="M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F28" i="11"/>
  <c r="AG4" i="36"/>
  <c r="AG5" i="36"/>
  <c r="AG6" i="36"/>
  <c r="AG7" i="36"/>
  <c r="AG8" i="36"/>
  <c r="AG9" i="36"/>
  <c r="AG10" i="36"/>
  <c r="AG11" i="36"/>
  <c r="AG12" i="36"/>
  <c r="AG13" i="36"/>
  <c r="AG14" i="36"/>
  <c r="AG15" i="36"/>
  <c r="AG16" i="36"/>
  <c r="AG17" i="36"/>
  <c r="AG18" i="36"/>
  <c r="AG19" i="36"/>
  <c r="AG20" i="36"/>
  <c r="AG21" i="36"/>
  <c r="AG22" i="36"/>
  <c r="AG23" i="36"/>
  <c r="AG24" i="36"/>
  <c r="AG25" i="36"/>
  <c r="AG26" i="36"/>
  <c r="AG27" i="36"/>
  <c r="AG3" i="36"/>
  <c r="AE8" i="36"/>
  <c r="AE14" i="36"/>
  <c r="AE19" i="36"/>
  <c r="AE21" i="36"/>
  <c r="AE27" i="36"/>
  <c r="AD4" i="36"/>
  <c r="AD5" i="36"/>
  <c r="AD6" i="36"/>
  <c r="AD7" i="36"/>
  <c r="AD8" i="36"/>
  <c r="AD9" i="36"/>
  <c r="AD10" i="36"/>
  <c r="AD11" i="36"/>
  <c r="AD12" i="36"/>
  <c r="AD13" i="36"/>
  <c r="AD14" i="36"/>
  <c r="AD15" i="36"/>
  <c r="AD16" i="36"/>
  <c r="AD17" i="36"/>
  <c r="AD18" i="36"/>
  <c r="AD19" i="36"/>
  <c r="AD20" i="36"/>
  <c r="AD21" i="36"/>
  <c r="AD22" i="36"/>
  <c r="AD23" i="36"/>
  <c r="AD24" i="36"/>
  <c r="AD25" i="36"/>
  <c r="AD26" i="36"/>
  <c r="AD27" i="36"/>
  <c r="AD3" i="36"/>
  <c r="AF27" i="13"/>
  <c r="F27" i="14" s="1"/>
  <c r="G27" i="14" s="1"/>
  <c r="O27" i="14" s="1"/>
  <c r="AF27" i="14" s="1"/>
  <c r="AF4" i="13"/>
  <c r="AF5" i="13"/>
  <c r="AF6" i="13"/>
  <c r="AF7" i="13"/>
  <c r="AF8" i="13"/>
  <c r="AF9" i="13"/>
  <c r="AF10" i="13"/>
  <c r="AF11" i="13"/>
  <c r="AF12" i="13"/>
  <c r="AF13" i="13"/>
  <c r="AF14" i="13"/>
  <c r="AF15" i="13"/>
  <c r="AF16" i="13"/>
  <c r="AF17" i="13"/>
  <c r="AF18" i="13"/>
  <c r="AF19" i="13"/>
  <c r="AF20" i="13"/>
  <c r="AF21" i="13"/>
  <c r="AF22" i="13"/>
  <c r="AF23" i="13"/>
  <c r="AF24" i="13"/>
  <c r="AF25" i="13"/>
  <c r="AF26" i="13"/>
  <c r="AE4" i="36"/>
  <c r="AE5" i="36"/>
  <c r="AE6" i="36"/>
  <c r="AE7" i="36"/>
  <c r="AE9" i="36"/>
  <c r="AE10" i="36"/>
  <c r="AE11" i="36"/>
  <c r="AE12" i="36"/>
  <c r="AE13" i="36"/>
  <c r="AE15" i="36"/>
  <c r="AE16" i="36"/>
  <c r="AE17" i="36"/>
  <c r="AE18" i="36"/>
  <c r="AE20" i="36"/>
  <c r="AE22" i="36"/>
  <c r="AE23" i="36"/>
  <c r="AE24" i="36"/>
  <c r="AE25" i="36"/>
  <c r="AE26" i="36"/>
  <c r="N27" i="13"/>
  <c r="AF27" i="36" s="1"/>
  <c r="N4" i="13"/>
  <c r="AF4" i="36" s="1"/>
  <c r="N5" i="13"/>
  <c r="AF5" i="36" s="1"/>
  <c r="N6" i="13"/>
  <c r="AF6" i="36" s="1"/>
  <c r="N7" i="13"/>
  <c r="AF7" i="36" s="1"/>
  <c r="N8" i="13"/>
  <c r="AF8" i="36" s="1"/>
  <c r="N9" i="13"/>
  <c r="AF9" i="36" s="1"/>
  <c r="N10" i="13"/>
  <c r="AF10" i="36" s="1"/>
  <c r="N11" i="13"/>
  <c r="AF11" i="36" s="1"/>
  <c r="N12" i="13"/>
  <c r="AF12" i="36" s="1"/>
  <c r="N13" i="13"/>
  <c r="AF13" i="36" s="1"/>
  <c r="N14" i="13"/>
  <c r="AF14" i="36" s="1"/>
  <c r="N15" i="13"/>
  <c r="AF15" i="36" s="1"/>
  <c r="N16" i="13"/>
  <c r="AF16" i="36" s="1"/>
  <c r="N17" i="13"/>
  <c r="AF17" i="36" s="1"/>
  <c r="N18" i="13"/>
  <c r="AF18" i="36" s="1"/>
  <c r="N19" i="13"/>
  <c r="AF19" i="36" s="1"/>
  <c r="N20" i="13"/>
  <c r="AF20" i="36" s="1"/>
  <c r="N21" i="13"/>
  <c r="AF21" i="36" s="1"/>
  <c r="N22" i="13"/>
  <c r="AF22" i="36" s="1"/>
  <c r="N23" i="13"/>
  <c r="AF23" i="36" s="1"/>
  <c r="N24" i="13"/>
  <c r="AF24" i="36" s="1"/>
  <c r="N25" i="13"/>
  <c r="AF25" i="36" s="1"/>
  <c r="N26" i="13"/>
  <c r="AF26" i="36" s="1"/>
  <c r="H28" i="13"/>
  <c r="I28" i="13"/>
  <c r="J28" i="13"/>
  <c r="K28" i="13"/>
  <c r="L28" i="13"/>
  <c r="M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E28" i="13"/>
  <c r="H28" i="12"/>
  <c r="I28" i="12"/>
  <c r="J28" i="12"/>
  <c r="K28" i="12"/>
  <c r="L28" i="12"/>
  <c r="M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H27" i="12"/>
  <c r="F27" i="13" s="1"/>
  <c r="G27" i="13" s="1"/>
  <c r="O27" i="13" s="1"/>
  <c r="AE27" i="13" s="1"/>
  <c r="AH24" i="12"/>
  <c r="F24" i="13" s="1"/>
  <c r="G24" i="13" s="1"/>
  <c r="AH25" i="12"/>
  <c r="F25" i="13" s="1"/>
  <c r="G25" i="13" s="1"/>
  <c r="O25" i="13" s="1"/>
  <c r="AH26" i="12"/>
  <c r="F26" i="13" s="1"/>
  <c r="G26" i="13" s="1"/>
  <c r="AH4" i="12"/>
  <c r="F4" i="13" s="1"/>
  <c r="G4" i="13" s="1"/>
  <c r="AH5" i="12"/>
  <c r="F5" i="13" s="1"/>
  <c r="G5" i="13" s="1"/>
  <c r="AH6" i="12"/>
  <c r="F6" i="13" s="1"/>
  <c r="G6" i="13" s="1"/>
  <c r="AH7" i="12"/>
  <c r="F7" i="13" s="1"/>
  <c r="G7" i="13" s="1"/>
  <c r="AH8" i="12"/>
  <c r="AH9" i="12"/>
  <c r="F9" i="13" s="1"/>
  <c r="G9" i="13" s="1"/>
  <c r="O9" i="13" s="1"/>
  <c r="AE9" i="13" s="1"/>
  <c r="AH10" i="12"/>
  <c r="F10" i="13" s="1"/>
  <c r="G10" i="13" s="1"/>
  <c r="AH11" i="12"/>
  <c r="F11" i="13" s="1"/>
  <c r="G11" i="13" s="1"/>
  <c r="AH12" i="12"/>
  <c r="F12" i="13" s="1"/>
  <c r="G12" i="13" s="1"/>
  <c r="AH13" i="12"/>
  <c r="F13" i="13" s="1"/>
  <c r="G13" i="13" s="1"/>
  <c r="AH14" i="12"/>
  <c r="F14" i="13" s="1"/>
  <c r="G14" i="13" s="1"/>
  <c r="AH15" i="12"/>
  <c r="F15" i="13" s="1"/>
  <c r="G15" i="13" s="1"/>
  <c r="AH16" i="12"/>
  <c r="F16" i="13" s="1"/>
  <c r="G16" i="13" s="1"/>
  <c r="AH17" i="12"/>
  <c r="F17" i="13" s="1"/>
  <c r="G17" i="13" s="1"/>
  <c r="AH18" i="12"/>
  <c r="F18" i="13" s="1"/>
  <c r="G18" i="13" s="1"/>
  <c r="AH19" i="12"/>
  <c r="F19" i="13" s="1"/>
  <c r="G19" i="13" s="1"/>
  <c r="AH20" i="12"/>
  <c r="F20" i="13" s="1"/>
  <c r="G20" i="13" s="1"/>
  <c r="AH21" i="12"/>
  <c r="F21" i="13" s="1"/>
  <c r="G21" i="13" s="1"/>
  <c r="AH22" i="12"/>
  <c r="F22" i="13" s="1"/>
  <c r="G22" i="13" s="1"/>
  <c r="AH23" i="12"/>
  <c r="F23" i="13" s="1"/>
  <c r="G23" i="13" s="1"/>
  <c r="AG24" i="12"/>
  <c r="AH27" i="11"/>
  <c r="F27" i="12" s="1"/>
  <c r="AH4" i="11"/>
  <c r="F4" i="12" s="1"/>
  <c r="G4" i="12" s="1"/>
  <c r="AH5" i="11"/>
  <c r="AH6" i="11"/>
  <c r="F6" i="12" s="1"/>
  <c r="G6" i="12" s="1"/>
  <c r="AH7" i="11"/>
  <c r="F7" i="12" s="1"/>
  <c r="G7" i="12" s="1"/>
  <c r="AH8" i="11"/>
  <c r="F8" i="12" s="1"/>
  <c r="G8" i="12" s="1"/>
  <c r="AH9" i="11"/>
  <c r="F9" i="12" s="1"/>
  <c r="G9" i="12" s="1"/>
  <c r="AH10" i="11"/>
  <c r="F10" i="12" s="1"/>
  <c r="G10" i="12" s="1"/>
  <c r="AH11" i="11"/>
  <c r="F11" i="12" s="1"/>
  <c r="G11" i="12" s="1"/>
  <c r="AH12" i="11"/>
  <c r="F12" i="12" s="1"/>
  <c r="G12" i="12" s="1"/>
  <c r="AH13" i="11"/>
  <c r="F13" i="12" s="1"/>
  <c r="G13" i="12" s="1"/>
  <c r="AH14" i="11"/>
  <c r="F14" i="12" s="1"/>
  <c r="G14" i="12" s="1"/>
  <c r="AH15" i="11"/>
  <c r="F15" i="12" s="1"/>
  <c r="G15" i="12" s="1"/>
  <c r="AH16" i="11"/>
  <c r="F16" i="12" s="1"/>
  <c r="G16" i="12" s="1"/>
  <c r="AH17" i="11"/>
  <c r="F17" i="12" s="1"/>
  <c r="G17" i="12" s="1"/>
  <c r="AH18" i="11"/>
  <c r="F18" i="12" s="1"/>
  <c r="G18" i="12" s="1"/>
  <c r="AH19" i="11"/>
  <c r="F19" i="12" s="1"/>
  <c r="G19" i="12" s="1"/>
  <c r="AH20" i="11"/>
  <c r="F20" i="12" s="1"/>
  <c r="G20" i="12" s="1"/>
  <c r="AH21" i="11"/>
  <c r="F21" i="12" s="1"/>
  <c r="G21" i="12" s="1"/>
  <c r="AH22" i="11"/>
  <c r="F22" i="12" s="1"/>
  <c r="G22" i="12" s="1"/>
  <c r="AH23" i="11"/>
  <c r="F23" i="12" s="1"/>
  <c r="G23" i="12" s="1"/>
  <c r="AH24" i="11"/>
  <c r="F24" i="12" s="1"/>
  <c r="G24" i="12" s="1"/>
  <c r="AH25" i="11"/>
  <c r="F25" i="12" s="1"/>
  <c r="G25" i="12" s="1"/>
  <c r="AH26" i="11"/>
  <c r="F26" i="12" s="1"/>
  <c r="G26" i="12" s="1"/>
  <c r="N27" i="11"/>
  <c r="N4" i="11"/>
  <c r="N5" i="11"/>
  <c r="N6" i="11"/>
  <c r="N7" i="11"/>
  <c r="N8" i="11"/>
  <c r="N9" i="11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H28" i="10"/>
  <c r="I28" i="10"/>
  <c r="J28" i="10"/>
  <c r="K28" i="10"/>
  <c r="L28" i="10"/>
  <c r="M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E28" i="10"/>
  <c r="E28" i="11"/>
  <c r="O21" i="13" l="1"/>
  <c r="AE21" i="13" s="1"/>
  <c r="O16" i="13"/>
  <c r="O23" i="13"/>
  <c r="AE23" i="13" s="1"/>
  <c r="O15" i="13"/>
  <c r="AE15" i="13" s="1"/>
  <c r="O22" i="13"/>
  <c r="O14" i="13"/>
  <c r="AE14" i="13" s="1"/>
  <c r="AG14" i="13" s="1"/>
  <c r="O19" i="13"/>
  <c r="AE19" i="13" s="1"/>
  <c r="AG19" i="13" s="1"/>
  <c r="AH27" i="14"/>
  <c r="AI27" i="36"/>
  <c r="O26" i="13"/>
  <c r="AE26" i="13" s="1"/>
  <c r="AG26" i="13" s="1"/>
  <c r="AG27" i="13"/>
  <c r="AE25" i="13"/>
  <c r="AG25" i="13" s="1"/>
  <c r="AE22" i="13"/>
  <c r="AG22" i="13" s="1"/>
  <c r="AE16" i="13"/>
  <c r="AG16" i="13" s="1"/>
  <c r="F5" i="12"/>
  <c r="G5" i="12" s="1"/>
  <c r="F8" i="13"/>
  <c r="G8" i="13" s="1"/>
  <c r="O8" i="13" s="1"/>
  <c r="AE8" i="13" s="1"/>
  <c r="AG8" i="13" s="1"/>
  <c r="O24" i="13"/>
  <c r="AE24" i="13" s="1"/>
  <c r="AG24" i="13" s="1"/>
  <c r="O13" i="13"/>
  <c r="AE13" i="13" s="1"/>
  <c r="AG13" i="13" s="1"/>
  <c r="O20" i="13"/>
  <c r="AE20" i="13" s="1"/>
  <c r="AG20" i="13" s="1"/>
  <c r="O17" i="13"/>
  <c r="AE17" i="13" s="1"/>
  <c r="AG17" i="13" s="1"/>
  <c r="O11" i="13"/>
  <c r="AE11" i="13" s="1"/>
  <c r="AG11" i="13" s="1"/>
  <c r="O12" i="13"/>
  <c r="AE12" i="13" s="1"/>
  <c r="AG12" i="13" s="1"/>
  <c r="O10" i="13"/>
  <c r="AE10" i="13" s="1"/>
  <c r="AG10" i="13" s="1"/>
  <c r="O5" i="13"/>
  <c r="AE5" i="13" s="1"/>
  <c r="AG5" i="13" s="1"/>
  <c r="O6" i="13"/>
  <c r="AE6" i="13" s="1"/>
  <c r="AG6" i="13" s="1"/>
  <c r="O4" i="13"/>
  <c r="AE4" i="13" s="1"/>
  <c r="AG4" i="13" s="1"/>
  <c r="O18" i="13"/>
  <c r="AE18" i="13" s="1"/>
  <c r="AG18" i="13" s="1"/>
  <c r="AG15" i="13"/>
  <c r="AG23" i="13"/>
  <c r="AG21" i="13"/>
  <c r="AG9" i="13"/>
  <c r="O7" i="13"/>
  <c r="AE7" i="13" s="1"/>
  <c r="AG7" i="13" s="1"/>
  <c r="V4" i="36"/>
  <c r="V5" i="36"/>
  <c r="V6" i="36"/>
  <c r="V7" i="36"/>
  <c r="V8" i="36"/>
  <c r="V9" i="36"/>
  <c r="V10" i="36"/>
  <c r="V11" i="36"/>
  <c r="V12" i="36"/>
  <c r="V13" i="36"/>
  <c r="V14" i="36"/>
  <c r="V15" i="36"/>
  <c r="V16" i="36"/>
  <c r="V17" i="36"/>
  <c r="V18" i="36"/>
  <c r="V19" i="36"/>
  <c r="V20" i="36"/>
  <c r="V21" i="36"/>
  <c r="V22" i="36"/>
  <c r="V23" i="36"/>
  <c r="V24" i="36"/>
  <c r="V25" i="36"/>
  <c r="V26" i="36"/>
  <c r="V27" i="36"/>
  <c r="V3" i="36"/>
  <c r="AC4" i="36"/>
  <c r="AC5" i="36"/>
  <c r="AC6" i="36"/>
  <c r="AC7" i="36"/>
  <c r="AC8" i="36"/>
  <c r="AC9" i="36"/>
  <c r="AC10" i="36"/>
  <c r="AC11" i="36"/>
  <c r="AC12" i="36"/>
  <c r="AC13" i="36"/>
  <c r="AC14" i="36"/>
  <c r="AC15" i="36"/>
  <c r="AC16" i="36"/>
  <c r="AC17" i="36"/>
  <c r="AC18" i="36"/>
  <c r="AC19" i="36"/>
  <c r="AC20" i="36"/>
  <c r="AC21" i="36"/>
  <c r="AC22" i="36"/>
  <c r="AC23" i="36"/>
  <c r="AC24" i="36"/>
  <c r="AC25" i="36"/>
  <c r="AC26" i="36"/>
  <c r="AC3" i="36"/>
  <c r="Z4" i="36"/>
  <c r="Z5" i="36"/>
  <c r="Z6" i="36"/>
  <c r="Z7" i="36"/>
  <c r="Z8" i="36"/>
  <c r="Z9" i="36"/>
  <c r="Z10" i="36"/>
  <c r="Z11" i="36"/>
  <c r="Z12" i="36"/>
  <c r="Z13" i="36"/>
  <c r="Z14" i="36"/>
  <c r="Z15" i="36"/>
  <c r="Z16" i="36"/>
  <c r="Z17" i="36"/>
  <c r="Z18" i="36"/>
  <c r="Z19" i="36"/>
  <c r="Z20" i="36"/>
  <c r="Z21" i="36"/>
  <c r="Z22" i="36"/>
  <c r="Z23" i="36"/>
  <c r="Z24" i="36"/>
  <c r="Z25" i="36"/>
  <c r="Z26" i="36"/>
  <c r="Z3" i="36"/>
  <c r="N35" i="36"/>
  <c r="P35" i="36"/>
  <c r="Q35" i="36"/>
  <c r="N36" i="36"/>
  <c r="O36" i="36"/>
  <c r="G66" i="36" s="1"/>
  <c r="P36" i="36"/>
  <c r="Q36" i="36"/>
  <c r="N37" i="36"/>
  <c r="O37" i="36"/>
  <c r="P37" i="36"/>
  <c r="Q37" i="36"/>
  <c r="N38" i="36"/>
  <c r="O38" i="36"/>
  <c r="P38" i="36"/>
  <c r="Q38" i="36"/>
  <c r="N39" i="36"/>
  <c r="O39" i="36"/>
  <c r="P39" i="36"/>
  <c r="Q39" i="36"/>
  <c r="N40" i="36"/>
  <c r="O40" i="36"/>
  <c r="P40" i="36"/>
  <c r="Q40" i="36"/>
  <c r="N41" i="36"/>
  <c r="O41" i="36"/>
  <c r="P41" i="36"/>
  <c r="Q41" i="36"/>
  <c r="N42" i="36"/>
  <c r="O42" i="36"/>
  <c r="P42" i="36"/>
  <c r="Q42" i="36"/>
  <c r="N43" i="36"/>
  <c r="O43" i="36"/>
  <c r="P43" i="36"/>
  <c r="Q43" i="36"/>
  <c r="N44" i="36"/>
  <c r="O44" i="36"/>
  <c r="P44" i="36"/>
  <c r="Q44" i="36"/>
  <c r="N45" i="36"/>
  <c r="O45" i="36"/>
  <c r="P45" i="36"/>
  <c r="Q45" i="36"/>
  <c r="N46" i="36"/>
  <c r="O46" i="36"/>
  <c r="P46" i="36"/>
  <c r="Q46" i="36"/>
  <c r="N47" i="36"/>
  <c r="O47" i="36"/>
  <c r="P47" i="36"/>
  <c r="Q47" i="36"/>
  <c r="N48" i="36"/>
  <c r="P48" i="36"/>
  <c r="Q48" i="36"/>
  <c r="N49" i="36"/>
  <c r="O49" i="36"/>
  <c r="P49" i="36"/>
  <c r="Q49" i="36"/>
  <c r="N50" i="36"/>
  <c r="O50" i="36"/>
  <c r="P50" i="36"/>
  <c r="Q50" i="36"/>
  <c r="N51" i="36"/>
  <c r="P51" i="36"/>
  <c r="Q51" i="36"/>
  <c r="N52" i="36"/>
  <c r="O52" i="36"/>
  <c r="G82" i="36" s="1"/>
  <c r="P52" i="36"/>
  <c r="Q52" i="36"/>
  <c r="N53" i="36"/>
  <c r="O53" i="36"/>
  <c r="P53" i="36"/>
  <c r="Q53" i="36"/>
  <c r="N54" i="36"/>
  <c r="O54" i="36"/>
  <c r="P54" i="36"/>
  <c r="Q54" i="36"/>
  <c r="N55" i="36"/>
  <c r="O55" i="36"/>
  <c r="P55" i="36"/>
  <c r="Q55" i="36"/>
  <c r="N56" i="36"/>
  <c r="O56" i="36"/>
  <c r="P56" i="36"/>
  <c r="Q56" i="36"/>
  <c r="N57" i="36"/>
  <c r="O57" i="36"/>
  <c r="P57" i="36"/>
  <c r="Q57" i="36"/>
  <c r="N58" i="36"/>
  <c r="O58" i="36"/>
  <c r="P58" i="36"/>
  <c r="Q58" i="36"/>
  <c r="P34" i="36"/>
  <c r="Q34" i="36"/>
  <c r="N34" i="36"/>
  <c r="J35" i="36"/>
  <c r="M35" i="36"/>
  <c r="J36" i="36"/>
  <c r="M36" i="36"/>
  <c r="J37" i="36"/>
  <c r="M37" i="36"/>
  <c r="J38" i="36"/>
  <c r="M38" i="36"/>
  <c r="J39" i="36"/>
  <c r="M39" i="36"/>
  <c r="J40" i="36"/>
  <c r="M40" i="36"/>
  <c r="J41" i="36"/>
  <c r="M41" i="36"/>
  <c r="J42" i="36"/>
  <c r="M42" i="36"/>
  <c r="J43" i="36"/>
  <c r="M43" i="36"/>
  <c r="J44" i="36"/>
  <c r="M44" i="36"/>
  <c r="J45" i="36"/>
  <c r="M45" i="36"/>
  <c r="J46" i="36"/>
  <c r="M46" i="36"/>
  <c r="J47" i="36"/>
  <c r="M47" i="36"/>
  <c r="J48" i="36"/>
  <c r="M48" i="36"/>
  <c r="J49" i="36"/>
  <c r="M49" i="36"/>
  <c r="J50" i="36"/>
  <c r="M50" i="36"/>
  <c r="J51" i="36"/>
  <c r="M51" i="36"/>
  <c r="J52" i="36"/>
  <c r="M52" i="36"/>
  <c r="J53" i="36"/>
  <c r="M53" i="36"/>
  <c r="J54" i="36"/>
  <c r="M54" i="36"/>
  <c r="J55" i="36"/>
  <c r="M55" i="36"/>
  <c r="J56" i="36"/>
  <c r="M56" i="36"/>
  <c r="J57" i="36"/>
  <c r="M57" i="36"/>
  <c r="J58" i="36"/>
  <c r="M58" i="36"/>
  <c r="M34" i="36"/>
  <c r="J34" i="36"/>
  <c r="F35" i="36"/>
  <c r="I35" i="36"/>
  <c r="F36" i="36"/>
  <c r="I36" i="36"/>
  <c r="F37" i="36"/>
  <c r="I37" i="36"/>
  <c r="F38" i="36"/>
  <c r="I38" i="36"/>
  <c r="F39" i="36"/>
  <c r="I39" i="36"/>
  <c r="F40" i="36"/>
  <c r="I40" i="36"/>
  <c r="F41" i="36"/>
  <c r="I41" i="36"/>
  <c r="F42" i="36"/>
  <c r="I42" i="36"/>
  <c r="F43" i="36"/>
  <c r="I43" i="36"/>
  <c r="F44" i="36"/>
  <c r="I44" i="36"/>
  <c r="F45" i="36"/>
  <c r="I45" i="36"/>
  <c r="F46" i="36"/>
  <c r="I46" i="36"/>
  <c r="F47" i="36"/>
  <c r="I47" i="36"/>
  <c r="F48" i="36"/>
  <c r="I48" i="36"/>
  <c r="F49" i="36"/>
  <c r="I49" i="36"/>
  <c r="F50" i="36"/>
  <c r="I50" i="36"/>
  <c r="F51" i="36"/>
  <c r="I51" i="36"/>
  <c r="F52" i="36"/>
  <c r="I52" i="36"/>
  <c r="F53" i="36"/>
  <c r="I53" i="36"/>
  <c r="F54" i="36"/>
  <c r="I54" i="36"/>
  <c r="F55" i="36"/>
  <c r="I55" i="36"/>
  <c r="F56" i="36"/>
  <c r="I56" i="36"/>
  <c r="F57" i="36"/>
  <c r="I57" i="36"/>
  <c r="F58" i="36"/>
  <c r="I58" i="36"/>
  <c r="I34" i="36"/>
  <c r="F34" i="36"/>
  <c r="W27" i="36"/>
  <c r="Y4" i="36"/>
  <c r="Y5" i="36"/>
  <c r="Y6" i="36"/>
  <c r="Y7" i="36"/>
  <c r="Y8" i="36"/>
  <c r="Y9" i="36"/>
  <c r="Y10" i="36"/>
  <c r="Y11" i="36"/>
  <c r="Y12" i="36"/>
  <c r="Y13" i="36"/>
  <c r="Y14" i="36"/>
  <c r="Y15" i="36"/>
  <c r="Y16" i="36"/>
  <c r="Y17" i="36"/>
  <c r="Y18" i="36"/>
  <c r="Y19" i="36"/>
  <c r="Y20" i="36"/>
  <c r="Y21" i="36"/>
  <c r="Y22" i="36"/>
  <c r="Y23" i="36"/>
  <c r="Y24" i="36"/>
  <c r="Y25" i="36"/>
  <c r="Y26" i="36"/>
  <c r="Y27" i="36"/>
  <c r="Y3" i="36"/>
  <c r="X27" i="36"/>
  <c r="U4" i="36"/>
  <c r="U5" i="36"/>
  <c r="U6" i="36"/>
  <c r="U7" i="36"/>
  <c r="U8" i="36"/>
  <c r="U9" i="36"/>
  <c r="U10" i="36"/>
  <c r="U11" i="36"/>
  <c r="U12" i="36"/>
  <c r="U13" i="36"/>
  <c r="U14" i="36"/>
  <c r="U15" i="36"/>
  <c r="U16" i="36"/>
  <c r="U17" i="36"/>
  <c r="U18" i="36"/>
  <c r="U19" i="36"/>
  <c r="U20" i="36"/>
  <c r="U21" i="36"/>
  <c r="U22" i="36"/>
  <c r="U23" i="36"/>
  <c r="U24" i="36"/>
  <c r="U25" i="36"/>
  <c r="U26" i="36"/>
  <c r="U27" i="36"/>
  <c r="U3" i="36"/>
  <c r="R4" i="36"/>
  <c r="R5" i="36"/>
  <c r="R6" i="36"/>
  <c r="R7" i="36"/>
  <c r="R8" i="36"/>
  <c r="R9" i="36"/>
  <c r="R10" i="36"/>
  <c r="R11" i="36"/>
  <c r="R12" i="36"/>
  <c r="R13" i="36"/>
  <c r="R14" i="36"/>
  <c r="R15" i="36"/>
  <c r="R16" i="36"/>
  <c r="R17" i="36"/>
  <c r="R18" i="36"/>
  <c r="R19" i="36"/>
  <c r="R20" i="36"/>
  <c r="R21" i="36"/>
  <c r="R22" i="36"/>
  <c r="R23" i="36"/>
  <c r="R24" i="36"/>
  <c r="R25" i="36"/>
  <c r="R26" i="36"/>
  <c r="R27" i="36"/>
  <c r="R3" i="36"/>
  <c r="Q4" i="36"/>
  <c r="Q5" i="36"/>
  <c r="Q6" i="36"/>
  <c r="Q7" i="36"/>
  <c r="Q8" i="36"/>
  <c r="Q9" i="36"/>
  <c r="Q10" i="36"/>
  <c r="Q11" i="36"/>
  <c r="Q12" i="36"/>
  <c r="Q13" i="36"/>
  <c r="Q14" i="36"/>
  <c r="Q15" i="36"/>
  <c r="Q16" i="36"/>
  <c r="Q17" i="36"/>
  <c r="Q18" i="36"/>
  <c r="Q19" i="36"/>
  <c r="Q20" i="36"/>
  <c r="Q21" i="36"/>
  <c r="Q22" i="36"/>
  <c r="Q23" i="36"/>
  <c r="Q24" i="36"/>
  <c r="Q25" i="36"/>
  <c r="Q26" i="36"/>
  <c r="Q27" i="36"/>
  <c r="Q3" i="36"/>
  <c r="N4" i="36"/>
  <c r="N5" i="36"/>
  <c r="N6" i="36"/>
  <c r="N7" i="36"/>
  <c r="N8" i="36"/>
  <c r="N9" i="36"/>
  <c r="N10" i="36"/>
  <c r="N11" i="36"/>
  <c r="N12" i="36"/>
  <c r="N13" i="36"/>
  <c r="N14" i="36"/>
  <c r="N15" i="36"/>
  <c r="N16" i="36"/>
  <c r="N17" i="36"/>
  <c r="N18" i="36"/>
  <c r="N19" i="36"/>
  <c r="N20" i="36"/>
  <c r="N21" i="36"/>
  <c r="N22" i="36"/>
  <c r="N23" i="36"/>
  <c r="N24" i="36"/>
  <c r="N25" i="36"/>
  <c r="N26" i="36"/>
  <c r="N27" i="36"/>
  <c r="N3" i="36"/>
  <c r="M4" i="36"/>
  <c r="M5" i="36"/>
  <c r="M6" i="36"/>
  <c r="M7" i="36"/>
  <c r="M8" i="36"/>
  <c r="M9" i="36"/>
  <c r="M10" i="36"/>
  <c r="M11" i="36"/>
  <c r="M12" i="36"/>
  <c r="M13" i="36"/>
  <c r="M14" i="36"/>
  <c r="M15" i="36"/>
  <c r="M16" i="36"/>
  <c r="M17" i="36"/>
  <c r="M18" i="36"/>
  <c r="M19" i="36"/>
  <c r="M20" i="36"/>
  <c r="M21" i="36"/>
  <c r="M22" i="36"/>
  <c r="M23" i="36"/>
  <c r="M24" i="36"/>
  <c r="M25" i="36"/>
  <c r="M26" i="36"/>
  <c r="M27" i="36"/>
  <c r="M3" i="36"/>
  <c r="J4" i="36"/>
  <c r="J5" i="36"/>
  <c r="J6" i="36"/>
  <c r="J7" i="36"/>
  <c r="J8" i="36"/>
  <c r="J9" i="36"/>
  <c r="J10" i="36"/>
  <c r="J11" i="36"/>
  <c r="J12" i="36"/>
  <c r="J13" i="36"/>
  <c r="J14" i="36"/>
  <c r="J15" i="36"/>
  <c r="J16" i="36"/>
  <c r="J17" i="36"/>
  <c r="J18" i="36"/>
  <c r="J19" i="36"/>
  <c r="J20" i="36"/>
  <c r="J21" i="36"/>
  <c r="J22" i="36"/>
  <c r="J23" i="36"/>
  <c r="J24" i="36"/>
  <c r="J25" i="36"/>
  <c r="J26" i="36"/>
  <c r="J27" i="36"/>
  <c r="J3" i="36"/>
  <c r="I4" i="36"/>
  <c r="I5" i="36"/>
  <c r="I6" i="36"/>
  <c r="I7" i="36"/>
  <c r="I8" i="36"/>
  <c r="I9" i="36"/>
  <c r="I10" i="36"/>
  <c r="I11" i="36"/>
  <c r="I12" i="36"/>
  <c r="I13" i="36"/>
  <c r="I14" i="36"/>
  <c r="I15" i="36"/>
  <c r="I16" i="36"/>
  <c r="I17" i="36"/>
  <c r="I18" i="36"/>
  <c r="I19" i="36"/>
  <c r="I20" i="36"/>
  <c r="I21" i="36"/>
  <c r="I22" i="36"/>
  <c r="I23" i="36"/>
  <c r="I24" i="36"/>
  <c r="I25" i="36"/>
  <c r="I26" i="36"/>
  <c r="I27" i="36"/>
  <c r="I3" i="36"/>
  <c r="F4" i="36"/>
  <c r="F5" i="36"/>
  <c r="F6" i="36"/>
  <c r="F7" i="36"/>
  <c r="F8" i="36"/>
  <c r="F9" i="36"/>
  <c r="F10" i="36"/>
  <c r="F11" i="36"/>
  <c r="F12" i="36"/>
  <c r="F13" i="36"/>
  <c r="F14" i="36"/>
  <c r="F15" i="36"/>
  <c r="F16" i="36"/>
  <c r="F17" i="36"/>
  <c r="F18" i="36"/>
  <c r="F19" i="36"/>
  <c r="F20" i="36"/>
  <c r="F21" i="36"/>
  <c r="F22" i="36"/>
  <c r="F23" i="36"/>
  <c r="F24" i="36"/>
  <c r="F25" i="36"/>
  <c r="F26" i="36"/>
  <c r="F27" i="36"/>
  <c r="F3" i="36"/>
  <c r="E4" i="36"/>
  <c r="E5" i="36"/>
  <c r="E6" i="36"/>
  <c r="E7" i="36"/>
  <c r="E8" i="36"/>
  <c r="E9" i="36"/>
  <c r="E10" i="36"/>
  <c r="E11" i="36"/>
  <c r="E12" i="36"/>
  <c r="E13" i="36"/>
  <c r="E14" i="36"/>
  <c r="E15" i="36"/>
  <c r="E16" i="36"/>
  <c r="E17" i="36"/>
  <c r="E18" i="36"/>
  <c r="E19" i="36"/>
  <c r="E20" i="36"/>
  <c r="E21" i="36"/>
  <c r="E22" i="36"/>
  <c r="E23" i="36"/>
  <c r="E24" i="36"/>
  <c r="E25" i="36"/>
  <c r="DZ25" i="36" s="1"/>
  <c r="E26" i="36"/>
  <c r="E27" i="36"/>
  <c r="E3" i="36"/>
  <c r="B4" i="36"/>
  <c r="B5" i="36"/>
  <c r="B6" i="36"/>
  <c r="B7" i="36"/>
  <c r="B8" i="36"/>
  <c r="B9" i="36"/>
  <c r="B10" i="36"/>
  <c r="B11" i="36"/>
  <c r="B12" i="36"/>
  <c r="B13" i="36"/>
  <c r="B14" i="36"/>
  <c r="B15" i="36"/>
  <c r="B16" i="36"/>
  <c r="B17" i="36"/>
  <c r="B18" i="36"/>
  <c r="B19" i="36"/>
  <c r="B20" i="36"/>
  <c r="B21" i="36"/>
  <c r="B22" i="36"/>
  <c r="B23" i="36"/>
  <c r="B24" i="36"/>
  <c r="B25" i="36"/>
  <c r="B26" i="36"/>
  <c r="B27" i="36"/>
  <c r="B3" i="36"/>
  <c r="AD29" i="36"/>
  <c r="AG29" i="36"/>
  <c r="AH29" i="36"/>
  <c r="AK29" i="36"/>
  <c r="AL29" i="36"/>
  <c r="AM29" i="36"/>
  <c r="AO29" i="36"/>
  <c r="AP29" i="36"/>
  <c r="AS29" i="36"/>
  <c r="AT29" i="36"/>
  <c r="AU29" i="36"/>
  <c r="AW29" i="36"/>
  <c r="AX29" i="36"/>
  <c r="BA29" i="36"/>
  <c r="BB29" i="36"/>
  <c r="BE29" i="36"/>
  <c r="BF29" i="36"/>
  <c r="BG29" i="36"/>
  <c r="BI29" i="36"/>
  <c r="BJ29" i="36"/>
  <c r="BM29" i="36"/>
  <c r="BN29" i="36"/>
  <c r="BQ29" i="36"/>
  <c r="DV4" i="36"/>
  <c r="DV5" i="36"/>
  <c r="DV6" i="36"/>
  <c r="DV7" i="36"/>
  <c r="DV8" i="36"/>
  <c r="DV9" i="36"/>
  <c r="DV10" i="36"/>
  <c r="DV11" i="36"/>
  <c r="DV12" i="36"/>
  <c r="DV13" i="36"/>
  <c r="DV14" i="36"/>
  <c r="DV15" i="36"/>
  <c r="DV16" i="36"/>
  <c r="DV17" i="36"/>
  <c r="DV18" i="36"/>
  <c r="DV19" i="36"/>
  <c r="DV20" i="36"/>
  <c r="DV21" i="36"/>
  <c r="DV22" i="36"/>
  <c r="DV23" i="36"/>
  <c r="DV3" i="36"/>
  <c r="AD4" i="10"/>
  <c r="S4" i="36" s="1"/>
  <c r="AD5" i="10"/>
  <c r="S5" i="36" s="1"/>
  <c r="AD6" i="10"/>
  <c r="S6" i="36" s="1"/>
  <c r="AD7" i="10"/>
  <c r="S7" i="36" s="1"/>
  <c r="AD8" i="10"/>
  <c r="S8" i="36" s="1"/>
  <c r="AD9" i="10"/>
  <c r="S9" i="36" s="1"/>
  <c r="AD10" i="10"/>
  <c r="S10" i="36" s="1"/>
  <c r="AD11" i="10"/>
  <c r="S11" i="36" s="1"/>
  <c r="AD12" i="10"/>
  <c r="S12" i="36" s="1"/>
  <c r="AD13" i="10"/>
  <c r="S13" i="36" s="1"/>
  <c r="AD14" i="10"/>
  <c r="S14" i="36" s="1"/>
  <c r="AD15" i="10"/>
  <c r="S15" i="36" s="1"/>
  <c r="AD16" i="10"/>
  <c r="S16" i="36" s="1"/>
  <c r="AD17" i="10"/>
  <c r="S17" i="36" s="1"/>
  <c r="AD18" i="10"/>
  <c r="S18" i="36" s="1"/>
  <c r="AD19" i="10"/>
  <c r="S19" i="36" s="1"/>
  <c r="AD20" i="10"/>
  <c r="S20" i="36" s="1"/>
  <c r="AD21" i="10"/>
  <c r="S21" i="36" s="1"/>
  <c r="AD22" i="10"/>
  <c r="S22" i="36" s="1"/>
  <c r="AD23" i="10"/>
  <c r="S23" i="36" s="1"/>
  <c r="AD24" i="10"/>
  <c r="S24" i="36" s="1"/>
  <c r="AD25" i="10"/>
  <c r="S25" i="36" s="1"/>
  <c r="AD26" i="10"/>
  <c r="S26" i="36" s="1"/>
  <c r="AD27" i="10"/>
  <c r="S27" i="36" s="1"/>
  <c r="AD3" i="10"/>
  <c r="S3" i="36" s="1"/>
  <c r="DW26" i="36" l="1"/>
  <c r="DW10" i="36"/>
  <c r="DW25" i="36"/>
  <c r="DZ24" i="36"/>
  <c r="DW24" i="36"/>
  <c r="DZ26" i="36"/>
  <c r="DV29" i="36"/>
  <c r="E46" i="36"/>
  <c r="E36" i="36"/>
  <c r="AD28" i="10"/>
  <c r="E38" i="36"/>
  <c r="E54" i="36"/>
  <c r="B40" i="36"/>
  <c r="B48" i="36"/>
  <c r="B56" i="36"/>
  <c r="B42" i="36"/>
  <c r="B50" i="36"/>
  <c r="B57" i="36"/>
  <c r="B49" i="36"/>
  <c r="B41" i="36"/>
  <c r="E34" i="36"/>
  <c r="E51" i="36"/>
  <c r="E43" i="36"/>
  <c r="E35" i="36"/>
  <c r="M60" i="36"/>
  <c r="B34" i="36"/>
  <c r="B51" i="36"/>
  <c r="B43" i="36"/>
  <c r="B35" i="36"/>
  <c r="E53" i="36"/>
  <c r="E45" i="36"/>
  <c r="E37" i="36"/>
  <c r="E52" i="36"/>
  <c r="E44" i="36"/>
  <c r="B55" i="36"/>
  <c r="B47" i="36"/>
  <c r="B39" i="36"/>
  <c r="E50" i="36"/>
  <c r="E42" i="36"/>
  <c r="E57" i="36"/>
  <c r="B54" i="36"/>
  <c r="B46" i="36"/>
  <c r="E49" i="36"/>
  <c r="B53" i="36"/>
  <c r="B45" i="36"/>
  <c r="B37" i="36"/>
  <c r="E56" i="36"/>
  <c r="E48" i="36"/>
  <c r="E40" i="36"/>
  <c r="F60" i="36"/>
  <c r="B38" i="36"/>
  <c r="E41" i="36"/>
  <c r="B52" i="36"/>
  <c r="B44" i="36"/>
  <c r="B36" i="36"/>
  <c r="E55" i="36"/>
  <c r="E47" i="36"/>
  <c r="E39" i="36"/>
  <c r="I60" i="36"/>
  <c r="J60" i="36"/>
  <c r="Q60" i="36"/>
  <c r="Q29" i="36"/>
  <c r="Y29" i="36"/>
  <c r="P60" i="36"/>
  <c r="N60" i="36"/>
  <c r="N29" i="36"/>
  <c r="J29" i="36"/>
  <c r="R29" i="36"/>
  <c r="F29" i="36"/>
  <c r="V29" i="36"/>
  <c r="S29" i="36"/>
  <c r="U29" i="36"/>
  <c r="M29" i="36"/>
  <c r="I29" i="36"/>
  <c r="E29" i="36"/>
  <c r="B29" i="36"/>
  <c r="N27" i="10" l="1"/>
  <c r="T27" i="36" s="1"/>
  <c r="AF27" i="10"/>
  <c r="F27" i="11" s="1"/>
  <c r="G27" i="11" s="1"/>
  <c r="O27" i="11" s="1"/>
  <c r="AG27" i="11" s="1"/>
  <c r="AI27" i="11" s="1"/>
  <c r="H28" i="9"/>
  <c r="I28" i="9"/>
  <c r="J28" i="9"/>
  <c r="K28" i="9"/>
  <c r="L28" i="9"/>
  <c r="M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E28" i="9" l="1"/>
  <c r="AG27" i="9"/>
  <c r="AE27" i="9"/>
  <c r="O27" i="36" s="1"/>
  <c r="N27" i="9"/>
  <c r="P27" i="36" s="1"/>
  <c r="AG26" i="9"/>
  <c r="F26" i="10" s="1"/>
  <c r="AE26" i="9"/>
  <c r="O26" i="36" s="1"/>
  <c r="N26" i="9"/>
  <c r="P26" i="36" s="1"/>
  <c r="AG25" i="9"/>
  <c r="F25" i="10" s="1"/>
  <c r="AE25" i="9"/>
  <c r="O25" i="36" s="1"/>
  <c r="N25" i="9"/>
  <c r="P25" i="36" s="1"/>
  <c r="AG24" i="9"/>
  <c r="F24" i="10" s="1"/>
  <c r="AE24" i="9"/>
  <c r="O24" i="36" s="1"/>
  <c r="N24" i="9"/>
  <c r="P24" i="36" s="1"/>
  <c r="AG23" i="9"/>
  <c r="F23" i="10" s="1"/>
  <c r="AE23" i="9"/>
  <c r="O23" i="36" s="1"/>
  <c r="N23" i="9"/>
  <c r="P23" i="36" s="1"/>
  <c r="AG22" i="9"/>
  <c r="F22" i="10" s="1"/>
  <c r="AE22" i="9"/>
  <c r="O22" i="36" s="1"/>
  <c r="N22" i="9"/>
  <c r="P22" i="36" s="1"/>
  <c r="AG21" i="9"/>
  <c r="F21" i="10" s="1"/>
  <c r="AE21" i="9"/>
  <c r="O21" i="36" s="1"/>
  <c r="N21" i="9"/>
  <c r="P21" i="36" s="1"/>
  <c r="AG20" i="9"/>
  <c r="F20" i="10" s="1"/>
  <c r="AE20" i="9"/>
  <c r="O20" i="36" s="1"/>
  <c r="N20" i="9"/>
  <c r="P20" i="36" s="1"/>
  <c r="AG19" i="9"/>
  <c r="F19" i="10" s="1"/>
  <c r="AE19" i="9"/>
  <c r="O19" i="36" s="1"/>
  <c r="N19" i="9"/>
  <c r="P19" i="36" s="1"/>
  <c r="AG18" i="9"/>
  <c r="F18" i="10" s="1"/>
  <c r="AE18" i="9"/>
  <c r="O18" i="36" s="1"/>
  <c r="N18" i="9"/>
  <c r="P18" i="36" s="1"/>
  <c r="AG17" i="9"/>
  <c r="F17" i="10" s="1"/>
  <c r="AE17" i="9"/>
  <c r="O17" i="36" s="1"/>
  <c r="N17" i="9"/>
  <c r="P17" i="36" s="1"/>
  <c r="AG16" i="9"/>
  <c r="F16" i="10" s="1"/>
  <c r="AE16" i="9"/>
  <c r="O16" i="36" s="1"/>
  <c r="N16" i="9"/>
  <c r="P16" i="36" s="1"/>
  <c r="AG15" i="9"/>
  <c r="F15" i="10" s="1"/>
  <c r="AE15" i="9"/>
  <c r="O15" i="36" s="1"/>
  <c r="N15" i="9"/>
  <c r="P15" i="36" s="1"/>
  <c r="AG14" i="9"/>
  <c r="F14" i="10" s="1"/>
  <c r="AE14" i="9"/>
  <c r="O14" i="36" s="1"/>
  <c r="N14" i="9"/>
  <c r="P14" i="36" s="1"/>
  <c r="AG13" i="9"/>
  <c r="F13" i="10" s="1"/>
  <c r="AE13" i="9"/>
  <c r="O13" i="36" s="1"/>
  <c r="N13" i="9"/>
  <c r="P13" i="36" s="1"/>
  <c r="AG12" i="9"/>
  <c r="F12" i="10" s="1"/>
  <c r="AE12" i="9"/>
  <c r="O12" i="36" s="1"/>
  <c r="N12" i="9"/>
  <c r="P12" i="36" s="1"/>
  <c r="AG11" i="9"/>
  <c r="F11" i="10" s="1"/>
  <c r="AE11" i="9"/>
  <c r="O11" i="36" s="1"/>
  <c r="N11" i="9"/>
  <c r="P11" i="36" s="1"/>
  <c r="AG10" i="9"/>
  <c r="F10" i="10" s="1"/>
  <c r="AE10" i="9"/>
  <c r="O10" i="36" s="1"/>
  <c r="N10" i="9"/>
  <c r="P10" i="36" s="1"/>
  <c r="AG9" i="9"/>
  <c r="F9" i="10" s="1"/>
  <c r="AE9" i="9"/>
  <c r="O9" i="36" s="1"/>
  <c r="N9" i="9"/>
  <c r="P9" i="36" s="1"/>
  <c r="AG8" i="9"/>
  <c r="F8" i="10" s="1"/>
  <c r="AE8" i="9"/>
  <c r="O8" i="36" s="1"/>
  <c r="N8" i="9"/>
  <c r="P8" i="36" s="1"/>
  <c r="AG7" i="9"/>
  <c r="F7" i="10" s="1"/>
  <c r="AE7" i="9"/>
  <c r="O7" i="36" s="1"/>
  <c r="N7" i="9"/>
  <c r="P7" i="36" s="1"/>
  <c r="AG6" i="9"/>
  <c r="F6" i="10" s="1"/>
  <c r="AE6" i="9"/>
  <c r="O6" i="36" s="1"/>
  <c r="N6" i="9"/>
  <c r="P6" i="36" s="1"/>
  <c r="AG5" i="9"/>
  <c r="F5" i="10" s="1"/>
  <c r="AE5" i="9"/>
  <c r="O5" i="36" s="1"/>
  <c r="N5" i="9"/>
  <c r="P5" i="36" s="1"/>
  <c r="AG4" i="9"/>
  <c r="F4" i="10" s="1"/>
  <c r="AE4" i="9"/>
  <c r="O4" i="36" s="1"/>
  <c r="N4" i="9"/>
  <c r="P4" i="36" s="1"/>
  <c r="AG3" i="9"/>
  <c r="AE3" i="9"/>
  <c r="O3" i="36" s="1"/>
  <c r="N3" i="9"/>
  <c r="P3" i="36" s="1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M28" i="8"/>
  <c r="L28" i="8"/>
  <c r="K28" i="8"/>
  <c r="J28" i="8"/>
  <c r="I28" i="8"/>
  <c r="H28" i="8"/>
  <c r="E28" i="8"/>
  <c r="AF27" i="8"/>
  <c r="F27" i="9" s="1"/>
  <c r="G27" i="9" s="1"/>
  <c r="O27" i="9" s="1"/>
  <c r="AF27" i="9" s="1"/>
  <c r="AD27" i="8"/>
  <c r="K27" i="36" s="1"/>
  <c r="N27" i="8"/>
  <c r="L27" i="36" s="1"/>
  <c r="AF26" i="8"/>
  <c r="F26" i="9" s="1"/>
  <c r="G26" i="9" s="1"/>
  <c r="AD26" i="8"/>
  <c r="K26" i="36" s="1"/>
  <c r="N26" i="8"/>
  <c r="L26" i="36" s="1"/>
  <c r="AF25" i="8"/>
  <c r="F25" i="9" s="1"/>
  <c r="G25" i="9" s="1"/>
  <c r="O25" i="9" s="1"/>
  <c r="AF25" i="9" s="1"/>
  <c r="AD25" i="8"/>
  <c r="K25" i="36" s="1"/>
  <c r="N25" i="8"/>
  <c r="L25" i="36" s="1"/>
  <c r="AF24" i="8"/>
  <c r="F24" i="9" s="1"/>
  <c r="G24" i="9" s="1"/>
  <c r="AD24" i="8"/>
  <c r="K24" i="36" s="1"/>
  <c r="N24" i="8"/>
  <c r="L24" i="36" s="1"/>
  <c r="AF23" i="8"/>
  <c r="F23" i="9" s="1"/>
  <c r="G23" i="9" s="1"/>
  <c r="AD23" i="8"/>
  <c r="K23" i="36" s="1"/>
  <c r="N23" i="8"/>
  <c r="L23" i="36" s="1"/>
  <c r="AF22" i="8"/>
  <c r="F22" i="9" s="1"/>
  <c r="G22" i="9" s="1"/>
  <c r="AD22" i="8"/>
  <c r="K22" i="36" s="1"/>
  <c r="N22" i="8"/>
  <c r="L22" i="36" s="1"/>
  <c r="AF21" i="8"/>
  <c r="F21" i="9" s="1"/>
  <c r="G21" i="9" s="1"/>
  <c r="AD21" i="8"/>
  <c r="K21" i="36" s="1"/>
  <c r="N21" i="8"/>
  <c r="L21" i="36" s="1"/>
  <c r="AF20" i="8"/>
  <c r="F20" i="9" s="1"/>
  <c r="G20" i="9" s="1"/>
  <c r="O20" i="9" s="1"/>
  <c r="AF20" i="9" s="1"/>
  <c r="AD20" i="8"/>
  <c r="K20" i="36" s="1"/>
  <c r="N20" i="8"/>
  <c r="L20" i="36" s="1"/>
  <c r="AF19" i="8"/>
  <c r="F19" i="9" s="1"/>
  <c r="G19" i="9" s="1"/>
  <c r="O19" i="9" s="1"/>
  <c r="AF19" i="9" s="1"/>
  <c r="AD19" i="8"/>
  <c r="K19" i="36" s="1"/>
  <c r="N19" i="8"/>
  <c r="L19" i="36" s="1"/>
  <c r="AF18" i="8"/>
  <c r="AD18" i="8"/>
  <c r="K18" i="36" s="1"/>
  <c r="N18" i="8"/>
  <c r="L18" i="36" s="1"/>
  <c r="AF17" i="8"/>
  <c r="F17" i="9" s="1"/>
  <c r="G17" i="9" s="1"/>
  <c r="O17" i="9" s="1"/>
  <c r="AF17" i="9" s="1"/>
  <c r="AD17" i="8"/>
  <c r="K17" i="36" s="1"/>
  <c r="N17" i="8"/>
  <c r="L17" i="36" s="1"/>
  <c r="AF16" i="8"/>
  <c r="AD16" i="8"/>
  <c r="K16" i="36" s="1"/>
  <c r="N16" i="8"/>
  <c r="L16" i="36" s="1"/>
  <c r="AF15" i="8"/>
  <c r="F15" i="9" s="1"/>
  <c r="G15" i="9" s="1"/>
  <c r="O15" i="9" s="1"/>
  <c r="AD15" i="8"/>
  <c r="K15" i="36" s="1"/>
  <c r="N15" i="8"/>
  <c r="L15" i="36" s="1"/>
  <c r="AF14" i="8"/>
  <c r="F14" i="9" s="1"/>
  <c r="G14" i="9" s="1"/>
  <c r="O14" i="9" s="1"/>
  <c r="AF14" i="9" s="1"/>
  <c r="AD14" i="8"/>
  <c r="K14" i="36" s="1"/>
  <c r="N14" i="8"/>
  <c r="L14" i="36" s="1"/>
  <c r="AF13" i="8"/>
  <c r="F13" i="9" s="1"/>
  <c r="G13" i="9" s="1"/>
  <c r="AD13" i="8"/>
  <c r="K13" i="36" s="1"/>
  <c r="N13" i="8"/>
  <c r="L13" i="36" s="1"/>
  <c r="AF12" i="8"/>
  <c r="F12" i="9" s="1"/>
  <c r="G12" i="9" s="1"/>
  <c r="O12" i="9" s="1"/>
  <c r="AD12" i="8"/>
  <c r="K12" i="36" s="1"/>
  <c r="N12" i="8"/>
  <c r="L12" i="36" s="1"/>
  <c r="AF11" i="8"/>
  <c r="F11" i="9" s="1"/>
  <c r="G11" i="9" s="1"/>
  <c r="O11" i="9" s="1"/>
  <c r="AD11" i="8"/>
  <c r="K11" i="36" s="1"/>
  <c r="N11" i="8"/>
  <c r="L11" i="36" s="1"/>
  <c r="AF10" i="8"/>
  <c r="AD10" i="8"/>
  <c r="K10" i="36" s="1"/>
  <c r="N10" i="8"/>
  <c r="L10" i="36" s="1"/>
  <c r="AF9" i="8"/>
  <c r="F9" i="9" s="1"/>
  <c r="G9" i="9" s="1"/>
  <c r="O9" i="9" s="1"/>
  <c r="AF9" i="9" s="1"/>
  <c r="AD9" i="8"/>
  <c r="K9" i="36" s="1"/>
  <c r="N9" i="8"/>
  <c r="L9" i="36" s="1"/>
  <c r="AF8" i="8"/>
  <c r="F8" i="9" s="1"/>
  <c r="G8" i="9" s="1"/>
  <c r="AD8" i="8"/>
  <c r="K8" i="36" s="1"/>
  <c r="N8" i="8"/>
  <c r="L8" i="36" s="1"/>
  <c r="AF7" i="8"/>
  <c r="F7" i="9" s="1"/>
  <c r="G7" i="9" s="1"/>
  <c r="O7" i="9" s="1"/>
  <c r="AD7" i="8"/>
  <c r="K7" i="36" s="1"/>
  <c r="N7" i="8"/>
  <c r="L7" i="36" s="1"/>
  <c r="AF6" i="8"/>
  <c r="F6" i="9" s="1"/>
  <c r="G6" i="9" s="1"/>
  <c r="O6" i="9" s="1"/>
  <c r="AD6" i="8"/>
  <c r="K6" i="36" s="1"/>
  <c r="N6" i="8"/>
  <c r="L6" i="36" s="1"/>
  <c r="AF5" i="8"/>
  <c r="F5" i="9" s="1"/>
  <c r="G5" i="9" s="1"/>
  <c r="AD5" i="8"/>
  <c r="K5" i="36" s="1"/>
  <c r="N5" i="8"/>
  <c r="L5" i="36" s="1"/>
  <c r="AF4" i="8"/>
  <c r="F4" i="9" s="1"/>
  <c r="G4" i="9" s="1"/>
  <c r="AD4" i="8"/>
  <c r="K4" i="36" s="1"/>
  <c r="N4" i="8"/>
  <c r="L4" i="36" s="1"/>
  <c r="AF3" i="8"/>
  <c r="F3" i="9" s="1"/>
  <c r="K3" i="36"/>
  <c r="N3" i="8"/>
  <c r="L3" i="36" s="1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M28" i="7"/>
  <c r="L28" i="7"/>
  <c r="K28" i="7"/>
  <c r="J28" i="7"/>
  <c r="I28" i="7"/>
  <c r="H28" i="7"/>
  <c r="E28" i="7"/>
  <c r="AG27" i="7"/>
  <c r="AE27" i="7"/>
  <c r="G27" i="36" s="1"/>
  <c r="N27" i="7"/>
  <c r="H27" i="36" s="1"/>
  <c r="G27" i="7"/>
  <c r="O27" i="7" s="1"/>
  <c r="AF27" i="7" s="1"/>
  <c r="AG26" i="7"/>
  <c r="F26" i="8" s="1"/>
  <c r="G26" i="8" s="1"/>
  <c r="O26" i="8" s="1"/>
  <c r="AE26" i="7"/>
  <c r="G26" i="36" s="1"/>
  <c r="N26" i="7"/>
  <c r="H26" i="36" s="1"/>
  <c r="AG25" i="7"/>
  <c r="F25" i="8" s="1"/>
  <c r="G25" i="8" s="1"/>
  <c r="AE25" i="7"/>
  <c r="G25" i="36" s="1"/>
  <c r="N25" i="7"/>
  <c r="H25" i="36" s="1"/>
  <c r="AG24" i="7"/>
  <c r="F24" i="8" s="1"/>
  <c r="G24" i="8" s="1"/>
  <c r="O24" i="8" s="1"/>
  <c r="AE24" i="7"/>
  <c r="G24" i="36" s="1"/>
  <c r="N24" i="7"/>
  <c r="H24" i="36" s="1"/>
  <c r="AG23" i="7"/>
  <c r="F23" i="8" s="1"/>
  <c r="G23" i="8" s="1"/>
  <c r="O23" i="8" s="1"/>
  <c r="AE23" i="8" s="1"/>
  <c r="AE23" i="7"/>
  <c r="G23" i="36" s="1"/>
  <c r="N23" i="7"/>
  <c r="H23" i="36" s="1"/>
  <c r="AG22" i="7"/>
  <c r="F22" i="8" s="1"/>
  <c r="G22" i="8" s="1"/>
  <c r="AE22" i="7"/>
  <c r="G22" i="36" s="1"/>
  <c r="N22" i="7"/>
  <c r="H22" i="36" s="1"/>
  <c r="AG21" i="7"/>
  <c r="F21" i="8" s="1"/>
  <c r="G21" i="8" s="1"/>
  <c r="O21" i="8" s="1"/>
  <c r="AE21" i="8" s="1"/>
  <c r="AE21" i="7"/>
  <c r="G21" i="36" s="1"/>
  <c r="N21" i="7"/>
  <c r="H21" i="36" s="1"/>
  <c r="AG20" i="7"/>
  <c r="F20" i="8" s="1"/>
  <c r="G20" i="8" s="1"/>
  <c r="O20" i="8" s="1"/>
  <c r="AE20" i="7"/>
  <c r="G20" i="36" s="1"/>
  <c r="N20" i="7"/>
  <c r="H20" i="36" s="1"/>
  <c r="AG19" i="7"/>
  <c r="F19" i="8" s="1"/>
  <c r="G19" i="8" s="1"/>
  <c r="O19" i="8" s="1"/>
  <c r="AE19" i="7"/>
  <c r="G19" i="36" s="1"/>
  <c r="N19" i="7"/>
  <c r="H19" i="36" s="1"/>
  <c r="AG18" i="7"/>
  <c r="F18" i="8" s="1"/>
  <c r="G18" i="8" s="1"/>
  <c r="O18" i="8" s="1"/>
  <c r="AE18" i="7"/>
  <c r="G18" i="36" s="1"/>
  <c r="N18" i="7"/>
  <c r="H18" i="36" s="1"/>
  <c r="AG17" i="7"/>
  <c r="F17" i="8" s="1"/>
  <c r="G17" i="8" s="1"/>
  <c r="AE17" i="7"/>
  <c r="G17" i="36" s="1"/>
  <c r="N17" i="7"/>
  <c r="H17" i="36" s="1"/>
  <c r="AG16" i="7"/>
  <c r="F16" i="8" s="1"/>
  <c r="G16" i="8" s="1"/>
  <c r="O16" i="8" s="1"/>
  <c r="AE16" i="8" s="1"/>
  <c r="AE16" i="7"/>
  <c r="G16" i="36" s="1"/>
  <c r="N16" i="7"/>
  <c r="H16" i="36" s="1"/>
  <c r="AG15" i="7"/>
  <c r="F15" i="8" s="1"/>
  <c r="G15" i="8" s="1"/>
  <c r="O15" i="8" s="1"/>
  <c r="AE15" i="8" s="1"/>
  <c r="AE15" i="7"/>
  <c r="G15" i="36" s="1"/>
  <c r="N15" i="7"/>
  <c r="H15" i="36" s="1"/>
  <c r="AG14" i="7"/>
  <c r="F14" i="8" s="1"/>
  <c r="G14" i="8" s="1"/>
  <c r="O14" i="8" s="1"/>
  <c r="G14" i="36"/>
  <c r="N14" i="7"/>
  <c r="H14" i="36" s="1"/>
  <c r="AG13" i="7"/>
  <c r="F13" i="8" s="1"/>
  <c r="G13" i="8" s="1"/>
  <c r="O13" i="8" s="1"/>
  <c r="AE13" i="8" s="1"/>
  <c r="AE13" i="7"/>
  <c r="G13" i="36" s="1"/>
  <c r="N13" i="7"/>
  <c r="H13" i="36" s="1"/>
  <c r="AG12" i="7"/>
  <c r="F12" i="8" s="1"/>
  <c r="G12" i="8" s="1"/>
  <c r="AE12" i="7"/>
  <c r="G12" i="36" s="1"/>
  <c r="N12" i="7"/>
  <c r="H12" i="36" s="1"/>
  <c r="AG11" i="7"/>
  <c r="F11" i="8" s="1"/>
  <c r="G11" i="8" s="1"/>
  <c r="O11" i="8" s="1"/>
  <c r="AE11" i="7"/>
  <c r="G11" i="36" s="1"/>
  <c r="N11" i="7"/>
  <c r="H11" i="36" s="1"/>
  <c r="AG10" i="7"/>
  <c r="F10" i="8" s="1"/>
  <c r="G10" i="8" s="1"/>
  <c r="O10" i="8" s="1"/>
  <c r="AE10" i="7"/>
  <c r="G10" i="36" s="1"/>
  <c r="N10" i="7"/>
  <c r="H10" i="36" s="1"/>
  <c r="AG9" i="7"/>
  <c r="F9" i="8" s="1"/>
  <c r="G9" i="8" s="1"/>
  <c r="O9" i="8" s="1"/>
  <c r="AE9" i="7"/>
  <c r="G9" i="36" s="1"/>
  <c r="N9" i="7"/>
  <c r="H9" i="36" s="1"/>
  <c r="AG8" i="7"/>
  <c r="F8" i="8" s="1"/>
  <c r="G8" i="8" s="1"/>
  <c r="O8" i="8" s="1"/>
  <c r="AE8" i="7"/>
  <c r="G8" i="36" s="1"/>
  <c r="N8" i="7"/>
  <c r="H8" i="36" s="1"/>
  <c r="AG7" i="7"/>
  <c r="F7" i="8" s="1"/>
  <c r="G7" i="8" s="1"/>
  <c r="AE7" i="7"/>
  <c r="G7" i="36" s="1"/>
  <c r="N7" i="7"/>
  <c r="H7" i="36" s="1"/>
  <c r="AG6" i="7"/>
  <c r="F6" i="8" s="1"/>
  <c r="G6" i="8" s="1"/>
  <c r="O6" i="8" s="1"/>
  <c r="AE6" i="7"/>
  <c r="G6" i="36" s="1"/>
  <c r="N6" i="7"/>
  <c r="H6" i="36" s="1"/>
  <c r="AG5" i="7"/>
  <c r="F5" i="8" s="1"/>
  <c r="G5" i="8" s="1"/>
  <c r="O5" i="8" s="1"/>
  <c r="AE5" i="7"/>
  <c r="G5" i="36" s="1"/>
  <c r="N5" i="7"/>
  <c r="H5" i="36" s="1"/>
  <c r="AG4" i="7"/>
  <c r="F4" i="8" s="1"/>
  <c r="G4" i="8" s="1"/>
  <c r="O4" i="8" s="1"/>
  <c r="AE4" i="7"/>
  <c r="G4" i="36" s="1"/>
  <c r="N4" i="7"/>
  <c r="H4" i="36" s="1"/>
  <c r="AG3" i="7"/>
  <c r="AE3" i="7"/>
  <c r="G3" i="36" s="1"/>
  <c r="N3" i="7"/>
  <c r="AC27" i="6"/>
  <c r="C27" i="36" s="1"/>
  <c r="N27" i="6"/>
  <c r="D27" i="36" s="1"/>
  <c r="G27" i="6"/>
  <c r="AC26" i="6"/>
  <c r="C26" i="36" s="1"/>
  <c r="N26" i="6"/>
  <c r="D26" i="36" s="1"/>
  <c r="G26" i="6"/>
  <c r="AC25" i="6"/>
  <c r="C25" i="36" s="1"/>
  <c r="N25" i="6"/>
  <c r="G25" i="6"/>
  <c r="AC24" i="6"/>
  <c r="C24" i="36" s="1"/>
  <c r="N24" i="6"/>
  <c r="D24" i="36" s="1"/>
  <c r="G24" i="6"/>
  <c r="AC23" i="6"/>
  <c r="C23" i="36" s="1"/>
  <c r="N23" i="6"/>
  <c r="G23" i="6"/>
  <c r="AC22" i="6"/>
  <c r="C22" i="36" s="1"/>
  <c r="N22" i="6"/>
  <c r="D22" i="36" s="1"/>
  <c r="G22" i="6"/>
  <c r="AC21" i="6"/>
  <c r="C21" i="36" s="1"/>
  <c r="N21" i="6"/>
  <c r="D21" i="36" s="1"/>
  <c r="G21" i="6"/>
  <c r="AC20" i="6"/>
  <c r="C20" i="36" s="1"/>
  <c r="N20" i="6"/>
  <c r="D20" i="36" s="1"/>
  <c r="G20" i="6"/>
  <c r="AC19" i="6"/>
  <c r="C19" i="36" s="1"/>
  <c r="N19" i="6"/>
  <c r="D19" i="36" s="1"/>
  <c r="G19" i="6"/>
  <c r="AC18" i="6"/>
  <c r="C18" i="36" s="1"/>
  <c r="N18" i="6"/>
  <c r="D18" i="36" s="1"/>
  <c r="G18" i="6"/>
  <c r="AC17" i="6"/>
  <c r="C17" i="36" s="1"/>
  <c r="N17" i="6"/>
  <c r="D17" i="36" s="1"/>
  <c r="G17" i="6"/>
  <c r="AC16" i="6"/>
  <c r="C16" i="36" s="1"/>
  <c r="N16" i="6"/>
  <c r="D16" i="36" s="1"/>
  <c r="G16" i="6"/>
  <c r="AC15" i="6"/>
  <c r="C15" i="36" s="1"/>
  <c r="N15" i="6"/>
  <c r="D15" i="36" s="1"/>
  <c r="G15" i="6"/>
  <c r="AC14" i="6"/>
  <c r="C14" i="36" s="1"/>
  <c r="N14" i="6"/>
  <c r="D14" i="36" s="1"/>
  <c r="G14" i="6"/>
  <c r="AC13" i="6"/>
  <c r="C13" i="36" s="1"/>
  <c r="N13" i="6"/>
  <c r="G13" i="6"/>
  <c r="AC12" i="6"/>
  <c r="C12" i="36" s="1"/>
  <c r="N12" i="6"/>
  <c r="D12" i="36" s="1"/>
  <c r="G12" i="6"/>
  <c r="AC11" i="6"/>
  <c r="C11" i="36" s="1"/>
  <c r="N11" i="6"/>
  <c r="D11" i="36" s="1"/>
  <c r="G11" i="6"/>
  <c r="AC10" i="6"/>
  <c r="C10" i="36" s="1"/>
  <c r="N10" i="6"/>
  <c r="D10" i="36" s="1"/>
  <c r="G10" i="6"/>
  <c r="AC9" i="6"/>
  <c r="C9" i="36" s="1"/>
  <c r="N9" i="6"/>
  <c r="D9" i="36" s="1"/>
  <c r="G9" i="6"/>
  <c r="AC8" i="6"/>
  <c r="C8" i="36" s="1"/>
  <c r="N8" i="6"/>
  <c r="D8" i="36" s="1"/>
  <c r="G8" i="6"/>
  <c r="AC7" i="6"/>
  <c r="C7" i="36" s="1"/>
  <c r="N7" i="6"/>
  <c r="D7" i="36" s="1"/>
  <c r="G7" i="6"/>
  <c r="AC6" i="6"/>
  <c r="C6" i="36" s="1"/>
  <c r="N6" i="6"/>
  <c r="G6" i="6"/>
  <c r="AC5" i="6"/>
  <c r="C5" i="36" s="1"/>
  <c r="N5" i="6"/>
  <c r="D5" i="36" s="1"/>
  <c r="G5" i="6"/>
  <c r="AC4" i="6"/>
  <c r="C4" i="36" s="1"/>
  <c r="N4" i="6"/>
  <c r="D4" i="36" s="1"/>
  <c r="G4" i="6"/>
  <c r="F3" i="7"/>
  <c r="AC3" i="6"/>
  <c r="C3" i="36" s="1"/>
  <c r="N3" i="6"/>
  <c r="D3" i="36" s="1"/>
  <c r="G3" i="6"/>
  <c r="G32" i="6" l="1"/>
  <c r="D6" i="36"/>
  <c r="N32" i="6"/>
  <c r="O6" i="6"/>
  <c r="AE20" i="8"/>
  <c r="O16" i="6"/>
  <c r="AD16" i="6" s="1"/>
  <c r="G14" i="7" s="1"/>
  <c r="O14" i="7" s="1"/>
  <c r="AF14" i="7" s="1"/>
  <c r="AE10" i="8"/>
  <c r="AE26" i="8"/>
  <c r="O5" i="9"/>
  <c r="O13" i="9"/>
  <c r="AF13" i="9" s="1"/>
  <c r="AH13" i="9" s="1"/>
  <c r="O21" i="9"/>
  <c r="AF21" i="9" s="1"/>
  <c r="AH21" i="9" s="1"/>
  <c r="O24" i="9"/>
  <c r="AF24" i="9" s="1"/>
  <c r="AH24" i="9" s="1"/>
  <c r="O10" i="6"/>
  <c r="AD10" i="6" s="1"/>
  <c r="O18" i="6"/>
  <c r="AD18" i="6" s="1"/>
  <c r="G16" i="7" s="1"/>
  <c r="O16" i="7" s="1"/>
  <c r="AF16" i="7" s="1"/>
  <c r="AH16" i="7" s="1"/>
  <c r="P29" i="36"/>
  <c r="O25" i="8"/>
  <c r="AE25" i="8" s="1"/>
  <c r="O4" i="9"/>
  <c r="O23" i="9"/>
  <c r="AF23" i="9" s="1"/>
  <c r="AH23" i="9" s="1"/>
  <c r="N28" i="7"/>
  <c r="H3" i="36"/>
  <c r="H29" i="36" s="1"/>
  <c r="G29" i="36"/>
  <c r="AE24" i="8"/>
  <c r="AF12" i="9"/>
  <c r="O13" i="6"/>
  <c r="AD13" i="6" s="1"/>
  <c r="G11" i="7" s="1"/>
  <c r="O11" i="7" s="1"/>
  <c r="AF11" i="7" s="1"/>
  <c r="AH11" i="7" s="1"/>
  <c r="D13" i="36"/>
  <c r="AE11" i="8"/>
  <c r="AG11" i="8" s="1"/>
  <c r="L29" i="36"/>
  <c r="C29" i="36"/>
  <c r="O4" i="6"/>
  <c r="AD4" i="6" s="1"/>
  <c r="AF4" i="6" s="1"/>
  <c r="O12" i="6"/>
  <c r="AD12" i="6" s="1"/>
  <c r="AF12" i="6" s="1"/>
  <c r="O25" i="6"/>
  <c r="AD25" i="6" s="1"/>
  <c r="G23" i="7" s="1"/>
  <c r="O23" i="7" s="1"/>
  <c r="AF23" i="7" s="1"/>
  <c r="AH23" i="7" s="1"/>
  <c r="D25" i="36"/>
  <c r="O22" i="8"/>
  <c r="AE22" i="8" s="1"/>
  <c r="K29" i="36"/>
  <c r="AE9" i="8"/>
  <c r="AG9" i="8" s="1"/>
  <c r="O17" i="8"/>
  <c r="AE17" i="8" s="1"/>
  <c r="O12" i="8"/>
  <c r="AE12" i="8" s="1"/>
  <c r="O8" i="9"/>
  <c r="AF8" i="9" s="1"/>
  <c r="AH8" i="9" s="1"/>
  <c r="F27" i="10"/>
  <c r="G27" i="10" s="1"/>
  <c r="O27" i="10" s="1"/>
  <c r="AE27" i="10" s="1"/>
  <c r="AG27" i="10" s="1"/>
  <c r="O29" i="36"/>
  <c r="O23" i="6"/>
  <c r="AD23" i="6" s="1"/>
  <c r="G21" i="7" s="1"/>
  <c r="O21" i="7" s="1"/>
  <c r="AF21" i="7" s="1"/>
  <c r="AH21" i="7" s="1"/>
  <c r="D23" i="36"/>
  <c r="O7" i="8"/>
  <c r="AE7" i="8" s="1"/>
  <c r="AG7" i="8" s="1"/>
  <c r="O26" i="9"/>
  <c r="AF26" i="9" s="1"/>
  <c r="AH26" i="9" s="1"/>
  <c r="AE6" i="8"/>
  <c r="AG6" i="8" s="1"/>
  <c r="AE8" i="8"/>
  <c r="AG8" i="8" s="1"/>
  <c r="AE14" i="8"/>
  <c r="AG14" i="8" s="1"/>
  <c r="AG10" i="8"/>
  <c r="F10" i="9"/>
  <c r="G10" i="9" s="1"/>
  <c r="O10" i="9" s="1"/>
  <c r="AF10" i="9" s="1"/>
  <c r="AH10" i="9" s="1"/>
  <c r="AG16" i="8"/>
  <c r="F16" i="9"/>
  <c r="G16" i="9" s="1"/>
  <c r="O16" i="9" s="1"/>
  <c r="AF16" i="9" s="1"/>
  <c r="AH16" i="9" s="1"/>
  <c r="N28" i="9"/>
  <c r="O19" i="6"/>
  <c r="AD19" i="6" s="1"/>
  <c r="G17" i="7" s="1"/>
  <c r="O17" i="7" s="1"/>
  <c r="AF17" i="7" s="1"/>
  <c r="AH17" i="7" s="1"/>
  <c r="O9" i="6"/>
  <c r="AD9" i="6" s="1"/>
  <c r="AF9" i="6" s="1"/>
  <c r="AG28" i="7"/>
  <c r="F3" i="8"/>
  <c r="G3" i="8" s="1"/>
  <c r="O24" i="6"/>
  <c r="AD24" i="6" s="1"/>
  <c r="G22" i="7" s="1"/>
  <c r="O22" i="7" s="1"/>
  <c r="AF22" i="7" s="1"/>
  <c r="AH22" i="7" s="1"/>
  <c r="AH27" i="7"/>
  <c r="F27" i="8"/>
  <c r="G27" i="8" s="1"/>
  <c r="O27" i="8" s="1"/>
  <c r="AE27" i="8" s="1"/>
  <c r="AG27" i="8" s="1"/>
  <c r="N28" i="8"/>
  <c r="O8" i="6"/>
  <c r="AD8" i="6" s="1"/>
  <c r="AF8" i="6" s="1"/>
  <c r="O15" i="6"/>
  <c r="AD15" i="6" s="1"/>
  <c r="G13" i="7" s="1"/>
  <c r="O13" i="7" s="1"/>
  <c r="AF13" i="7" s="1"/>
  <c r="AH13" i="7" s="1"/>
  <c r="O20" i="6"/>
  <c r="AD20" i="6" s="1"/>
  <c r="AF20" i="6" s="1"/>
  <c r="AE28" i="7"/>
  <c r="AH19" i="9"/>
  <c r="AF28" i="8"/>
  <c r="F18" i="9"/>
  <c r="F3" i="10"/>
  <c r="AG28" i="9"/>
  <c r="AF11" i="9"/>
  <c r="AF5" i="9"/>
  <c r="AH5" i="9" s="1"/>
  <c r="AF15" i="9"/>
  <c r="AH15" i="9" s="1"/>
  <c r="AF6" i="9"/>
  <c r="AH6" i="9" s="1"/>
  <c r="AF7" i="9"/>
  <c r="AH7" i="9" s="1"/>
  <c r="AE28" i="9"/>
  <c r="AF4" i="9"/>
  <c r="AH4" i="9" s="1"/>
  <c r="AH12" i="9"/>
  <c r="O22" i="9"/>
  <c r="AF22" i="9" s="1"/>
  <c r="AH22" i="9" s="1"/>
  <c r="AH25" i="9"/>
  <c r="G10" i="7"/>
  <c r="O10" i="7" s="1"/>
  <c r="AF10" i="7" s="1"/>
  <c r="AH10" i="7" s="1"/>
  <c r="O5" i="6"/>
  <c r="AD5" i="6" s="1"/>
  <c r="G3" i="7" s="1"/>
  <c r="O3" i="7" s="1"/>
  <c r="O22" i="6"/>
  <c r="AD22" i="6" s="1"/>
  <c r="G20" i="7" s="1"/>
  <c r="O20" i="7" s="1"/>
  <c r="AF20" i="7" s="1"/>
  <c r="AH20" i="7" s="1"/>
  <c r="G7" i="7"/>
  <c r="O7" i="7" s="1"/>
  <c r="AF7" i="7" s="1"/>
  <c r="AH7" i="7" s="1"/>
  <c r="O11" i="6"/>
  <c r="AD11" i="6" s="1"/>
  <c r="G9" i="7" s="1"/>
  <c r="O9" i="7" s="1"/>
  <c r="AF9" i="7" s="1"/>
  <c r="AH9" i="7" s="1"/>
  <c r="G6" i="7"/>
  <c r="O6" i="7" s="1"/>
  <c r="AF6" i="7" s="1"/>
  <c r="AH6" i="7" s="1"/>
  <c r="O14" i="6"/>
  <c r="AD14" i="6" s="1"/>
  <c r="O17" i="6"/>
  <c r="AD17" i="6" s="1"/>
  <c r="G15" i="7" s="1"/>
  <c r="O15" i="7" s="1"/>
  <c r="AF15" i="7" s="1"/>
  <c r="AH15" i="7" s="1"/>
  <c r="G18" i="7"/>
  <c r="O18" i="7" s="1"/>
  <c r="AF18" i="7" s="1"/>
  <c r="AH18" i="7" s="1"/>
  <c r="O26" i="6"/>
  <c r="AD26" i="6" s="1"/>
  <c r="G24" i="7" s="1"/>
  <c r="O24" i="7" s="1"/>
  <c r="AF24" i="7" s="1"/>
  <c r="AH24" i="7" s="1"/>
  <c r="AD6" i="6"/>
  <c r="O21" i="6"/>
  <c r="AD21" i="6" s="1"/>
  <c r="O7" i="6"/>
  <c r="AD7" i="6" s="1"/>
  <c r="G5" i="7" s="1"/>
  <c r="O5" i="7" s="1"/>
  <c r="AF5" i="7" s="1"/>
  <c r="AH5" i="7" s="1"/>
  <c r="O27" i="6"/>
  <c r="AD27" i="6" s="1"/>
  <c r="G25" i="7" s="1"/>
  <c r="O25" i="7" s="1"/>
  <c r="AF25" i="7" s="1"/>
  <c r="AH25" i="7" s="1"/>
  <c r="AG15" i="8"/>
  <c r="AG21" i="8"/>
  <c r="AE4" i="8"/>
  <c r="AG4" i="8" s="1"/>
  <c r="AE5" i="8"/>
  <c r="AG5" i="8" s="1"/>
  <c r="AE19" i="8"/>
  <c r="AG19" i="8" s="1"/>
  <c r="AD28" i="8"/>
  <c r="AE18" i="8"/>
  <c r="AG18" i="8" s="1"/>
  <c r="AH27" i="9"/>
  <c r="AH11" i="9"/>
  <c r="AH14" i="9"/>
  <c r="AH17" i="9"/>
  <c r="AH9" i="9"/>
  <c r="AH20" i="9"/>
  <c r="G3" i="9"/>
  <c r="AG13" i="8"/>
  <c r="AG24" i="8"/>
  <c r="AG22" i="8"/>
  <c r="AG25" i="8"/>
  <c r="AG17" i="8"/>
  <c r="AG20" i="8"/>
  <c r="AG23" i="8"/>
  <c r="AG12" i="8"/>
  <c r="AG26" i="8"/>
  <c r="O3" i="8"/>
  <c r="O3" i="6"/>
  <c r="AH14" i="7" l="1"/>
  <c r="AF28" i="7"/>
  <c r="AF25" i="6"/>
  <c r="AF16" i="6"/>
  <c r="O32" i="6"/>
  <c r="G4" i="7"/>
  <c r="O4" i="7" s="1"/>
  <c r="AF4" i="7" s="1"/>
  <c r="AH4" i="7" s="1"/>
  <c r="G8" i="7"/>
  <c r="O8" i="7" s="1"/>
  <c r="AF8" i="7" s="1"/>
  <c r="AH8" i="7" s="1"/>
  <c r="AF10" i="6"/>
  <c r="AF22" i="6"/>
  <c r="AF13" i="6"/>
  <c r="AF15" i="6"/>
  <c r="AF11" i="6"/>
  <c r="AF19" i="6"/>
  <c r="F28" i="8"/>
  <c r="D29" i="36"/>
  <c r="AF23" i="6"/>
  <c r="F28" i="10"/>
  <c r="AF5" i="6"/>
  <c r="G28" i="8"/>
  <c r="AF6" i="6"/>
  <c r="AF26" i="6"/>
  <c r="AF24" i="6"/>
  <c r="F28" i="9"/>
  <c r="G18" i="9"/>
  <c r="AF27" i="6"/>
  <c r="AF21" i="6"/>
  <c r="G19" i="7"/>
  <c r="O19" i="7" s="1"/>
  <c r="AF19" i="7" s="1"/>
  <c r="AH19" i="7" s="1"/>
  <c r="AF14" i="6"/>
  <c r="G12" i="7"/>
  <c r="O12" i="7" s="1"/>
  <c r="AF12" i="7" s="1"/>
  <c r="AH12" i="7" s="1"/>
  <c r="AF7" i="6"/>
  <c r="AF18" i="6"/>
  <c r="AF17" i="6"/>
  <c r="O3" i="9"/>
  <c r="AE3" i="8"/>
  <c r="O28" i="8"/>
  <c r="AD3" i="6"/>
  <c r="AD32" i="6" s="1"/>
  <c r="O18" i="9" l="1"/>
  <c r="G28" i="9"/>
  <c r="AF3" i="9"/>
  <c r="AE28" i="8"/>
  <c r="AG3" i="8"/>
  <c r="AG28" i="8" s="1"/>
  <c r="AH3" i="7"/>
  <c r="G26" i="7"/>
  <c r="O26" i="7" s="1"/>
  <c r="AF26" i="7" s="1"/>
  <c r="AH26" i="7" s="1"/>
  <c r="AF3" i="6"/>
  <c r="AF32" i="6" s="1"/>
  <c r="O28" i="9" l="1"/>
  <c r="AF18" i="9"/>
  <c r="AH18" i="9" s="1"/>
  <c r="AH28" i="7"/>
  <c r="O28" i="7"/>
  <c r="G28" i="7"/>
  <c r="F28" i="7"/>
  <c r="AH3" i="9"/>
  <c r="AH28" i="9" s="1"/>
  <c r="AF28" i="9" l="1"/>
  <c r="AG27" i="37" l="1"/>
  <c r="O27" i="37"/>
  <c r="AG27" i="35" l="1"/>
  <c r="G27" i="37" s="1"/>
  <c r="H27" i="37" s="1"/>
  <c r="P27" i="37" s="1"/>
  <c r="AF27" i="37" s="1"/>
  <c r="AH27" i="37" s="1"/>
  <c r="N27" i="35"/>
  <c r="AE32" i="35" l="1"/>
  <c r="AG27" i="34"/>
  <c r="F27" i="35" s="1"/>
  <c r="G27" i="35" s="1"/>
  <c r="O27" i="35" s="1"/>
  <c r="AF27" i="35" s="1"/>
  <c r="AH27" i="35" s="1"/>
  <c r="N27" i="34"/>
  <c r="AH3" i="33" l="1"/>
  <c r="AH4" i="33"/>
  <c r="AH5" i="33"/>
  <c r="AH6" i="33"/>
  <c r="AH7" i="33"/>
  <c r="AH8" i="33"/>
  <c r="AH9" i="33"/>
  <c r="AH10" i="33"/>
  <c r="AH11" i="33"/>
  <c r="AH12" i="33"/>
  <c r="AH13" i="33"/>
  <c r="AH14" i="33"/>
  <c r="AH15" i="33"/>
  <c r="AH16" i="33"/>
  <c r="AH17" i="33"/>
  <c r="AH18" i="33"/>
  <c r="AH19" i="33"/>
  <c r="AH20" i="33"/>
  <c r="AH21" i="33"/>
  <c r="AH22" i="33"/>
  <c r="AH23" i="33"/>
  <c r="AH24" i="33"/>
  <c r="AH25" i="33"/>
  <c r="AH26" i="33"/>
  <c r="AH27" i="33"/>
  <c r="F27" i="34" s="1"/>
  <c r="G27" i="34" s="1"/>
  <c r="O27" i="34" s="1"/>
  <c r="AF27" i="34" s="1"/>
  <c r="AH27" i="34" s="1"/>
  <c r="AF4" i="33"/>
  <c r="AF5" i="33"/>
  <c r="AF6" i="33"/>
  <c r="AF7" i="33"/>
  <c r="AF8" i="33"/>
  <c r="AF9" i="33"/>
  <c r="AF10" i="33"/>
  <c r="AF11" i="33"/>
  <c r="AF12" i="33"/>
  <c r="AF13" i="33"/>
  <c r="AF14" i="33"/>
  <c r="AF15" i="33"/>
  <c r="AF16" i="33"/>
  <c r="AF17" i="33"/>
  <c r="AF18" i="33"/>
  <c r="AF19" i="33"/>
  <c r="AF20" i="33"/>
  <c r="AF21" i="33"/>
  <c r="AF22" i="33"/>
  <c r="AF23" i="33"/>
  <c r="AF24" i="33"/>
  <c r="AF25" i="33"/>
  <c r="AF26" i="33"/>
  <c r="AF27" i="33"/>
  <c r="AF3" i="33"/>
  <c r="AH32" i="33" l="1"/>
  <c r="O27" i="33"/>
  <c r="AF27" i="32"/>
  <c r="N26" i="32"/>
  <c r="N27" i="32"/>
  <c r="G27" i="33" l="1"/>
  <c r="H27" i="33" s="1"/>
  <c r="P27" i="33" s="1"/>
  <c r="AG27" i="33" s="1"/>
  <c r="AI27" i="33" s="1"/>
  <c r="N3" i="31"/>
  <c r="AG3" i="31"/>
  <c r="CY3" i="36" s="1"/>
  <c r="O34" i="36" s="1"/>
  <c r="G64" i="36" s="1"/>
  <c r="AG4" i="31"/>
  <c r="CY4" i="36" s="1"/>
  <c r="AG5" i="31"/>
  <c r="AG6" i="31"/>
  <c r="AG7" i="31"/>
  <c r="AG8" i="31"/>
  <c r="AG9" i="31"/>
  <c r="AG10" i="31"/>
  <c r="AG11" i="31"/>
  <c r="AG12" i="31"/>
  <c r="AG13" i="31"/>
  <c r="AG14" i="31"/>
  <c r="AG15" i="31"/>
  <c r="AG16" i="31"/>
  <c r="AG17" i="31"/>
  <c r="CY17" i="36" s="1"/>
  <c r="O48" i="36" s="1"/>
  <c r="G78" i="36" s="1"/>
  <c r="AG18" i="31"/>
  <c r="AG19" i="31"/>
  <c r="AG20" i="31"/>
  <c r="CY20" i="36" s="1"/>
  <c r="O51" i="36" s="1"/>
  <c r="G81" i="36" s="1"/>
  <c r="AG22" i="31"/>
  <c r="AG23" i="31"/>
  <c r="AG24" i="31"/>
  <c r="AG25" i="31"/>
  <c r="AG26" i="31"/>
  <c r="AG27" i="31"/>
  <c r="AI27" i="31"/>
  <c r="F27" i="32" s="1"/>
  <c r="G27" i="32" s="1"/>
  <c r="O27" i="32" s="1"/>
  <c r="AE27" i="32" s="1"/>
  <c r="AG27" i="32" s="1"/>
  <c r="N27" i="31"/>
  <c r="CY29" i="36" l="1"/>
  <c r="O35" i="36"/>
  <c r="AG32" i="31"/>
  <c r="AF27" i="29"/>
  <c r="G27" i="30" s="1"/>
  <c r="H27" i="30" s="1"/>
  <c r="N27" i="29"/>
  <c r="F27" i="31"/>
  <c r="G27" i="31" s="1"/>
  <c r="O27" i="31" s="1"/>
  <c r="AH27" i="31" s="1"/>
  <c r="AJ27" i="31" s="1"/>
  <c r="O27" i="30"/>
  <c r="G65" i="36" l="1"/>
  <c r="G90" i="36" s="1"/>
  <c r="O60" i="36"/>
  <c r="P27" i="30"/>
  <c r="AG27" i="30" s="1"/>
  <c r="AI27" i="30" s="1"/>
  <c r="AE4" i="26" l="1"/>
  <c r="AE5" i="26"/>
  <c r="AE6" i="26"/>
  <c r="AE7" i="26"/>
  <c r="AE8" i="26"/>
  <c r="AE9" i="26"/>
  <c r="AE10" i="26"/>
  <c r="AE11" i="26"/>
  <c r="AE12" i="26"/>
  <c r="AE13" i="26"/>
  <c r="AE14" i="26"/>
  <c r="AE15" i="26"/>
  <c r="AE16" i="26"/>
  <c r="AE17" i="26"/>
  <c r="AE18" i="26"/>
  <c r="AE19" i="26"/>
  <c r="AE20" i="26"/>
  <c r="AE21" i="26"/>
  <c r="AE22" i="26"/>
  <c r="AE23" i="26"/>
  <c r="AE24" i="26"/>
  <c r="AE25" i="26"/>
  <c r="AE26" i="26"/>
  <c r="AE27" i="26"/>
  <c r="AE3" i="26"/>
  <c r="AG4" i="24" l="1"/>
  <c r="BW4" i="36" s="1"/>
  <c r="AG5" i="24"/>
  <c r="BW5" i="36" s="1"/>
  <c r="AG6" i="24"/>
  <c r="BW6" i="36" s="1"/>
  <c r="AG7" i="24"/>
  <c r="BW7" i="36" s="1"/>
  <c r="AG8" i="24"/>
  <c r="BW8" i="36" s="1"/>
  <c r="AG9" i="24"/>
  <c r="BW9" i="36" s="1"/>
  <c r="AG10" i="24"/>
  <c r="BW10" i="36" s="1"/>
  <c r="AG11" i="24"/>
  <c r="BW11" i="36" s="1"/>
  <c r="AG12" i="24"/>
  <c r="BW12" i="36" s="1"/>
  <c r="AG13" i="24"/>
  <c r="BW13" i="36" s="1"/>
  <c r="AG14" i="24"/>
  <c r="BW14" i="36" s="1"/>
  <c r="AG15" i="24"/>
  <c r="BW15" i="36" s="1"/>
  <c r="AG16" i="24"/>
  <c r="BW16" i="36" s="1"/>
  <c r="AG17" i="24"/>
  <c r="BW17" i="36" s="1"/>
  <c r="AG18" i="24"/>
  <c r="BW18" i="36" s="1"/>
  <c r="AG19" i="24"/>
  <c r="BW19" i="36" s="1"/>
  <c r="AG20" i="24"/>
  <c r="BW20" i="36" s="1"/>
  <c r="AG21" i="24"/>
  <c r="BW21" i="36" s="1"/>
  <c r="AG22" i="24"/>
  <c r="BW22" i="36" s="1"/>
  <c r="AG23" i="24"/>
  <c r="BW23" i="36" s="1"/>
  <c r="AG24" i="24"/>
  <c r="BW24" i="36" s="1"/>
  <c r="AG25" i="24"/>
  <c r="BW25" i="36" s="1"/>
  <c r="AG26" i="24"/>
  <c r="BW26" i="36" s="1"/>
  <c r="AG27" i="24"/>
  <c r="BW27" i="36" s="1"/>
  <c r="AG3" i="24" l="1"/>
  <c r="AG32" i="24" l="1"/>
  <c r="BW3" i="36"/>
  <c r="BW29" i="36" s="1"/>
  <c r="N3" i="23"/>
  <c r="BT3" i="36" s="1"/>
  <c r="N4" i="23"/>
  <c r="BT4" i="36" s="1"/>
  <c r="N6" i="23"/>
  <c r="BT6" i="36" s="1"/>
  <c r="N7" i="23"/>
  <c r="BT7" i="36" s="1"/>
  <c r="N8" i="23"/>
  <c r="BT8" i="36" s="1"/>
  <c r="N9" i="23"/>
  <c r="BT9" i="36" s="1"/>
  <c r="N10" i="23"/>
  <c r="BT10" i="36" s="1"/>
  <c r="N11" i="23"/>
  <c r="BT11" i="36" s="1"/>
  <c r="N12" i="23"/>
  <c r="BT12" i="36" s="1"/>
  <c r="N13" i="23"/>
  <c r="BT13" i="36" s="1"/>
  <c r="N14" i="23"/>
  <c r="BT14" i="36" s="1"/>
  <c r="N15" i="23"/>
  <c r="BT15" i="36" s="1"/>
  <c r="N16" i="23"/>
  <c r="BT16" i="36" s="1"/>
  <c r="N17" i="23"/>
  <c r="BT17" i="36" s="1"/>
  <c r="N18" i="23"/>
  <c r="BT18" i="36" s="1"/>
  <c r="N19" i="23"/>
  <c r="BT19" i="36" s="1"/>
  <c r="N20" i="23"/>
  <c r="BT20" i="36" s="1"/>
  <c r="N21" i="23"/>
  <c r="BT21" i="36" s="1"/>
  <c r="N22" i="23"/>
  <c r="BT22" i="36" s="1"/>
  <c r="N23" i="23"/>
  <c r="BT23" i="36" s="1"/>
  <c r="N24" i="23"/>
  <c r="BT24" i="36" s="1"/>
  <c r="N25" i="23"/>
  <c r="BT25" i="36" s="1"/>
  <c r="N26" i="23"/>
  <c r="BT26" i="36" s="1"/>
  <c r="N27" i="23"/>
  <c r="BT27" i="36" s="1"/>
  <c r="H28" i="20" l="1"/>
  <c r="I28" i="20"/>
  <c r="J28" i="20"/>
  <c r="K28" i="20"/>
  <c r="L28" i="20"/>
  <c r="M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 l="1"/>
  <c r="AG27" i="20"/>
  <c r="AD4" i="16" l="1"/>
  <c r="AQ4" i="36" s="1"/>
  <c r="AD5" i="16"/>
  <c r="AQ5" i="36" s="1"/>
  <c r="AD6" i="16"/>
  <c r="AQ6" i="36" s="1"/>
  <c r="AD7" i="16"/>
  <c r="AQ7" i="36" s="1"/>
  <c r="AD8" i="16"/>
  <c r="AQ8" i="36" s="1"/>
  <c r="AD9" i="16"/>
  <c r="AQ9" i="36" s="1"/>
  <c r="AD10" i="16"/>
  <c r="AQ10" i="36" s="1"/>
  <c r="AD11" i="16"/>
  <c r="AQ11" i="36" s="1"/>
  <c r="AD12" i="16"/>
  <c r="AQ12" i="36" s="1"/>
  <c r="AD13" i="16"/>
  <c r="AQ13" i="36" s="1"/>
  <c r="AD14" i="16"/>
  <c r="AQ14" i="36" s="1"/>
  <c r="AD15" i="16"/>
  <c r="AQ15" i="36" s="1"/>
  <c r="AD16" i="16"/>
  <c r="AQ16" i="36" s="1"/>
  <c r="AD17" i="16"/>
  <c r="AQ17" i="36" s="1"/>
  <c r="AD18" i="16"/>
  <c r="AQ18" i="36" s="1"/>
  <c r="AD19" i="16"/>
  <c r="AQ19" i="36" s="1"/>
  <c r="AD20" i="16"/>
  <c r="AQ20" i="36" s="1"/>
  <c r="AD21" i="16"/>
  <c r="AQ21" i="36" s="1"/>
  <c r="AD22" i="16"/>
  <c r="AQ22" i="36" s="1"/>
  <c r="AD23" i="16"/>
  <c r="AQ23" i="36" s="1"/>
  <c r="AD24" i="16"/>
  <c r="AQ24" i="36" s="1"/>
  <c r="AD25" i="16"/>
  <c r="AQ25" i="36" s="1"/>
  <c r="AD26" i="16"/>
  <c r="AQ26" i="36" s="1"/>
  <c r="H28" i="19"/>
  <c r="I28" i="19"/>
  <c r="J28" i="19"/>
  <c r="K28" i="19"/>
  <c r="L28" i="19"/>
  <c r="M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E28" i="19"/>
  <c r="AH27" i="19"/>
  <c r="F27" i="20" s="1"/>
  <c r="G27" i="20" s="1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F27" i="19"/>
  <c r="BC27" i="36" s="1"/>
  <c r="AF4" i="19"/>
  <c r="BC4" i="36" s="1"/>
  <c r="AF5" i="19"/>
  <c r="BC5" i="36" s="1"/>
  <c r="AF6" i="19"/>
  <c r="BC6" i="36" s="1"/>
  <c r="AF7" i="19"/>
  <c r="BC7" i="36" s="1"/>
  <c r="AF8" i="19"/>
  <c r="BC8" i="36" s="1"/>
  <c r="AF9" i="19"/>
  <c r="BC9" i="36" s="1"/>
  <c r="AF10" i="19"/>
  <c r="BC10" i="36" s="1"/>
  <c r="AF11" i="19"/>
  <c r="BC11" i="36" s="1"/>
  <c r="AF12" i="19"/>
  <c r="BC12" i="36" s="1"/>
  <c r="AF13" i="19"/>
  <c r="BC13" i="36" s="1"/>
  <c r="AF14" i="19"/>
  <c r="BC14" i="36" s="1"/>
  <c r="AF15" i="19"/>
  <c r="BC15" i="36" s="1"/>
  <c r="AF16" i="19"/>
  <c r="BC16" i="36" s="1"/>
  <c r="AF17" i="19"/>
  <c r="BC17" i="36" s="1"/>
  <c r="AF18" i="19"/>
  <c r="BC18" i="36" s="1"/>
  <c r="AF19" i="19"/>
  <c r="BC19" i="36" s="1"/>
  <c r="AF20" i="19"/>
  <c r="BC20" i="36" s="1"/>
  <c r="AF21" i="19"/>
  <c r="BC21" i="36" s="1"/>
  <c r="AF22" i="19"/>
  <c r="BC22" i="36" s="1"/>
  <c r="AF23" i="19"/>
  <c r="BC23" i="36" s="1"/>
  <c r="AF24" i="19"/>
  <c r="BC24" i="36" s="1"/>
  <c r="AF25" i="19"/>
  <c r="BC25" i="36" s="1"/>
  <c r="AF26" i="19"/>
  <c r="BC26" i="36" s="1"/>
  <c r="N27" i="19"/>
  <c r="BD27" i="36" s="1"/>
  <c r="N4" i="19"/>
  <c r="BD4" i="36" s="1"/>
  <c r="N5" i="19"/>
  <c r="BD5" i="36" s="1"/>
  <c r="N6" i="19"/>
  <c r="BD6" i="36" s="1"/>
  <c r="N7" i="19"/>
  <c r="BD7" i="36" s="1"/>
  <c r="N8" i="19"/>
  <c r="BD8" i="36" s="1"/>
  <c r="N9" i="19"/>
  <c r="BD9" i="36" s="1"/>
  <c r="N10" i="19"/>
  <c r="BD10" i="36" s="1"/>
  <c r="N11" i="19"/>
  <c r="BD11" i="36" s="1"/>
  <c r="N12" i="19"/>
  <c r="BD12" i="36" s="1"/>
  <c r="N13" i="19"/>
  <c r="BD13" i="36" s="1"/>
  <c r="N14" i="19"/>
  <c r="BD14" i="36" s="1"/>
  <c r="N15" i="19"/>
  <c r="BD15" i="36" s="1"/>
  <c r="N16" i="19"/>
  <c r="BD16" i="36" s="1"/>
  <c r="N17" i="19"/>
  <c r="BD17" i="36" s="1"/>
  <c r="N18" i="19"/>
  <c r="BD18" i="36" s="1"/>
  <c r="N19" i="19"/>
  <c r="BD19" i="36" s="1"/>
  <c r="N20" i="19"/>
  <c r="BD20" i="36" s="1"/>
  <c r="N21" i="19"/>
  <c r="BD21" i="36" s="1"/>
  <c r="N22" i="19"/>
  <c r="BD22" i="36" s="1"/>
  <c r="N23" i="19"/>
  <c r="BD23" i="36" s="1"/>
  <c r="N24" i="19"/>
  <c r="BD24" i="36" s="1"/>
  <c r="N25" i="19"/>
  <c r="BD25" i="36" s="1"/>
  <c r="N26" i="19"/>
  <c r="BD26" i="36" s="1"/>
  <c r="AD27" i="18"/>
  <c r="AY27" i="36" s="1"/>
  <c r="G58" i="36" s="1"/>
  <c r="AD4" i="18"/>
  <c r="AY4" i="36" s="1"/>
  <c r="AD5" i="18"/>
  <c r="AY5" i="36" s="1"/>
  <c r="AD6" i="18"/>
  <c r="AY6" i="36" s="1"/>
  <c r="AD7" i="18"/>
  <c r="AY7" i="36" s="1"/>
  <c r="AD8" i="18"/>
  <c r="AY8" i="36" s="1"/>
  <c r="AD9" i="18"/>
  <c r="AY9" i="36" s="1"/>
  <c r="AD10" i="18"/>
  <c r="AY10" i="36" s="1"/>
  <c r="AD11" i="18"/>
  <c r="AY11" i="36" s="1"/>
  <c r="AD12" i="18"/>
  <c r="AY12" i="36" s="1"/>
  <c r="AD13" i="18"/>
  <c r="AY13" i="36" s="1"/>
  <c r="AD14" i="18"/>
  <c r="AY14" i="36" s="1"/>
  <c r="AD15" i="18"/>
  <c r="AY15" i="36" s="1"/>
  <c r="AD16" i="18"/>
  <c r="AY16" i="36" s="1"/>
  <c r="AD17" i="18"/>
  <c r="AY17" i="36" s="1"/>
  <c r="AD18" i="18"/>
  <c r="AY18" i="36" s="1"/>
  <c r="AD19" i="18"/>
  <c r="AY19" i="36" s="1"/>
  <c r="AD20" i="18"/>
  <c r="AY20" i="36" s="1"/>
  <c r="AD21" i="18"/>
  <c r="AY21" i="36" s="1"/>
  <c r="AD22" i="18"/>
  <c r="AY22" i="36" s="1"/>
  <c r="AD23" i="18"/>
  <c r="AY23" i="36" s="1"/>
  <c r="AD24" i="18"/>
  <c r="AY24" i="36" s="1"/>
  <c r="AD25" i="18"/>
  <c r="AY25" i="36" s="1"/>
  <c r="AD26" i="18"/>
  <c r="AY26" i="36" s="1"/>
  <c r="AD3" i="18"/>
  <c r="AY3" i="36" s="1"/>
  <c r="AY29" i="36" l="1"/>
  <c r="H28" i="18"/>
  <c r="I28" i="18"/>
  <c r="J28" i="18"/>
  <c r="K28" i="18"/>
  <c r="L28" i="18"/>
  <c r="M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F27" i="18"/>
  <c r="F27" i="19" s="1"/>
  <c r="G27" i="19" s="1"/>
  <c r="O27" i="19" s="1"/>
  <c r="AG27" i="19" s="1"/>
  <c r="AI27" i="19" s="1"/>
  <c r="AF4" i="18"/>
  <c r="F4" i="19" s="1"/>
  <c r="G4" i="19" s="1"/>
  <c r="O4" i="19" s="1"/>
  <c r="AG4" i="19" s="1"/>
  <c r="AI4" i="19" s="1"/>
  <c r="AF5" i="18"/>
  <c r="F5" i="19" s="1"/>
  <c r="G5" i="19" s="1"/>
  <c r="O5" i="19" s="1"/>
  <c r="AG5" i="19" s="1"/>
  <c r="AI5" i="19" s="1"/>
  <c r="AF6" i="18"/>
  <c r="F6" i="19" s="1"/>
  <c r="G6" i="19" s="1"/>
  <c r="O6" i="19" s="1"/>
  <c r="AG6" i="19" s="1"/>
  <c r="AI6" i="19" s="1"/>
  <c r="AF7" i="18"/>
  <c r="F7" i="19" s="1"/>
  <c r="G7" i="19" s="1"/>
  <c r="O7" i="19" s="1"/>
  <c r="AG7" i="19" s="1"/>
  <c r="AI7" i="19" s="1"/>
  <c r="AF8" i="18"/>
  <c r="F8" i="19" s="1"/>
  <c r="G8" i="19" s="1"/>
  <c r="O8" i="19" s="1"/>
  <c r="AG8" i="19" s="1"/>
  <c r="AI8" i="19" s="1"/>
  <c r="AF9" i="18"/>
  <c r="F9" i="19" s="1"/>
  <c r="G9" i="19" s="1"/>
  <c r="O9" i="19" s="1"/>
  <c r="AG9" i="19" s="1"/>
  <c r="AI9" i="19" s="1"/>
  <c r="AF10" i="18"/>
  <c r="F10" i="19" s="1"/>
  <c r="G10" i="19" s="1"/>
  <c r="O10" i="19" s="1"/>
  <c r="AG10" i="19" s="1"/>
  <c r="AI10" i="19" s="1"/>
  <c r="AF11" i="18"/>
  <c r="F11" i="19" s="1"/>
  <c r="G11" i="19" s="1"/>
  <c r="O11" i="19" s="1"/>
  <c r="AG11" i="19" s="1"/>
  <c r="AI11" i="19" s="1"/>
  <c r="AF12" i="18"/>
  <c r="F12" i="19" s="1"/>
  <c r="G12" i="19" s="1"/>
  <c r="O12" i="19" s="1"/>
  <c r="AG12" i="19" s="1"/>
  <c r="AI12" i="19" s="1"/>
  <c r="AF13" i="18"/>
  <c r="F13" i="19" s="1"/>
  <c r="G13" i="19" s="1"/>
  <c r="O13" i="19" s="1"/>
  <c r="AG13" i="19" s="1"/>
  <c r="AI13" i="19" s="1"/>
  <c r="AF14" i="18"/>
  <c r="F14" i="19" s="1"/>
  <c r="G14" i="19" s="1"/>
  <c r="O14" i="19" s="1"/>
  <c r="AG14" i="19" s="1"/>
  <c r="AI14" i="19" s="1"/>
  <c r="AF15" i="18"/>
  <c r="F15" i="19" s="1"/>
  <c r="G15" i="19" s="1"/>
  <c r="O15" i="19" s="1"/>
  <c r="AG15" i="19" s="1"/>
  <c r="AI15" i="19" s="1"/>
  <c r="AF16" i="18"/>
  <c r="F16" i="19" s="1"/>
  <c r="G16" i="19" s="1"/>
  <c r="O16" i="19" s="1"/>
  <c r="AG16" i="19" s="1"/>
  <c r="AI16" i="19" s="1"/>
  <c r="AF17" i="18"/>
  <c r="F17" i="19" s="1"/>
  <c r="G17" i="19" s="1"/>
  <c r="O17" i="19" s="1"/>
  <c r="AG17" i="19" s="1"/>
  <c r="AI17" i="19" s="1"/>
  <c r="AF18" i="18"/>
  <c r="F18" i="19" s="1"/>
  <c r="G18" i="19" s="1"/>
  <c r="O18" i="19" s="1"/>
  <c r="AG18" i="19" s="1"/>
  <c r="AI18" i="19" s="1"/>
  <c r="AF19" i="18"/>
  <c r="F19" i="19" s="1"/>
  <c r="G19" i="19" s="1"/>
  <c r="O19" i="19" s="1"/>
  <c r="AG19" i="19" s="1"/>
  <c r="AI19" i="19" s="1"/>
  <c r="AF20" i="18"/>
  <c r="F20" i="19" s="1"/>
  <c r="G20" i="19" s="1"/>
  <c r="O20" i="19" s="1"/>
  <c r="AG20" i="19" s="1"/>
  <c r="AI20" i="19" s="1"/>
  <c r="AF21" i="18"/>
  <c r="F21" i="19" s="1"/>
  <c r="G21" i="19" s="1"/>
  <c r="O21" i="19" s="1"/>
  <c r="AG21" i="19" s="1"/>
  <c r="AI21" i="19" s="1"/>
  <c r="AF22" i="18"/>
  <c r="F22" i="19" s="1"/>
  <c r="G22" i="19" s="1"/>
  <c r="O22" i="19" s="1"/>
  <c r="AG22" i="19" s="1"/>
  <c r="AI22" i="19" s="1"/>
  <c r="AF23" i="18"/>
  <c r="F23" i="19" s="1"/>
  <c r="G23" i="19" s="1"/>
  <c r="O23" i="19" s="1"/>
  <c r="AG23" i="19" s="1"/>
  <c r="AI23" i="19" s="1"/>
  <c r="AF24" i="18"/>
  <c r="F24" i="19" s="1"/>
  <c r="G24" i="19" s="1"/>
  <c r="O24" i="19" s="1"/>
  <c r="AG24" i="19" s="1"/>
  <c r="AI24" i="19" s="1"/>
  <c r="AF25" i="18"/>
  <c r="F25" i="19" s="1"/>
  <c r="G25" i="19" s="1"/>
  <c r="O25" i="19" s="1"/>
  <c r="AG25" i="19" s="1"/>
  <c r="AI25" i="19" s="1"/>
  <c r="AF26" i="18"/>
  <c r="F26" i="19" s="1"/>
  <c r="G26" i="19" s="1"/>
  <c r="O26" i="19" s="1"/>
  <c r="AG26" i="19" s="1"/>
  <c r="AI26" i="19" s="1"/>
  <c r="N27" i="18"/>
  <c r="AZ27" i="36" s="1"/>
  <c r="N4" i="18"/>
  <c r="AZ4" i="36" s="1"/>
  <c r="N5" i="18"/>
  <c r="AZ5" i="36" s="1"/>
  <c r="N6" i="18"/>
  <c r="AZ6" i="36" s="1"/>
  <c r="N7" i="18"/>
  <c r="AZ7" i="36" s="1"/>
  <c r="N8" i="18"/>
  <c r="AZ8" i="36" s="1"/>
  <c r="N9" i="18"/>
  <c r="AZ9" i="36" s="1"/>
  <c r="N10" i="18"/>
  <c r="AZ10" i="36" s="1"/>
  <c r="N11" i="18"/>
  <c r="AZ11" i="36" s="1"/>
  <c r="N12" i="18"/>
  <c r="AZ12" i="36" s="1"/>
  <c r="N13" i="18"/>
  <c r="AZ13" i="36" s="1"/>
  <c r="N14" i="18"/>
  <c r="AZ14" i="36" s="1"/>
  <c r="N15" i="18"/>
  <c r="AZ15" i="36" s="1"/>
  <c r="N16" i="18"/>
  <c r="AZ16" i="36" s="1"/>
  <c r="N17" i="18"/>
  <c r="AZ17" i="36" s="1"/>
  <c r="N18" i="18"/>
  <c r="AZ18" i="36" s="1"/>
  <c r="N19" i="18"/>
  <c r="AZ19" i="36" s="1"/>
  <c r="N20" i="18"/>
  <c r="AZ20" i="36" s="1"/>
  <c r="N21" i="18"/>
  <c r="AZ21" i="36" s="1"/>
  <c r="N22" i="18"/>
  <c r="AZ22" i="36" s="1"/>
  <c r="N23" i="18"/>
  <c r="AZ23" i="36" s="1"/>
  <c r="N24" i="18"/>
  <c r="AZ24" i="36" s="1"/>
  <c r="N25" i="18"/>
  <c r="AZ25" i="36" s="1"/>
  <c r="N26" i="18"/>
  <c r="AZ26" i="36" s="1"/>
  <c r="E28" i="18"/>
  <c r="AH4" i="17"/>
  <c r="F4" i="18" s="1"/>
  <c r="G4" i="18" s="1"/>
  <c r="AH5" i="17"/>
  <c r="F5" i="18" s="1"/>
  <c r="G5" i="18" s="1"/>
  <c r="AH6" i="17"/>
  <c r="F6" i="18" s="1"/>
  <c r="G6" i="18" s="1"/>
  <c r="AH7" i="17"/>
  <c r="F7" i="18" s="1"/>
  <c r="G7" i="18" s="1"/>
  <c r="AH8" i="17"/>
  <c r="F8" i="18" s="1"/>
  <c r="G8" i="18" s="1"/>
  <c r="AH9" i="17"/>
  <c r="F9" i="18" s="1"/>
  <c r="G9" i="18" s="1"/>
  <c r="AH10" i="17"/>
  <c r="F10" i="18" s="1"/>
  <c r="G10" i="18" s="1"/>
  <c r="AH11" i="17"/>
  <c r="F11" i="18" s="1"/>
  <c r="G11" i="18" s="1"/>
  <c r="AH12" i="17"/>
  <c r="F12" i="18" s="1"/>
  <c r="G12" i="18" s="1"/>
  <c r="AH13" i="17"/>
  <c r="F13" i="18" s="1"/>
  <c r="G13" i="18" s="1"/>
  <c r="AH14" i="17"/>
  <c r="F14" i="18" s="1"/>
  <c r="G14" i="18" s="1"/>
  <c r="AH15" i="17"/>
  <c r="F15" i="18" s="1"/>
  <c r="G15" i="18" s="1"/>
  <c r="AH16" i="17"/>
  <c r="F16" i="18" s="1"/>
  <c r="G16" i="18" s="1"/>
  <c r="AH17" i="17"/>
  <c r="F17" i="18" s="1"/>
  <c r="G17" i="18" s="1"/>
  <c r="AH18" i="17"/>
  <c r="F18" i="18" s="1"/>
  <c r="G18" i="18" s="1"/>
  <c r="AH19" i="17"/>
  <c r="F19" i="18" s="1"/>
  <c r="G19" i="18" s="1"/>
  <c r="O19" i="18" s="1"/>
  <c r="AE19" i="18" s="1"/>
  <c r="AH20" i="17"/>
  <c r="F20" i="18" s="1"/>
  <c r="G20" i="18" s="1"/>
  <c r="O20" i="18" s="1"/>
  <c r="AH21" i="17"/>
  <c r="F21" i="18" s="1"/>
  <c r="G21" i="18" s="1"/>
  <c r="O21" i="18" s="1"/>
  <c r="AE21" i="18" s="1"/>
  <c r="AH22" i="17"/>
  <c r="F22" i="18" s="1"/>
  <c r="G22" i="18" s="1"/>
  <c r="AH23" i="17"/>
  <c r="F23" i="18" s="1"/>
  <c r="G23" i="18" s="1"/>
  <c r="AH24" i="17"/>
  <c r="F24" i="18" s="1"/>
  <c r="G24" i="18" s="1"/>
  <c r="AH25" i="17"/>
  <c r="F25" i="18" s="1"/>
  <c r="G25" i="18" s="1"/>
  <c r="AH26" i="17"/>
  <c r="F26" i="18" s="1"/>
  <c r="G26" i="18" s="1"/>
  <c r="AH27" i="17"/>
  <c r="F27" i="18" s="1"/>
  <c r="G27" i="18" s="1"/>
  <c r="O27" i="18" s="1"/>
  <c r="AE27" i="18" s="1"/>
  <c r="AG27" i="18" s="1"/>
  <c r="N27" i="17"/>
  <c r="N4" i="17"/>
  <c r="AV4" i="36" s="1"/>
  <c r="N5" i="17"/>
  <c r="AV5" i="36" s="1"/>
  <c r="N6" i="17"/>
  <c r="AV6" i="36" s="1"/>
  <c r="N7" i="17"/>
  <c r="AV7" i="36" s="1"/>
  <c r="N8" i="17"/>
  <c r="AV8" i="36" s="1"/>
  <c r="N9" i="17"/>
  <c r="AV9" i="36" s="1"/>
  <c r="N10" i="17"/>
  <c r="AV10" i="36" s="1"/>
  <c r="N11" i="17"/>
  <c r="AV11" i="36" s="1"/>
  <c r="N12" i="17"/>
  <c r="AV12" i="36" s="1"/>
  <c r="N13" i="17"/>
  <c r="AV13" i="36" s="1"/>
  <c r="N14" i="17"/>
  <c r="AV14" i="36" s="1"/>
  <c r="N15" i="17"/>
  <c r="AV15" i="36" s="1"/>
  <c r="N16" i="17"/>
  <c r="AV16" i="36" s="1"/>
  <c r="N17" i="17"/>
  <c r="AV17" i="36" s="1"/>
  <c r="N18" i="17"/>
  <c r="AV18" i="36" s="1"/>
  <c r="N19" i="17"/>
  <c r="AV19" i="36" s="1"/>
  <c r="N20" i="17"/>
  <c r="AV20" i="36" s="1"/>
  <c r="N21" i="17"/>
  <c r="AV21" i="36" s="1"/>
  <c r="N22" i="17"/>
  <c r="AV22" i="36" s="1"/>
  <c r="N23" i="17"/>
  <c r="AV23" i="36" s="1"/>
  <c r="N24" i="17"/>
  <c r="AV24" i="36" s="1"/>
  <c r="N25" i="17"/>
  <c r="AV25" i="36" s="1"/>
  <c r="N26" i="17"/>
  <c r="AV26" i="36" s="1"/>
  <c r="H28" i="17"/>
  <c r="I28" i="17"/>
  <c r="J28" i="17"/>
  <c r="K28" i="17"/>
  <c r="L28" i="17"/>
  <c r="M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O6" i="18" l="1"/>
  <c r="O27" i="17"/>
  <c r="AV27" i="36"/>
  <c r="H58" i="36" s="1"/>
  <c r="E88" i="36" s="1"/>
  <c r="O18" i="18"/>
  <c r="O25" i="18"/>
  <c r="AE25" i="18" s="1"/>
  <c r="AG25" i="18" s="1"/>
  <c r="O17" i="18"/>
  <c r="O8" i="18"/>
  <c r="O16" i="18"/>
  <c r="O26" i="18"/>
  <c r="O15" i="18"/>
  <c r="O9" i="18"/>
  <c r="AG27" i="17"/>
  <c r="AI27" i="17" s="1"/>
  <c r="O23" i="18"/>
  <c r="O22" i="18"/>
  <c r="O24" i="18"/>
  <c r="AE24" i="18" s="1"/>
  <c r="AG24" i="18" s="1"/>
  <c r="AG21" i="18"/>
  <c r="O5" i="18"/>
  <c r="O14" i="18"/>
  <c r="O10" i="18"/>
  <c r="O13" i="18"/>
  <c r="O11" i="18"/>
  <c r="O12" i="18"/>
  <c r="O7" i="18"/>
  <c r="O4" i="18"/>
  <c r="AG19" i="18"/>
  <c r="AD3" i="16"/>
  <c r="AD28" i="16" l="1"/>
  <c r="AQ3" i="36"/>
  <c r="AQ29" i="36" s="1"/>
  <c r="AE3" i="36"/>
  <c r="AD28" i="13"/>
  <c r="AF4" i="12"/>
  <c r="AA4" i="36" s="1"/>
  <c r="AF5" i="12"/>
  <c r="AA5" i="36" s="1"/>
  <c r="AF6" i="12"/>
  <c r="AA6" i="36" s="1"/>
  <c r="AF7" i="12"/>
  <c r="AA7" i="36" s="1"/>
  <c r="AF8" i="12"/>
  <c r="AA8" i="36" s="1"/>
  <c r="AF9" i="12"/>
  <c r="AA9" i="36" s="1"/>
  <c r="AF10" i="12"/>
  <c r="AA10" i="36" s="1"/>
  <c r="AF11" i="12"/>
  <c r="AA11" i="36" s="1"/>
  <c r="AF12" i="12"/>
  <c r="AA12" i="36" s="1"/>
  <c r="AF13" i="12"/>
  <c r="AA13" i="36" s="1"/>
  <c r="AF14" i="12"/>
  <c r="AA14" i="36" s="1"/>
  <c r="AF15" i="12"/>
  <c r="AA15" i="36" s="1"/>
  <c r="AF16" i="12"/>
  <c r="AA16" i="36" s="1"/>
  <c r="AF17" i="12"/>
  <c r="AA17" i="36" s="1"/>
  <c r="AF18" i="12"/>
  <c r="AA18" i="36" s="1"/>
  <c r="AF19" i="12"/>
  <c r="AA19" i="36" s="1"/>
  <c r="AF20" i="12"/>
  <c r="AA20" i="36" s="1"/>
  <c r="AF21" i="12"/>
  <c r="AA21" i="36" s="1"/>
  <c r="AF22" i="12"/>
  <c r="AA22" i="36" s="1"/>
  <c r="AF23" i="12"/>
  <c r="AA23" i="36" s="1"/>
  <c r="AF25" i="12"/>
  <c r="AA24" i="36" s="1"/>
  <c r="AF26" i="12"/>
  <c r="AA25" i="36" s="1"/>
  <c r="AF27" i="12"/>
  <c r="AA26" i="36" s="1"/>
  <c r="AF3" i="12"/>
  <c r="AA3" i="36" l="1"/>
  <c r="AF28" i="12"/>
  <c r="AE29" i="36"/>
  <c r="W4" i="36"/>
  <c r="C35" i="36" s="1"/>
  <c r="W5" i="36"/>
  <c r="C36" i="36" s="1"/>
  <c r="W6" i="36"/>
  <c r="C37" i="36" s="1"/>
  <c r="W7" i="36"/>
  <c r="C38" i="36" s="1"/>
  <c r="W8" i="36"/>
  <c r="C39" i="36" s="1"/>
  <c r="W9" i="36"/>
  <c r="C40" i="36" s="1"/>
  <c r="W10" i="36"/>
  <c r="C41" i="36" s="1"/>
  <c r="W11" i="36"/>
  <c r="C42" i="36" s="1"/>
  <c r="W12" i="36"/>
  <c r="C43" i="36" s="1"/>
  <c r="W13" i="36"/>
  <c r="C44" i="36" s="1"/>
  <c r="W14" i="36"/>
  <c r="C45" i="36" s="1"/>
  <c r="W15" i="36"/>
  <c r="C46" i="36" s="1"/>
  <c r="W16" i="36"/>
  <c r="C47" i="36" s="1"/>
  <c r="W17" i="36"/>
  <c r="C48" i="36" s="1"/>
  <c r="W18" i="36"/>
  <c r="C49" i="36" s="1"/>
  <c r="W19" i="36"/>
  <c r="C50" i="36" s="1"/>
  <c r="W20" i="36"/>
  <c r="C51" i="36" s="1"/>
  <c r="W21" i="36"/>
  <c r="C52" i="36" s="1"/>
  <c r="W22" i="36"/>
  <c r="C53" i="36" s="1"/>
  <c r="W23" i="36"/>
  <c r="C54" i="36" s="1"/>
  <c r="W24" i="36"/>
  <c r="W25" i="36"/>
  <c r="W26" i="36"/>
  <c r="W3" i="36"/>
  <c r="C55" i="36" l="1"/>
  <c r="C57" i="36"/>
  <c r="C56" i="36"/>
  <c r="C34" i="36"/>
  <c r="W29" i="36"/>
  <c r="AE3" i="37" l="1"/>
  <c r="AE32" i="37" l="1"/>
  <c r="N4" i="34"/>
  <c r="N10" i="35"/>
  <c r="N11" i="35"/>
  <c r="N12" i="35"/>
  <c r="N13" i="35"/>
  <c r="N14" i="35"/>
  <c r="N15" i="35"/>
  <c r="N16" i="35"/>
  <c r="N17" i="35"/>
  <c r="N18" i="35"/>
  <c r="N19" i="35"/>
  <c r="N20" i="35"/>
  <c r="O4" i="37" l="1"/>
  <c r="O5" i="37"/>
  <c r="O6" i="37"/>
  <c r="O7" i="37"/>
  <c r="O8" i="37"/>
  <c r="O9" i="37"/>
  <c r="O10" i="37"/>
  <c r="O11" i="37"/>
  <c r="O12" i="37"/>
  <c r="O13" i="37"/>
  <c r="O14" i="37"/>
  <c r="O15" i="37"/>
  <c r="O16" i="37"/>
  <c r="O17" i="37"/>
  <c r="O18" i="37"/>
  <c r="O19" i="37"/>
  <c r="O20" i="37"/>
  <c r="O21" i="37"/>
  <c r="O22" i="37"/>
  <c r="O6" i="33" l="1"/>
  <c r="O7" i="33"/>
  <c r="O8" i="33"/>
  <c r="O9" i="33"/>
  <c r="O10" i="33"/>
  <c r="O3" i="33"/>
  <c r="N5" i="34"/>
  <c r="N6" i="34"/>
  <c r="N7" i="34"/>
  <c r="N8" i="34"/>
  <c r="N9" i="34"/>
  <c r="N10" i="34"/>
  <c r="N11" i="34"/>
  <c r="N12" i="34"/>
  <c r="AE3" i="34"/>
  <c r="AE32" i="34" l="1"/>
  <c r="AF4" i="32"/>
  <c r="AF5" i="32"/>
  <c r="AF6" i="32"/>
  <c r="AF7" i="32"/>
  <c r="AF8" i="32"/>
  <c r="AF9" i="32"/>
  <c r="AF10" i="32"/>
  <c r="AF11" i="32"/>
  <c r="AF12" i="32"/>
  <c r="AF13" i="32"/>
  <c r="AF14" i="32"/>
  <c r="AF15" i="32"/>
  <c r="AF16" i="32"/>
  <c r="AF17" i="32"/>
  <c r="AF18" i="32"/>
  <c r="AF19" i="32"/>
  <c r="AF20" i="32"/>
  <c r="AF21" i="32"/>
  <c r="AF22" i="32"/>
  <c r="AF23" i="32"/>
  <c r="AF24" i="32"/>
  <c r="AF25" i="32"/>
  <c r="AF26" i="32"/>
  <c r="G26" i="33" s="1"/>
  <c r="H26" i="33" s="1"/>
  <c r="H32" i="32"/>
  <c r="I32" i="32"/>
  <c r="J32" i="32"/>
  <c r="K32" i="32"/>
  <c r="L32" i="32"/>
  <c r="M32" i="32"/>
  <c r="P32" i="32"/>
  <c r="Q32" i="32"/>
  <c r="R32" i="32"/>
  <c r="S32" i="32"/>
  <c r="T32" i="32"/>
  <c r="U32" i="32"/>
  <c r="V32" i="32"/>
  <c r="W32" i="32"/>
  <c r="X32" i="32"/>
  <c r="Y32" i="32"/>
  <c r="Z32" i="32"/>
  <c r="AA32" i="32"/>
  <c r="AB32" i="32"/>
  <c r="AC32" i="32"/>
  <c r="E32" i="32"/>
  <c r="AD32" i="32" l="1"/>
  <c r="AF32" i="30" l="1"/>
  <c r="AD32" i="29"/>
  <c r="AI27" i="28"/>
  <c r="F27" i="29" s="1"/>
  <c r="G27" i="29" s="1"/>
  <c r="O27" i="29" s="1"/>
  <c r="AE27" i="29" s="1"/>
  <c r="AG27" i="29" s="1"/>
  <c r="AI4" i="28"/>
  <c r="AI5" i="28"/>
  <c r="AI6" i="28"/>
  <c r="AI7" i="28"/>
  <c r="AI8" i="28"/>
  <c r="AI9" i="28"/>
  <c r="AI10" i="28"/>
  <c r="AI11" i="28"/>
  <c r="AI12" i="28"/>
  <c r="AI13" i="28"/>
  <c r="AI14" i="28"/>
  <c r="AI15" i="28"/>
  <c r="AI16" i="28"/>
  <c r="AI17" i="28"/>
  <c r="AI18" i="28"/>
  <c r="AI19" i="28"/>
  <c r="AI20" i="28"/>
  <c r="AI21" i="28"/>
  <c r="AI22" i="28"/>
  <c r="AI23" i="28"/>
  <c r="AI24" i="28"/>
  <c r="AI25" i="28"/>
  <c r="AI26" i="28"/>
  <c r="O27" i="28"/>
  <c r="O4" i="28"/>
  <c r="O5" i="28"/>
  <c r="O6" i="28"/>
  <c r="O7" i="28"/>
  <c r="O8" i="28"/>
  <c r="O9" i="28"/>
  <c r="O10" i="28"/>
  <c r="O11" i="28"/>
  <c r="O12" i="28"/>
  <c r="O13" i="28"/>
  <c r="O14" i="28"/>
  <c r="O15" i="28"/>
  <c r="O16" i="28"/>
  <c r="O17" i="28"/>
  <c r="O18" i="28"/>
  <c r="O19" i="28"/>
  <c r="O20" i="28"/>
  <c r="O21" i="28"/>
  <c r="O22" i="28"/>
  <c r="O23" i="28"/>
  <c r="O24" i="28"/>
  <c r="O25" i="28"/>
  <c r="O26" i="28"/>
  <c r="H32" i="26"/>
  <c r="I32" i="26"/>
  <c r="J32" i="26"/>
  <c r="K32" i="26"/>
  <c r="L32" i="26"/>
  <c r="M32" i="26"/>
  <c r="P32" i="26"/>
  <c r="Q32" i="26"/>
  <c r="R32" i="26"/>
  <c r="S32" i="26"/>
  <c r="T32" i="26"/>
  <c r="U32" i="26"/>
  <c r="V32" i="26"/>
  <c r="W32" i="26"/>
  <c r="X32" i="26"/>
  <c r="Y32" i="26"/>
  <c r="Z32" i="26"/>
  <c r="AA32" i="26"/>
  <c r="AB32" i="26"/>
  <c r="AC32" i="26"/>
  <c r="AD32" i="26"/>
  <c r="E32" i="26"/>
  <c r="G27" i="28"/>
  <c r="G4" i="28"/>
  <c r="H4" i="28" s="1"/>
  <c r="G5" i="28"/>
  <c r="H5" i="28" s="1"/>
  <c r="G6" i="28"/>
  <c r="H6" i="28" s="1"/>
  <c r="G7" i="28"/>
  <c r="H7" i="28" s="1"/>
  <c r="G8" i="28"/>
  <c r="H8" i="28" s="1"/>
  <c r="G9" i="28"/>
  <c r="H9" i="28" s="1"/>
  <c r="G10" i="28"/>
  <c r="H10" i="28" s="1"/>
  <c r="G11" i="28"/>
  <c r="G12" i="28"/>
  <c r="H12" i="28" s="1"/>
  <c r="G13" i="28"/>
  <c r="H13" i="28" s="1"/>
  <c r="G14" i="28"/>
  <c r="H14" i="28" s="1"/>
  <c r="G15" i="28"/>
  <c r="H15" i="28" s="1"/>
  <c r="G16" i="28"/>
  <c r="H16" i="28" s="1"/>
  <c r="G17" i="28"/>
  <c r="G18" i="28"/>
  <c r="H18" i="28" s="1"/>
  <c r="G19" i="28"/>
  <c r="H19" i="28" s="1"/>
  <c r="G20" i="28"/>
  <c r="H20" i="28" s="1"/>
  <c r="G21" i="28"/>
  <c r="G22" i="28"/>
  <c r="H22" i="28" s="1"/>
  <c r="G23" i="28"/>
  <c r="G24" i="28"/>
  <c r="H24" i="28" s="1"/>
  <c r="G25" i="28"/>
  <c r="H25" i="28" s="1"/>
  <c r="G26" i="28"/>
  <c r="O27" i="27"/>
  <c r="O4" i="27"/>
  <c r="O5" i="27"/>
  <c r="O6" i="27"/>
  <c r="O7" i="27"/>
  <c r="O8" i="27"/>
  <c r="O9" i="27"/>
  <c r="O10" i="27"/>
  <c r="O11" i="27"/>
  <c r="O12" i="27"/>
  <c r="O13" i="27"/>
  <c r="O14" i="27"/>
  <c r="O15" i="27"/>
  <c r="O16" i="27"/>
  <c r="O17" i="27"/>
  <c r="O18" i="27"/>
  <c r="O19" i="27"/>
  <c r="O20" i="27"/>
  <c r="O21" i="27"/>
  <c r="O22" i="27"/>
  <c r="O23" i="27"/>
  <c r="O24" i="27"/>
  <c r="O25" i="27"/>
  <c r="O26" i="27"/>
  <c r="H11" i="28" l="1"/>
  <c r="P11" i="28" s="1"/>
  <c r="AH11" i="28" s="1"/>
  <c r="AJ11" i="28" s="1"/>
  <c r="H27" i="28"/>
  <c r="P27" i="28" s="1"/>
  <c r="AH27" i="28" s="1"/>
  <c r="AJ27" i="28" s="1"/>
  <c r="H21" i="28"/>
  <c r="P21" i="28" s="1"/>
  <c r="AH21" i="28" s="1"/>
  <c r="AJ21" i="28" s="1"/>
  <c r="H26" i="28"/>
  <c r="P26" i="28" s="1"/>
  <c r="AH26" i="28" s="1"/>
  <c r="AJ26" i="28" s="1"/>
  <c r="H17" i="28"/>
  <c r="P17" i="28" s="1"/>
  <c r="AH17" i="28" s="1"/>
  <c r="AJ17" i="28" s="1"/>
  <c r="H23" i="28"/>
  <c r="P23" i="28" s="1"/>
  <c r="AH23" i="28" s="1"/>
  <c r="AJ23" i="28" s="1"/>
  <c r="P14" i="28"/>
  <c r="AH14" i="28" s="1"/>
  <c r="AJ14" i="28" s="1"/>
  <c r="AE32" i="26"/>
  <c r="P18" i="28"/>
  <c r="AH18" i="28" s="1"/>
  <c r="AJ18" i="28" s="1"/>
  <c r="P5" i="28"/>
  <c r="AH5" i="28" s="1"/>
  <c r="AJ5" i="28" s="1"/>
  <c r="P15" i="28"/>
  <c r="AH15" i="28" s="1"/>
  <c r="AJ15" i="28" s="1"/>
  <c r="P25" i="28"/>
  <c r="AH25" i="28" s="1"/>
  <c r="AJ25" i="28" s="1"/>
  <c r="P24" i="28"/>
  <c r="AH24" i="28" s="1"/>
  <c r="AJ24" i="28" s="1"/>
  <c r="P22" i="28"/>
  <c r="AH22" i="28" s="1"/>
  <c r="AJ22" i="28" s="1"/>
  <c r="P9" i="28"/>
  <c r="AH9" i="28" s="1"/>
  <c r="AJ9" i="28" s="1"/>
  <c r="P8" i="28"/>
  <c r="AH8" i="28" s="1"/>
  <c r="AJ8" i="28" s="1"/>
  <c r="P19" i="28"/>
  <c r="AH19" i="28" s="1"/>
  <c r="AJ19" i="28" s="1"/>
  <c r="P13" i="28"/>
  <c r="AH13" i="28" s="1"/>
  <c r="AJ13" i="28" s="1"/>
  <c r="P12" i="28"/>
  <c r="AH12" i="28" s="1"/>
  <c r="AJ12" i="28" s="1"/>
  <c r="P7" i="28"/>
  <c r="AH7" i="28" s="1"/>
  <c r="AJ7" i="28" s="1"/>
  <c r="P6" i="28"/>
  <c r="AH6" i="28" s="1"/>
  <c r="AJ6" i="28" s="1"/>
  <c r="P10" i="28"/>
  <c r="AH10" i="28" s="1"/>
  <c r="AJ10" i="28" s="1"/>
  <c r="P4" i="28"/>
  <c r="AH4" i="28" s="1"/>
  <c r="AJ4" i="28" s="1"/>
  <c r="P16" i="28"/>
  <c r="AH16" i="28" s="1"/>
  <c r="AJ16" i="28" s="1"/>
  <c r="P20" i="28"/>
  <c r="AH20" i="28" s="1"/>
  <c r="AJ20" i="28" s="1"/>
  <c r="N25" i="26"/>
  <c r="N26" i="26"/>
  <c r="N27" i="26"/>
  <c r="AG25" i="26"/>
  <c r="AG26" i="26"/>
  <c r="AG27" i="26"/>
  <c r="AG3" i="26"/>
  <c r="AG4" i="26"/>
  <c r="AG5" i="26"/>
  <c r="AG6" i="26"/>
  <c r="AG7" i="26"/>
  <c r="AG8" i="26"/>
  <c r="AG9" i="26"/>
  <c r="AG10" i="26"/>
  <c r="AG11" i="26"/>
  <c r="AG12" i="26"/>
  <c r="AG13" i="26"/>
  <c r="AG14" i="26"/>
  <c r="AG15" i="26"/>
  <c r="AG16" i="26"/>
  <c r="AG17" i="26"/>
  <c r="AG18" i="26"/>
  <c r="AG19" i="26"/>
  <c r="AG20" i="26"/>
  <c r="AG21" i="26"/>
  <c r="AG22" i="26"/>
  <c r="AG23" i="26"/>
  <c r="AG24" i="26"/>
  <c r="G6" i="27" l="1"/>
  <c r="G16" i="27"/>
  <c r="H16" i="27" s="1"/>
  <c r="G13" i="27"/>
  <c r="G5" i="27"/>
  <c r="G18" i="27"/>
  <c r="G12" i="27"/>
  <c r="G11" i="27"/>
  <c r="G10" i="27"/>
  <c r="G9" i="27"/>
  <c r="G15" i="27"/>
  <c r="G8" i="27"/>
  <c r="G17" i="27"/>
  <c r="G14" i="27"/>
  <c r="G20" i="27"/>
  <c r="G19" i="27"/>
  <c r="G7" i="27"/>
  <c r="G27" i="27"/>
  <c r="G26" i="27"/>
  <c r="G25" i="27"/>
  <c r="G24" i="27"/>
  <c r="G22" i="27"/>
  <c r="G21" i="27"/>
  <c r="G23" i="27"/>
  <c r="G4" i="27"/>
  <c r="AG32" i="26"/>
  <c r="F25" i="26"/>
  <c r="G25" i="26" s="1"/>
  <c r="O25" i="26" s="1"/>
  <c r="AF25" i="26" s="1"/>
  <c r="AH25" i="26" s="1"/>
  <c r="F26" i="26"/>
  <c r="G26" i="26" s="1"/>
  <c r="O26" i="26" s="1"/>
  <c r="AF26" i="26" s="1"/>
  <c r="AH26" i="26" s="1"/>
  <c r="F27" i="26"/>
  <c r="G27" i="26" s="1"/>
  <c r="O27" i="26" s="1"/>
  <c r="AF27" i="26" s="1"/>
  <c r="AH27" i="26" s="1"/>
  <c r="H18" i="27" l="1"/>
  <c r="P18" i="27" s="1"/>
  <c r="AJ18" i="27" s="1"/>
  <c r="AL18" i="27" s="1"/>
  <c r="H10" i="27"/>
  <c r="P10" i="27" s="1"/>
  <c r="AJ10" i="27" s="1"/>
  <c r="AL10" i="27" s="1"/>
  <c r="H23" i="27"/>
  <c r="P23" i="27" s="1"/>
  <c r="AJ23" i="27" s="1"/>
  <c r="AL23" i="27" s="1"/>
  <c r="P19" i="27"/>
  <c r="AJ19" i="27" s="1"/>
  <c r="AL19" i="27" s="1"/>
  <c r="H19" i="27"/>
  <c r="H12" i="27"/>
  <c r="P12" i="27" s="1"/>
  <c r="AJ12" i="27" s="1"/>
  <c r="AL12" i="27" s="1"/>
  <c r="H14" i="27"/>
  <c r="P14" i="27" s="1"/>
  <c r="AJ14" i="27" s="1"/>
  <c r="AL14" i="27" s="1"/>
  <c r="H24" i="27"/>
  <c r="P24" i="27" s="1"/>
  <c r="AJ24" i="27" s="1"/>
  <c r="AL24" i="27" s="1"/>
  <c r="P17" i="27"/>
  <c r="AJ17" i="27" s="1"/>
  <c r="AL17" i="27" s="1"/>
  <c r="H17" i="27"/>
  <c r="H5" i="27"/>
  <c r="P5" i="27" s="1"/>
  <c r="AJ5" i="27" s="1"/>
  <c r="AL5" i="27" s="1"/>
  <c r="H7" i="27"/>
  <c r="P7" i="27" s="1"/>
  <c r="AJ7" i="27" s="1"/>
  <c r="AL7" i="27" s="1"/>
  <c r="H25" i="27"/>
  <c r="P25" i="27" s="1"/>
  <c r="AJ25" i="27" s="1"/>
  <c r="AL25" i="27" s="1"/>
  <c r="P8" i="27"/>
  <c r="AJ8" i="27" s="1"/>
  <c r="AL8" i="27" s="1"/>
  <c r="H8" i="27"/>
  <c r="H13" i="27"/>
  <c r="P13" i="27" s="1"/>
  <c r="AJ13" i="27" s="1"/>
  <c r="AL13" i="27" s="1"/>
  <c r="H4" i="27"/>
  <c r="P4" i="27" s="1"/>
  <c r="AJ4" i="27" s="1"/>
  <c r="AL4" i="27" s="1"/>
  <c r="H11" i="27"/>
  <c r="P11" i="27" s="1"/>
  <c r="AJ11" i="27" s="1"/>
  <c r="AL11" i="27" s="1"/>
  <c r="P26" i="27"/>
  <c r="AJ26" i="27" s="1"/>
  <c r="AL26" i="27" s="1"/>
  <c r="H26" i="27"/>
  <c r="H15" i="27"/>
  <c r="P15" i="27" s="1"/>
  <c r="AJ15" i="27" s="1"/>
  <c r="AL15" i="27" s="1"/>
  <c r="H27" i="27"/>
  <c r="P27" i="27" s="1"/>
  <c r="AJ27" i="27" s="1"/>
  <c r="AL27" i="27" s="1"/>
  <c r="H9" i="27"/>
  <c r="P9" i="27" s="1"/>
  <c r="AJ9" i="27" s="1"/>
  <c r="AL9" i="27" s="1"/>
  <c r="P6" i="27"/>
  <c r="AJ6" i="27" s="1"/>
  <c r="AL6" i="27" s="1"/>
  <c r="H6" i="27"/>
  <c r="H21" i="27"/>
  <c r="P21" i="27" s="1"/>
  <c r="AJ21" i="27" s="1"/>
  <c r="AL21" i="27" s="1"/>
  <c r="H22" i="27"/>
  <c r="P22" i="27" s="1"/>
  <c r="AJ22" i="27" s="1"/>
  <c r="AL22" i="27" s="1"/>
  <c r="H20" i="27"/>
  <c r="I32" i="25"/>
  <c r="J32" i="25"/>
  <c r="K32" i="25"/>
  <c r="L32" i="25"/>
  <c r="M32" i="25"/>
  <c r="P32" i="25"/>
  <c r="Q32" i="25"/>
  <c r="R32" i="25"/>
  <c r="S32" i="25"/>
  <c r="T32" i="25"/>
  <c r="U32" i="25"/>
  <c r="V32" i="25"/>
  <c r="W32" i="25"/>
  <c r="X32" i="25"/>
  <c r="Y32" i="25"/>
  <c r="Z32" i="25"/>
  <c r="AA32" i="25"/>
  <c r="AB32" i="25"/>
  <c r="AC32" i="25"/>
  <c r="AD32" i="25"/>
  <c r="E32" i="25"/>
  <c r="H32" i="25"/>
  <c r="N26" i="25"/>
  <c r="N27" i="25"/>
  <c r="P20" i="27" l="1"/>
  <c r="AJ20" i="27" s="1"/>
  <c r="AL20" i="27" s="1"/>
  <c r="AF32" i="25"/>
  <c r="P16" i="27"/>
  <c r="AI27" i="24"/>
  <c r="F27" i="25" s="1"/>
  <c r="AJ16" i="27" l="1"/>
  <c r="AL16" i="27" s="1"/>
  <c r="AG27" i="23"/>
  <c r="F27" i="24" s="1"/>
  <c r="G27" i="24" s="1"/>
  <c r="O27" i="24" s="1"/>
  <c r="G27" i="25" l="1"/>
  <c r="O27" i="25" s="1"/>
  <c r="AG27" i="25" s="1"/>
  <c r="AI27" i="25" s="1"/>
  <c r="AH27" i="24"/>
  <c r="AJ27" i="24" s="1"/>
  <c r="AD4" i="22"/>
  <c r="BO4" i="36" s="1"/>
  <c r="AD5" i="22"/>
  <c r="BO5" i="36" s="1"/>
  <c r="AD6" i="22"/>
  <c r="BO6" i="36" s="1"/>
  <c r="AD7" i="22"/>
  <c r="BO7" i="36" s="1"/>
  <c r="AD8" i="22"/>
  <c r="BO8" i="36" s="1"/>
  <c r="AD9" i="22"/>
  <c r="BO9" i="36" s="1"/>
  <c r="AD10" i="22"/>
  <c r="BO10" i="36" s="1"/>
  <c r="AD11" i="22"/>
  <c r="BO11" i="36" s="1"/>
  <c r="AD12" i="22"/>
  <c r="BO12" i="36" s="1"/>
  <c r="AD13" i="22"/>
  <c r="BO13" i="36" s="1"/>
  <c r="AD14" i="22"/>
  <c r="BO14" i="36" s="1"/>
  <c r="AD15" i="22"/>
  <c r="BO15" i="36" s="1"/>
  <c r="AD16" i="22"/>
  <c r="BO16" i="36" s="1"/>
  <c r="AD17" i="22"/>
  <c r="BO17" i="36" s="1"/>
  <c r="AD18" i="22"/>
  <c r="BO18" i="36" s="1"/>
  <c r="AD19" i="22"/>
  <c r="BO19" i="36" s="1"/>
  <c r="AD20" i="22"/>
  <c r="BO20" i="36" s="1"/>
  <c r="AD21" i="22"/>
  <c r="BO21" i="36" s="1"/>
  <c r="AD22" i="22"/>
  <c r="BO22" i="36" s="1"/>
  <c r="AD23" i="22"/>
  <c r="BO23" i="36" s="1"/>
  <c r="AD24" i="22"/>
  <c r="BO24" i="36" s="1"/>
  <c r="AD25" i="22"/>
  <c r="BO25" i="36" s="1"/>
  <c r="AD26" i="22"/>
  <c r="BO26" i="36" s="1"/>
  <c r="AD27" i="22"/>
  <c r="BO27" i="36" s="1"/>
  <c r="AD3" i="22"/>
  <c r="BO3" i="36" s="1"/>
  <c r="BO29" i="36" l="1"/>
  <c r="I28" i="22"/>
  <c r="J28" i="22"/>
  <c r="K28" i="22"/>
  <c r="L28" i="22"/>
  <c r="M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E28" i="22"/>
  <c r="H28" i="22"/>
  <c r="AF27" i="22"/>
  <c r="F27" i="23" s="1"/>
  <c r="N27" i="22"/>
  <c r="BP27" i="36" s="1"/>
  <c r="G27" i="23" l="1"/>
  <c r="O27" i="23" s="1"/>
  <c r="AF27" i="23" s="1"/>
  <c r="AH27" i="23" s="1"/>
  <c r="AE4" i="21"/>
  <c r="BK4" i="36" s="1"/>
  <c r="K35" i="36" s="1"/>
  <c r="AE5" i="21"/>
  <c r="BK5" i="36" s="1"/>
  <c r="K36" i="36" s="1"/>
  <c r="AE6" i="21"/>
  <c r="BK6" i="36" s="1"/>
  <c r="K37" i="36" s="1"/>
  <c r="AE7" i="21"/>
  <c r="BK7" i="36" s="1"/>
  <c r="K38" i="36" s="1"/>
  <c r="AE8" i="21"/>
  <c r="BK8" i="36" s="1"/>
  <c r="K39" i="36" s="1"/>
  <c r="AE9" i="21"/>
  <c r="BK9" i="36" s="1"/>
  <c r="K40" i="36" s="1"/>
  <c r="AE10" i="21"/>
  <c r="BK10" i="36" s="1"/>
  <c r="K41" i="36" s="1"/>
  <c r="AE11" i="21"/>
  <c r="BK11" i="36" s="1"/>
  <c r="K42" i="36" s="1"/>
  <c r="AE12" i="21"/>
  <c r="BK12" i="36" s="1"/>
  <c r="K43" i="36" s="1"/>
  <c r="AE13" i="21"/>
  <c r="BK13" i="36" s="1"/>
  <c r="K44" i="36" s="1"/>
  <c r="AE14" i="21"/>
  <c r="BK14" i="36" s="1"/>
  <c r="K45" i="36" s="1"/>
  <c r="AE15" i="21"/>
  <c r="BK15" i="36" s="1"/>
  <c r="K46" i="36" s="1"/>
  <c r="AE16" i="21"/>
  <c r="BK16" i="36" s="1"/>
  <c r="K47" i="36" s="1"/>
  <c r="AE17" i="21"/>
  <c r="BK17" i="36" s="1"/>
  <c r="K48" i="36" s="1"/>
  <c r="AE18" i="21"/>
  <c r="BK18" i="36" s="1"/>
  <c r="K49" i="36" s="1"/>
  <c r="AE19" i="21"/>
  <c r="BK19" i="36" s="1"/>
  <c r="K50" i="36" s="1"/>
  <c r="AE20" i="21"/>
  <c r="BK20" i="36" s="1"/>
  <c r="K51" i="36" s="1"/>
  <c r="AE21" i="21"/>
  <c r="BK21" i="36" s="1"/>
  <c r="K52" i="36" s="1"/>
  <c r="AE22" i="21"/>
  <c r="BK22" i="36" s="1"/>
  <c r="K53" i="36" s="1"/>
  <c r="AE23" i="21"/>
  <c r="BK23" i="36" s="1"/>
  <c r="K54" i="36" s="1"/>
  <c r="AE24" i="21"/>
  <c r="BK24" i="36" s="1"/>
  <c r="K55" i="36" s="1"/>
  <c r="AE25" i="21"/>
  <c r="BK25" i="36" s="1"/>
  <c r="K56" i="36" s="1"/>
  <c r="AE26" i="21"/>
  <c r="BK26" i="36" s="1"/>
  <c r="K57" i="36" s="1"/>
  <c r="AE27" i="21"/>
  <c r="BK27" i="36" s="1"/>
  <c r="K58" i="36" s="1"/>
  <c r="AE3" i="21"/>
  <c r="BK3" i="36" s="1"/>
  <c r="BK29" i="36" l="1"/>
  <c r="K34" i="36"/>
  <c r="I28" i="21"/>
  <c r="J28" i="21"/>
  <c r="K28" i="21"/>
  <c r="L28" i="21"/>
  <c r="M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E28" i="21"/>
  <c r="H28" i="21"/>
  <c r="AG27" i="21"/>
  <c r="F27" i="22" s="1"/>
  <c r="G27" i="22" s="1"/>
  <c r="O27" i="22" s="1"/>
  <c r="AE27" i="22" s="1"/>
  <c r="AG27" i="22" s="1"/>
  <c r="N27" i="21"/>
  <c r="BL27" i="36" s="1"/>
  <c r="K60" i="36" l="1"/>
  <c r="F27" i="21"/>
  <c r="G27" i="21" s="1"/>
  <c r="O27" i="21" s="1"/>
  <c r="AF27" i="21" s="1"/>
  <c r="AH27" i="21" s="1"/>
  <c r="E28" i="20" l="1"/>
  <c r="N27" i="20"/>
  <c r="BH27" i="36" s="1"/>
  <c r="L58" i="36" s="1"/>
  <c r="F88" i="36" s="1"/>
  <c r="N7" i="20"/>
  <c r="BH7" i="36" s="1"/>
  <c r="N8" i="20"/>
  <c r="BH8" i="36" s="1"/>
  <c r="N9" i="20"/>
  <c r="BH9" i="36" s="1"/>
  <c r="N10" i="20"/>
  <c r="BH10" i="36" s="1"/>
  <c r="N11" i="20"/>
  <c r="BH11" i="36" s="1"/>
  <c r="N12" i="20"/>
  <c r="BH12" i="36" s="1"/>
  <c r="N13" i="20"/>
  <c r="BH13" i="36" s="1"/>
  <c r="N14" i="20"/>
  <c r="BH14" i="36" s="1"/>
  <c r="N15" i="20"/>
  <c r="BH15" i="36" s="1"/>
  <c r="N16" i="20"/>
  <c r="BH16" i="36" s="1"/>
  <c r="N17" i="20"/>
  <c r="BH17" i="36" s="1"/>
  <c r="N18" i="20"/>
  <c r="BH18" i="36" s="1"/>
  <c r="N19" i="20"/>
  <c r="BH19" i="36" s="1"/>
  <c r="N20" i="20"/>
  <c r="BH20" i="36" s="1"/>
  <c r="N21" i="20"/>
  <c r="BH21" i="36" s="1"/>
  <c r="N22" i="20"/>
  <c r="BH22" i="36" s="1"/>
  <c r="N23" i="20"/>
  <c r="BH23" i="36" s="1"/>
  <c r="N24" i="20"/>
  <c r="BH24" i="36" s="1"/>
  <c r="N25" i="20"/>
  <c r="BH25" i="36" s="1"/>
  <c r="N26" i="20"/>
  <c r="BH26" i="36" s="1"/>
  <c r="AG7" i="20"/>
  <c r="AG8" i="20"/>
  <c r="AG9" i="20"/>
  <c r="AG10" i="20"/>
  <c r="AG11" i="20"/>
  <c r="AG12" i="20"/>
  <c r="AG13" i="20"/>
  <c r="AG14" i="20"/>
  <c r="AG15" i="20"/>
  <c r="AG16" i="20"/>
  <c r="AG17" i="20"/>
  <c r="AG18" i="20"/>
  <c r="AG19" i="20"/>
  <c r="AG20" i="20"/>
  <c r="AG21" i="20"/>
  <c r="AG22" i="20"/>
  <c r="AG23" i="20"/>
  <c r="AG24" i="20"/>
  <c r="AG25" i="20"/>
  <c r="AG26" i="20"/>
  <c r="O27" i="20" l="1"/>
  <c r="AF27" i="20" s="1"/>
  <c r="AH27" i="20" s="1"/>
  <c r="AE4" i="18"/>
  <c r="AG4" i="18" s="1"/>
  <c r="AE5" i="18"/>
  <c r="AG5" i="18" s="1"/>
  <c r="AE6" i="18"/>
  <c r="AG6" i="18" s="1"/>
  <c r="AE7" i="18"/>
  <c r="AG7" i="18" s="1"/>
  <c r="AE8" i="18"/>
  <c r="AG8" i="18" s="1"/>
  <c r="AE9" i="18"/>
  <c r="AG9" i="18" s="1"/>
  <c r="AE10" i="18"/>
  <c r="AG10" i="18" s="1"/>
  <c r="AE11" i="18"/>
  <c r="AG11" i="18" s="1"/>
  <c r="AE12" i="18"/>
  <c r="AG12" i="18" s="1"/>
  <c r="AE13" i="18"/>
  <c r="AG13" i="18" s="1"/>
  <c r="AE14" i="18"/>
  <c r="AG14" i="18" s="1"/>
  <c r="AE15" i="18"/>
  <c r="AG15" i="18" s="1"/>
  <c r="AE17" i="18"/>
  <c r="AG17" i="18" s="1"/>
  <c r="AE18" i="18"/>
  <c r="AG18" i="18" s="1"/>
  <c r="AE20" i="18"/>
  <c r="AG20" i="18" s="1"/>
  <c r="AE22" i="18"/>
  <c r="AG22" i="18" s="1"/>
  <c r="AE23" i="18"/>
  <c r="AG23" i="18" s="1"/>
  <c r="AE26" i="18"/>
  <c r="AG26" i="18" s="1"/>
  <c r="AD28" i="18" l="1"/>
  <c r="AE16" i="18"/>
  <c r="AG16" i="18" s="1"/>
  <c r="E28" i="17" l="1"/>
  <c r="AF4" i="16" l="1"/>
  <c r="AF5" i="16"/>
  <c r="AF6" i="16"/>
  <c r="AF7" i="16"/>
  <c r="AF8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N4" i="16"/>
  <c r="AR4" i="36" s="1"/>
  <c r="N5" i="16"/>
  <c r="AR5" i="36" s="1"/>
  <c r="N6" i="16"/>
  <c r="AR6" i="36" s="1"/>
  <c r="N7" i="16"/>
  <c r="AR7" i="36" s="1"/>
  <c r="N8" i="16"/>
  <c r="AR8" i="36" s="1"/>
  <c r="N9" i="16"/>
  <c r="AR9" i="36" s="1"/>
  <c r="N10" i="16"/>
  <c r="AR10" i="36" s="1"/>
  <c r="N11" i="16"/>
  <c r="AR11" i="36" s="1"/>
  <c r="N12" i="16"/>
  <c r="AR12" i="36" s="1"/>
  <c r="N13" i="16"/>
  <c r="AR13" i="36" s="1"/>
  <c r="N14" i="16"/>
  <c r="AR14" i="36" s="1"/>
  <c r="N15" i="16"/>
  <c r="AR15" i="36" s="1"/>
  <c r="N16" i="16"/>
  <c r="AR16" i="36" s="1"/>
  <c r="N17" i="16"/>
  <c r="AR17" i="36" s="1"/>
  <c r="N18" i="16"/>
  <c r="AR18" i="36" s="1"/>
  <c r="N19" i="16"/>
  <c r="AR19" i="36" s="1"/>
  <c r="N20" i="16"/>
  <c r="AR20" i="36" s="1"/>
  <c r="N21" i="16"/>
  <c r="AR21" i="36" s="1"/>
  <c r="N22" i="16"/>
  <c r="AR22" i="36" s="1"/>
  <c r="N23" i="16"/>
  <c r="AR23" i="36" s="1"/>
  <c r="N24" i="16"/>
  <c r="AR24" i="36" s="1"/>
  <c r="N25" i="16"/>
  <c r="AR25" i="36" s="1"/>
  <c r="N26" i="16"/>
  <c r="AR26" i="36" s="1"/>
  <c r="E28" i="15" l="1"/>
  <c r="AG7" i="14" l="1"/>
  <c r="AG8" i="14"/>
  <c r="AG9" i="14"/>
  <c r="AG10" i="14"/>
  <c r="AG11" i="14"/>
  <c r="AG12" i="14"/>
  <c r="AG13" i="14"/>
  <c r="AG14" i="14"/>
  <c r="AG15" i="14"/>
  <c r="AG16" i="14"/>
  <c r="AG17" i="14"/>
  <c r="AG18" i="14"/>
  <c r="AG19" i="14"/>
  <c r="AG20" i="14"/>
  <c r="AG21" i="14"/>
  <c r="F21" i="15" s="1"/>
  <c r="AG22" i="14"/>
  <c r="F22" i="15" s="1"/>
  <c r="AG23" i="14"/>
  <c r="F23" i="15" s="1"/>
  <c r="AG24" i="14"/>
  <c r="F24" i="15" s="1"/>
  <c r="AG25" i="14"/>
  <c r="F25" i="15" s="1"/>
  <c r="AG26" i="14"/>
  <c r="N7" i="14"/>
  <c r="AJ7" i="36" s="1"/>
  <c r="N8" i="14"/>
  <c r="AJ8" i="36" s="1"/>
  <c r="N9" i="14"/>
  <c r="AJ9" i="36" s="1"/>
  <c r="N10" i="14"/>
  <c r="AJ10" i="36" s="1"/>
  <c r="N11" i="14"/>
  <c r="AJ11" i="36" s="1"/>
  <c r="N12" i="14"/>
  <c r="AJ12" i="36" s="1"/>
  <c r="N13" i="14"/>
  <c r="AJ13" i="36" s="1"/>
  <c r="N14" i="14"/>
  <c r="AJ14" i="36" s="1"/>
  <c r="N15" i="14"/>
  <c r="AJ15" i="36" s="1"/>
  <c r="N16" i="14"/>
  <c r="AJ16" i="36" s="1"/>
  <c r="N17" i="14"/>
  <c r="AJ17" i="36" s="1"/>
  <c r="N18" i="14"/>
  <c r="AJ18" i="36" s="1"/>
  <c r="N19" i="14"/>
  <c r="AJ19" i="36" s="1"/>
  <c r="N20" i="14"/>
  <c r="AJ20" i="36" s="1"/>
  <c r="N21" i="14"/>
  <c r="AJ21" i="36" s="1"/>
  <c r="N22" i="14"/>
  <c r="AJ22" i="36" s="1"/>
  <c r="N23" i="14"/>
  <c r="AJ23" i="36" s="1"/>
  <c r="N24" i="14"/>
  <c r="AJ24" i="36" s="1"/>
  <c r="N25" i="14"/>
  <c r="AJ25" i="36" s="1"/>
  <c r="N26" i="14"/>
  <c r="AJ26" i="36" s="1"/>
  <c r="E28" i="12" l="1"/>
  <c r="Z27" i="36" s="1"/>
  <c r="AC27" i="36"/>
  <c r="DZ27" i="36" s="1"/>
  <c r="B58" i="36" l="1"/>
  <c r="DW27" i="36"/>
  <c r="AC29" i="36"/>
  <c r="E58" i="36"/>
  <c r="E60" i="36" s="1"/>
  <c r="Z29" i="36"/>
  <c r="B60" i="36"/>
  <c r="N3" i="11"/>
  <c r="X3" i="36" l="1"/>
  <c r="N28" i="11"/>
  <c r="E32" i="39"/>
  <c r="AF26" i="39"/>
  <c r="N26" i="39"/>
  <c r="G26" i="39"/>
  <c r="AF25" i="39"/>
  <c r="N25" i="39"/>
  <c r="G25" i="39"/>
  <c r="AF24" i="39"/>
  <c r="N24" i="39"/>
  <c r="G24" i="39"/>
  <c r="AF23" i="39"/>
  <c r="N23" i="39"/>
  <c r="G23" i="39"/>
  <c r="AF22" i="39"/>
  <c r="N22" i="39"/>
  <c r="G22" i="39"/>
  <c r="AF21" i="39"/>
  <c r="N21" i="39"/>
  <c r="G21" i="39"/>
  <c r="AF20" i="39"/>
  <c r="N20" i="39"/>
  <c r="G20" i="39"/>
  <c r="AF19" i="39"/>
  <c r="N19" i="39"/>
  <c r="G19" i="39"/>
  <c r="AF18" i="39"/>
  <c r="N18" i="39"/>
  <c r="G18" i="39"/>
  <c r="AF17" i="39"/>
  <c r="N17" i="39"/>
  <c r="G17" i="39"/>
  <c r="AF16" i="39"/>
  <c r="N16" i="39"/>
  <c r="G16" i="39"/>
  <c r="AF15" i="39"/>
  <c r="N15" i="39"/>
  <c r="G15" i="39"/>
  <c r="AF14" i="39"/>
  <c r="N14" i="39"/>
  <c r="G14" i="39"/>
  <c r="AF13" i="39"/>
  <c r="N13" i="39"/>
  <c r="G13" i="39"/>
  <c r="AF12" i="39"/>
  <c r="N12" i="39"/>
  <c r="G12" i="39"/>
  <c r="AF11" i="39"/>
  <c r="N11" i="39"/>
  <c r="G11" i="39"/>
  <c r="AF10" i="39"/>
  <c r="N10" i="39"/>
  <c r="G10" i="39"/>
  <c r="AF9" i="39"/>
  <c r="N9" i="39"/>
  <c r="G9" i="39"/>
  <c r="AF8" i="39"/>
  <c r="N8" i="39"/>
  <c r="G8" i="39"/>
  <c r="AF7" i="39"/>
  <c r="N7" i="39"/>
  <c r="G7" i="39"/>
  <c r="AF6" i="39"/>
  <c r="N6" i="39"/>
  <c r="G6" i="39"/>
  <c r="AF5" i="39"/>
  <c r="N5" i="39"/>
  <c r="G5" i="39"/>
  <c r="AF4" i="39"/>
  <c r="N4" i="39"/>
  <c r="G4" i="39"/>
  <c r="AF3" i="39"/>
  <c r="N3" i="39"/>
  <c r="O23" i="37"/>
  <c r="O24" i="37"/>
  <c r="O25" i="37"/>
  <c r="O26" i="37"/>
  <c r="AF32" i="39" l="1"/>
  <c r="AD32" i="39"/>
  <c r="O17" i="39"/>
  <c r="AE17" i="39" s="1"/>
  <c r="AG17" i="39" s="1"/>
  <c r="O9" i="39"/>
  <c r="AE9" i="39" s="1"/>
  <c r="AG9" i="39" s="1"/>
  <c r="O15" i="39"/>
  <c r="AE15" i="39" s="1"/>
  <c r="AG15" i="39" s="1"/>
  <c r="O21" i="39"/>
  <c r="N32" i="39"/>
  <c r="O26" i="39"/>
  <c r="AE26" i="39" s="1"/>
  <c r="AG26" i="39" s="1"/>
  <c r="AE21" i="39"/>
  <c r="AG21" i="39" s="1"/>
  <c r="O23" i="39"/>
  <c r="AE23" i="39" s="1"/>
  <c r="AG23" i="39" s="1"/>
  <c r="O6" i="39"/>
  <c r="AE6" i="39" s="1"/>
  <c r="AG6" i="39" s="1"/>
  <c r="O8" i="39"/>
  <c r="AE8" i="39" s="1"/>
  <c r="AG8" i="39" s="1"/>
  <c r="O18" i="39"/>
  <c r="AE18" i="39" s="1"/>
  <c r="AG18" i="39" s="1"/>
  <c r="O20" i="39"/>
  <c r="AE20" i="39" s="1"/>
  <c r="AG20" i="39" s="1"/>
  <c r="O24" i="39"/>
  <c r="AE24" i="39" s="1"/>
  <c r="AG24" i="39" s="1"/>
  <c r="O5" i="39"/>
  <c r="AE5" i="39" s="1"/>
  <c r="AG5" i="39" s="1"/>
  <c r="O11" i="39"/>
  <c r="AE11" i="39" s="1"/>
  <c r="AG11" i="39" s="1"/>
  <c r="O12" i="39"/>
  <c r="AE12" i="39" s="1"/>
  <c r="AG12" i="39" s="1"/>
  <c r="O14" i="39"/>
  <c r="AE14" i="39" s="1"/>
  <c r="AG14" i="39" s="1"/>
  <c r="O4" i="39"/>
  <c r="AE4" i="39" s="1"/>
  <c r="AG4" i="39" s="1"/>
  <c r="O7" i="39"/>
  <c r="AE7" i="39" s="1"/>
  <c r="AG7" i="39" s="1"/>
  <c r="O10" i="39"/>
  <c r="AE10" i="39" s="1"/>
  <c r="AG10" i="39" s="1"/>
  <c r="O13" i="39"/>
  <c r="AE13" i="39" s="1"/>
  <c r="AG13" i="39" s="1"/>
  <c r="O16" i="39"/>
  <c r="AE16" i="39" s="1"/>
  <c r="AG16" i="39" s="1"/>
  <c r="O19" i="39"/>
  <c r="AE19" i="39" s="1"/>
  <c r="AG19" i="39" s="1"/>
  <c r="O22" i="39"/>
  <c r="AE22" i="39" s="1"/>
  <c r="AG22" i="39" s="1"/>
  <c r="O25" i="39"/>
  <c r="AE25" i="39" s="1"/>
  <c r="AG25" i="39" s="1"/>
  <c r="G3" i="39"/>
  <c r="G32" i="39" s="1"/>
  <c r="O3" i="39" l="1"/>
  <c r="O32" i="39" s="1"/>
  <c r="AE3" i="39" l="1"/>
  <c r="AE32" i="39" s="1"/>
  <c r="AG3" i="39" l="1"/>
  <c r="AG32" i="39" s="1"/>
  <c r="G4" i="33" l="1"/>
  <c r="H4" i="33" s="1"/>
  <c r="G5" i="33"/>
  <c r="G6" i="33"/>
  <c r="G7" i="33"/>
  <c r="G8" i="33"/>
  <c r="G9" i="33"/>
  <c r="G10" i="33"/>
  <c r="G11" i="33"/>
  <c r="H11" i="33" s="1"/>
  <c r="G12" i="33"/>
  <c r="H12" i="33" s="1"/>
  <c r="G13" i="33"/>
  <c r="H13" i="33" s="1"/>
  <c r="G14" i="33"/>
  <c r="H14" i="33" s="1"/>
  <c r="G15" i="33"/>
  <c r="H15" i="33" s="1"/>
  <c r="G16" i="33"/>
  <c r="H16" i="33" s="1"/>
  <c r="G17" i="33"/>
  <c r="H17" i="33" s="1"/>
  <c r="G18" i="33"/>
  <c r="H18" i="33" s="1"/>
  <c r="G19" i="33"/>
  <c r="H19" i="33" s="1"/>
  <c r="G20" i="33"/>
  <c r="H20" i="33" s="1"/>
  <c r="G21" i="33"/>
  <c r="H21" i="33" s="1"/>
  <c r="G22" i="33"/>
  <c r="H22" i="33" s="1"/>
  <c r="G23" i="33"/>
  <c r="H23" i="33" s="1"/>
  <c r="G24" i="33"/>
  <c r="H24" i="33" s="1"/>
  <c r="G25" i="33"/>
  <c r="H25" i="33" s="1"/>
  <c r="AH32" i="32"/>
  <c r="H5" i="33" l="1"/>
  <c r="H6" i="33"/>
  <c r="P6" i="33" s="1"/>
  <c r="H7" i="33"/>
  <c r="P7" i="33" s="1"/>
  <c r="H10" i="33"/>
  <c r="H9" i="33"/>
  <c r="P9" i="33" s="1"/>
  <c r="H8" i="33"/>
  <c r="P8" i="33" s="1"/>
  <c r="P10" i="33" l="1"/>
  <c r="N4" i="29"/>
  <c r="N5" i="29"/>
  <c r="N6" i="29"/>
  <c r="N7" i="29"/>
  <c r="N8" i="29"/>
  <c r="N9" i="29"/>
  <c r="N10" i="29"/>
  <c r="N11" i="29"/>
  <c r="N12" i="29"/>
  <c r="N13" i="29"/>
  <c r="N14" i="29"/>
  <c r="N15" i="29"/>
  <c r="N16" i="29"/>
  <c r="N17" i="29"/>
  <c r="N18" i="29"/>
  <c r="N19" i="29"/>
  <c r="N20" i="29"/>
  <c r="N21" i="29"/>
  <c r="N22" i="29"/>
  <c r="N23" i="29"/>
  <c r="N24" i="29"/>
  <c r="N25" i="29"/>
  <c r="N26" i="29"/>
  <c r="AF26" i="29"/>
  <c r="G26" i="30" s="1"/>
  <c r="H26" i="30" s="1"/>
  <c r="F26" i="29" l="1"/>
  <c r="G26" i="29" s="1"/>
  <c r="O26" i="29" s="1"/>
  <c r="AE26" i="29" s="1"/>
  <c r="AG26" i="29" s="1"/>
  <c r="N13" i="26" l="1"/>
  <c r="AF21" i="22" l="1"/>
  <c r="G21" i="23" s="1"/>
  <c r="AF22" i="22"/>
  <c r="G22" i="23" s="1"/>
  <c r="O22" i="23" s="1"/>
  <c r="AF23" i="22"/>
  <c r="G23" i="23" s="1"/>
  <c r="O23" i="23" s="1"/>
  <c r="AF24" i="22"/>
  <c r="F24" i="23" s="1"/>
  <c r="G24" i="23" s="1"/>
  <c r="O24" i="23" s="1"/>
  <c r="AF25" i="22"/>
  <c r="F25" i="23" s="1"/>
  <c r="G25" i="23" s="1"/>
  <c r="O25" i="23" s="1"/>
  <c r="AF26" i="22"/>
  <c r="F26" i="23" s="1"/>
  <c r="G26" i="23" s="1"/>
  <c r="O26" i="23" s="1"/>
  <c r="N21" i="22"/>
  <c r="BP21" i="36" s="1"/>
  <c r="N22" i="22"/>
  <c r="BP22" i="36" s="1"/>
  <c r="N23" i="22"/>
  <c r="BP23" i="36" s="1"/>
  <c r="N24" i="22"/>
  <c r="BP24" i="36" s="1"/>
  <c r="N25" i="22"/>
  <c r="BP25" i="36" s="1"/>
  <c r="N26" i="22"/>
  <c r="BP26" i="36" s="1"/>
  <c r="N22" i="21"/>
  <c r="BL22" i="36" s="1"/>
  <c r="N23" i="21"/>
  <c r="BL23" i="36" s="1"/>
  <c r="N24" i="21"/>
  <c r="BL24" i="36" s="1"/>
  <c r="N25" i="21"/>
  <c r="BL25" i="36" s="1"/>
  <c r="N26" i="21"/>
  <c r="BL26" i="36" s="1"/>
  <c r="AG24" i="21"/>
  <c r="F24" i="22" s="1"/>
  <c r="G24" i="22" s="1"/>
  <c r="AG25" i="21"/>
  <c r="F25" i="22" s="1"/>
  <c r="G25" i="22" s="1"/>
  <c r="AG26" i="21"/>
  <c r="F26" i="22" s="1"/>
  <c r="G26" i="22" s="1"/>
  <c r="F24" i="21"/>
  <c r="G24" i="21" s="1"/>
  <c r="F25" i="21"/>
  <c r="G25" i="21" s="1"/>
  <c r="F26" i="21"/>
  <c r="G26" i="21" s="1"/>
  <c r="O21" i="23" l="1"/>
  <c r="O24" i="22"/>
  <c r="AE24" i="22" s="1"/>
  <c r="AG24" i="22" s="1"/>
  <c r="O24" i="21"/>
  <c r="AF24" i="21" s="1"/>
  <c r="AH24" i="21" s="1"/>
  <c r="O25" i="21"/>
  <c r="O26" i="22"/>
  <c r="AE26" i="22" s="1"/>
  <c r="AG26" i="22" s="1"/>
  <c r="O25" i="22"/>
  <c r="AE25" i="22" s="1"/>
  <c r="AG25" i="22" s="1"/>
  <c r="O26" i="21"/>
  <c r="AF26" i="21" s="1"/>
  <c r="AH26" i="21" s="1"/>
  <c r="AF25" i="21"/>
  <c r="AH25" i="21" s="1"/>
  <c r="F23" i="20" l="1"/>
  <c r="G23" i="20" s="1"/>
  <c r="O23" i="20" s="1"/>
  <c r="AF3" i="19"/>
  <c r="AF28" i="19" l="1"/>
  <c r="BC3" i="36"/>
  <c r="BC29" i="36" s="1"/>
  <c r="F25" i="20"/>
  <c r="G25" i="20" s="1"/>
  <c r="O25" i="20" s="1"/>
  <c r="AF25" i="20" s="1"/>
  <c r="AH25" i="20" s="1"/>
  <c r="F26" i="20"/>
  <c r="G26" i="20" s="1"/>
  <c r="O26" i="20" s="1"/>
  <c r="AF26" i="20" s="1"/>
  <c r="AH26" i="20" s="1"/>
  <c r="F24" i="20"/>
  <c r="G24" i="20" s="1"/>
  <c r="O24" i="20" s="1"/>
  <c r="AF24" i="20" s="1"/>
  <c r="AH24" i="20" s="1"/>
  <c r="F21" i="17" l="1"/>
  <c r="G21" i="17" s="1"/>
  <c r="O21" i="17" s="1"/>
  <c r="AG21" i="17" s="1"/>
  <c r="AI21" i="17" s="1"/>
  <c r="F22" i="17"/>
  <c r="G22" i="17" s="1"/>
  <c r="O22" i="17" s="1"/>
  <c r="AG22" i="17" s="1"/>
  <c r="AI22" i="17" s="1"/>
  <c r="F23" i="17"/>
  <c r="G23" i="17" s="1"/>
  <c r="O23" i="17" s="1"/>
  <c r="AG23" i="17" s="1"/>
  <c r="AI23" i="17" s="1"/>
  <c r="F24" i="17"/>
  <c r="G24" i="17" s="1"/>
  <c r="O24" i="17" s="1"/>
  <c r="AG24" i="17" s="1"/>
  <c r="AI24" i="17" s="1"/>
  <c r="F25" i="17"/>
  <c r="G25" i="17" s="1"/>
  <c r="O25" i="17" s="1"/>
  <c r="AG25" i="17" s="1"/>
  <c r="AI25" i="17" s="1"/>
  <c r="F26" i="17"/>
  <c r="G26" i="17" s="1"/>
  <c r="O26" i="17" s="1"/>
  <c r="AG26" i="17" s="1"/>
  <c r="AI26" i="17" s="1"/>
  <c r="N3" i="15" l="1"/>
  <c r="N4" i="15"/>
  <c r="AN4" i="36" s="1"/>
  <c r="N5" i="15"/>
  <c r="AN5" i="36" s="1"/>
  <c r="N6" i="15"/>
  <c r="AN6" i="36" s="1"/>
  <c r="N7" i="15"/>
  <c r="AN7" i="36" s="1"/>
  <c r="H38" i="36" s="1"/>
  <c r="N8" i="15"/>
  <c r="AN8" i="36" s="1"/>
  <c r="H39" i="36" s="1"/>
  <c r="N9" i="15"/>
  <c r="AN9" i="36" s="1"/>
  <c r="H40" i="36" s="1"/>
  <c r="N10" i="15"/>
  <c r="AN10" i="36" s="1"/>
  <c r="H41" i="36" s="1"/>
  <c r="N11" i="15"/>
  <c r="AN11" i="36" s="1"/>
  <c r="H42" i="36" s="1"/>
  <c r="N12" i="15"/>
  <c r="AN12" i="36" s="1"/>
  <c r="H43" i="36" s="1"/>
  <c r="N13" i="15"/>
  <c r="AN13" i="36" s="1"/>
  <c r="H44" i="36" s="1"/>
  <c r="N14" i="15"/>
  <c r="AN14" i="36" s="1"/>
  <c r="H45" i="36" s="1"/>
  <c r="N15" i="15"/>
  <c r="AN15" i="36" s="1"/>
  <c r="H46" i="36" s="1"/>
  <c r="N16" i="15"/>
  <c r="AN16" i="36" s="1"/>
  <c r="H47" i="36" s="1"/>
  <c r="N17" i="15"/>
  <c r="AN17" i="36" s="1"/>
  <c r="H48" i="36" s="1"/>
  <c r="N18" i="15"/>
  <c r="AN18" i="36" s="1"/>
  <c r="H49" i="36" s="1"/>
  <c r="N19" i="15"/>
  <c r="AN19" i="36" s="1"/>
  <c r="H50" i="36" s="1"/>
  <c r="N20" i="15"/>
  <c r="AN20" i="36" s="1"/>
  <c r="H51" i="36" s="1"/>
  <c r="N21" i="15"/>
  <c r="AN21" i="36" s="1"/>
  <c r="H52" i="36" s="1"/>
  <c r="N22" i="15"/>
  <c r="AN22" i="36" s="1"/>
  <c r="H53" i="36" s="1"/>
  <c r="N23" i="15"/>
  <c r="AN23" i="36" s="1"/>
  <c r="H54" i="36" s="1"/>
  <c r="N24" i="15"/>
  <c r="AN24" i="36" s="1"/>
  <c r="H55" i="36" s="1"/>
  <c r="N25" i="15"/>
  <c r="AN25" i="36" s="1"/>
  <c r="H56" i="36" s="1"/>
  <c r="N26" i="15"/>
  <c r="AN26" i="36" s="1"/>
  <c r="H57" i="36" s="1"/>
  <c r="N28" i="15" l="1"/>
  <c r="AN3" i="36"/>
  <c r="AN29" i="36" s="1"/>
  <c r="AF21" i="15"/>
  <c r="F21" i="16" s="1"/>
  <c r="G21" i="16" s="1"/>
  <c r="O21" i="16" s="1"/>
  <c r="AE21" i="16" s="1"/>
  <c r="AG21" i="16" s="1"/>
  <c r="AF22" i="15"/>
  <c r="F22" i="16" s="1"/>
  <c r="G22" i="16" s="1"/>
  <c r="O22" i="16" s="1"/>
  <c r="AE22" i="16" s="1"/>
  <c r="AG22" i="16" s="1"/>
  <c r="AF23" i="15"/>
  <c r="F23" i="16" s="1"/>
  <c r="G23" i="16" s="1"/>
  <c r="O23" i="16" s="1"/>
  <c r="AE23" i="16" s="1"/>
  <c r="AG23" i="16" s="1"/>
  <c r="AF24" i="15"/>
  <c r="F24" i="16" s="1"/>
  <c r="G24" i="16" s="1"/>
  <c r="O24" i="16" s="1"/>
  <c r="AE24" i="16" s="1"/>
  <c r="AG24" i="16" s="1"/>
  <c r="AF25" i="15"/>
  <c r="F25" i="16" s="1"/>
  <c r="G25" i="16" s="1"/>
  <c r="O25" i="16" s="1"/>
  <c r="AE25" i="16" s="1"/>
  <c r="AG25" i="16" s="1"/>
  <c r="AF26" i="15"/>
  <c r="F26" i="16" s="1"/>
  <c r="G26" i="16" s="1"/>
  <c r="O26" i="16" s="1"/>
  <c r="AE26" i="16" s="1"/>
  <c r="AG26" i="16" s="1"/>
  <c r="G21" i="15" l="1"/>
  <c r="O21" i="15" s="1"/>
  <c r="AE21" i="15" s="1"/>
  <c r="AG21" i="15" s="1"/>
  <c r="G22" i="15"/>
  <c r="O22" i="15" s="1"/>
  <c r="AE22" i="15" s="1"/>
  <c r="AG22" i="15" s="1"/>
  <c r="G23" i="15"/>
  <c r="O23" i="15" s="1"/>
  <c r="AE23" i="15" s="1"/>
  <c r="AG23" i="15" s="1"/>
  <c r="G24" i="15"/>
  <c r="O24" i="15" s="1"/>
  <c r="AE24" i="15" s="1"/>
  <c r="AG24" i="15" s="1"/>
  <c r="G25" i="15"/>
  <c r="O25" i="15" s="1"/>
  <c r="AE25" i="15" s="1"/>
  <c r="AG25" i="15" s="1"/>
  <c r="F26" i="15"/>
  <c r="G26" i="15" s="1"/>
  <c r="O26" i="15" s="1"/>
  <c r="AE26" i="15" s="1"/>
  <c r="AG26" i="15" s="1"/>
  <c r="F21" i="14" l="1"/>
  <c r="G21" i="14" s="1"/>
  <c r="O21" i="14" s="1"/>
  <c r="AF21" i="14" s="1"/>
  <c r="F22" i="14"/>
  <c r="G22" i="14" s="1"/>
  <c r="O22" i="14" s="1"/>
  <c r="AF22" i="14" s="1"/>
  <c r="F23" i="14"/>
  <c r="G23" i="14" s="1"/>
  <c r="O23" i="14" s="1"/>
  <c r="AF23" i="14" s="1"/>
  <c r="F24" i="14"/>
  <c r="G24" i="14" s="1"/>
  <c r="O24" i="14" s="1"/>
  <c r="AF24" i="14" s="1"/>
  <c r="F25" i="14"/>
  <c r="G25" i="14" s="1"/>
  <c r="O25" i="14" s="1"/>
  <c r="AF25" i="14" s="1"/>
  <c r="F26" i="14"/>
  <c r="G26" i="14" s="1"/>
  <c r="O26" i="14" s="1"/>
  <c r="AF26" i="14" s="1"/>
  <c r="AH25" i="14" l="1"/>
  <c r="AI25" i="36"/>
  <c r="AH23" i="14"/>
  <c r="AI23" i="36"/>
  <c r="G54" i="36" s="1"/>
  <c r="E84" i="36" s="1"/>
  <c r="AH26" i="14"/>
  <c r="AI26" i="36"/>
  <c r="AH22" i="14"/>
  <c r="AI22" i="36"/>
  <c r="G53" i="36" s="1"/>
  <c r="E83" i="36" s="1"/>
  <c r="AH24" i="14"/>
  <c r="AI24" i="36"/>
  <c r="AH21" i="14"/>
  <c r="AI21" i="36"/>
  <c r="G52" i="36" s="1"/>
  <c r="E82" i="36" s="1"/>
  <c r="N21" i="12"/>
  <c r="AB21" i="36" s="1"/>
  <c r="N22" i="12"/>
  <c r="AB22" i="36" s="1"/>
  <c r="N23" i="12"/>
  <c r="AB23" i="36" s="1"/>
  <c r="N25" i="12"/>
  <c r="AB24" i="36" s="1"/>
  <c r="N26" i="12"/>
  <c r="AB25" i="36" s="1"/>
  <c r="N27" i="12"/>
  <c r="AB26" i="36" s="1"/>
  <c r="X21" i="36"/>
  <c r="X22" i="36"/>
  <c r="X23" i="36"/>
  <c r="X24" i="36"/>
  <c r="X25" i="36"/>
  <c r="X26" i="36"/>
  <c r="G27" i="12"/>
  <c r="G57" i="36" l="1"/>
  <c r="E87" i="36" s="1"/>
  <c r="DX26" i="36"/>
  <c r="G55" i="36"/>
  <c r="E85" i="36" s="1"/>
  <c r="DX24" i="36"/>
  <c r="G56" i="36"/>
  <c r="E86" i="36" s="1"/>
  <c r="DX25" i="36"/>
  <c r="O23" i="12"/>
  <c r="O22" i="12"/>
  <c r="O21" i="12"/>
  <c r="O26" i="12"/>
  <c r="O27" i="12"/>
  <c r="O25" i="12"/>
  <c r="AG27" i="12" l="1"/>
  <c r="AI27" i="12" s="1"/>
  <c r="AG23" i="12"/>
  <c r="AI23" i="12" s="1"/>
  <c r="AG21" i="12"/>
  <c r="AI21" i="12" s="1"/>
  <c r="AG22" i="12"/>
  <c r="AI22" i="12" s="1"/>
  <c r="AG25" i="12"/>
  <c r="AI25" i="12" s="1"/>
  <c r="AG26" i="12"/>
  <c r="AI26" i="12" s="1"/>
  <c r="N21" i="10"/>
  <c r="T21" i="36" s="1"/>
  <c r="D52" i="36" s="1"/>
  <c r="D82" i="36" s="1"/>
  <c r="N22" i="10"/>
  <c r="T22" i="36" s="1"/>
  <c r="D53" i="36" s="1"/>
  <c r="D83" i="36" s="1"/>
  <c r="N23" i="10"/>
  <c r="T23" i="36" s="1"/>
  <c r="D54" i="36" s="1"/>
  <c r="D84" i="36" s="1"/>
  <c r="N24" i="10"/>
  <c r="T24" i="36" s="1"/>
  <c r="N25" i="10"/>
  <c r="T25" i="36" s="1"/>
  <c r="N26" i="10"/>
  <c r="T26" i="36" s="1"/>
  <c r="AF21" i="10"/>
  <c r="F21" i="11" s="1"/>
  <c r="G21" i="11" s="1"/>
  <c r="O21" i="11" s="1"/>
  <c r="AG21" i="11" s="1"/>
  <c r="AI21" i="11" s="1"/>
  <c r="AF22" i="10"/>
  <c r="F22" i="11" s="1"/>
  <c r="G22" i="11" s="1"/>
  <c r="O22" i="11" s="1"/>
  <c r="AG22" i="11" s="1"/>
  <c r="AI22" i="11" s="1"/>
  <c r="AF23" i="10"/>
  <c r="F23" i="11" s="1"/>
  <c r="G23" i="11" s="1"/>
  <c r="O23" i="11" s="1"/>
  <c r="AG23" i="11" s="1"/>
  <c r="AI23" i="11" s="1"/>
  <c r="AF24" i="10"/>
  <c r="F24" i="11" s="1"/>
  <c r="AF25" i="10"/>
  <c r="F25" i="11" s="1"/>
  <c r="G25" i="11" s="1"/>
  <c r="O25" i="11" s="1"/>
  <c r="AG25" i="11" s="1"/>
  <c r="AI25" i="11" s="1"/>
  <c r="AF26" i="10"/>
  <c r="F26" i="11" s="1"/>
  <c r="G26" i="11" s="1"/>
  <c r="O26" i="11" s="1"/>
  <c r="AG26" i="11" s="1"/>
  <c r="AI26" i="11" s="1"/>
  <c r="D55" i="36" l="1"/>
  <c r="D85" i="36" s="1"/>
  <c r="D56" i="36"/>
  <c r="D86" i="36" s="1"/>
  <c r="D57" i="36"/>
  <c r="D87" i="36" s="1"/>
  <c r="G24" i="11"/>
  <c r="G21" i="10"/>
  <c r="O21" i="10" s="1"/>
  <c r="AE21" i="10" s="1"/>
  <c r="AG21" i="10" s="1"/>
  <c r="G22" i="10"/>
  <c r="O22" i="10" s="1"/>
  <c r="AE22" i="10" s="1"/>
  <c r="AG22" i="10" s="1"/>
  <c r="G23" i="10"/>
  <c r="O23" i="10" s="1"/>
  <c r="AE23" i="10" s="1"/>
  <c r="AG23" i="10" s="1"/>
  <c r="G24" i="10"/>
  <c r="O24" i="10" s="1"/>
  <c r="AE24" i="10" s="1"/>
  <c r="AG24" i="10" s="1"/>
  <c r="G25" i="10"/>
  <c r="O25" i="10" s="1"/>
  <c r="AE25" i="10" s="1"/>
  <c r="AG25" i="10" s="1"/>
  <c r="G26" i="10"/>
  <c r="O26" i="10" s="1"/>
  <c r="AE26" i="10" s="1"/>
  <c r="AG26" i="10" s="1"/>
  <c r="O24" i="11" l="1"/>
  <c r="AG21" i="35"/>
  <c r="AG22" i="35"/>
  <c r="AG23" i="35"/>
  <c r="AG24" i="35"/>
  <c r="AG25" i="35"/>
  <c r="AG26" i="35"/>
  <c r="AG21" i="37"/>
  <c r="AG22" i="37"/>
  <c r="AG23" i="37"/>
  <c r="AG24" i="37"/>
  <c r="AG25" i="37"/>
  <c r="AG26" i="37"/>
  <c r="AG24" i="11" l="1"/>
  <c r="AI24" i="11" s="1"/>
  <c r="G23" i="37"/>
  <c r="G26" i="37"/>
  <c r="G25" i="37"/>
  <c r="G22" i="37"/>
  <c r="G24" i="37"/>
  <c r="G21" i="37"/>
  <c r="N21" i="35"/>
  <c r="N22" i="35"/>
  <c r="N23" i="35"/>
  <c r="N24" i="35"/>
  <c r="N25" i="35"/>
  <c r="N26" i="35"/>
  <c r="H25" i="37" l="1"/>
  <c r="P25" i="37" s="1"/>
  <c r="AF25" i="37" s="1"/>
  <c r="AH25" i="37" s="1"/>
  <c r="H24" i="37"/>
  <c r="P24" i="37" s="1"/>
  <c r="AF24" i="37" s="1"/>
  <c r="AH24" i="37" s="1"/>
  <c r="H21" i="37"/>
  <c r="P21" i="37" s="1"/>
  <c r="AF21" i="37" s="1"/>
  <c r="AH21" i="37" s="1"/>
  <c r="H26" i="37"/>
  <c r="P26" i="37" s="1"/>
  <c r="AF26" i="37" s="1"/>
  <c r="AH26" i="37" s="1"/>
  <c r="H22" i="37"/>
  <c r="P22" i="37" s="1"/>
  <c r="AF22" i="37" s="1"/>
  <c r="AH22" i="37" s="1"/>
  <c r="H23" i="37"/>
  <c r="P23" i="37" s="1"/>
  <c r="AF23" i="37" s="1"/>
  <c r="AH23" i="37" s="1"/>
  <c r="AG21" i="34"/>
  <c r="AG22" i="34"/>
  <c r="AG23" i="34"/>
  <c r="AG24" i="34"/>
  <c r="AG25" i="34"/>
  <c r="AG26" i="34"/>
  <c r="N21" i="34"/>
  <c r="N22" i="34"/>
  <c r="N23" i="34"/>
  <c r="N24" i="34"/>
  <c r="N25" i="34"/>
  <c r="N26" i="34"/>
  <c r="F23" i="35" l="1"/>
  <c r="G23" i="35" s="1"/>
  <c r="O23" i="35" s="1"/>
  <c r="AF23" i="35" s="1"/>
  <c r="AH23" i="35" s="1"/>
  <c r="F24" i="35"/>
  <c r="G24" i="35" s="1"/>
  <c r="O24" i="35" s="1"/>
  <c r="AF24" i="35" s="1"/>
  <c r="AH24" i="35" s="1"/>
  <c r="F25" i="35"/>
  <c r="G25" i="35" s="1"/>
  <c r="O25" i="35" s="1"/>
  <c r="AF25" i="35" s="1"/>
  <c r="AH25" i="35" s="1"/>
  <c r="F22" i="35"/>
  <c r="G22" i="35" s="1"/>
  <c r="O22" i="35" s="1"/>
  <c r="AF22" i="35" s="1"/>
  <c r="AH22" i="35" s="1"/>
  <c r="F26" i="35"/>
  <c r="G26" i="35" s="1"/>
  <c r="O26" i="35" s="1"/>
  <c r="AF26" i="35" s="1"/>
  <c r="AH26" i="35" s="1"/>
  <c r="F21" i="35"/>
  <c r="O21" i="33"/>
  <c r="O22" i="33"/>
  <c r="O23" i="33"/>
  <c r="O24" i="33"/>
  <c r="O25" i="33"/>
  <c r="O26" i="33"/>
  <c r="G21" i="35" l="1"/>
  <c r="O21" i="35" s="1"/>
  <c r="AF21" i="35" s="1"/>
  <c r="F24" i="34"/>
  <c r="F23" i="34"/>
  <c r="F26" i="34"/>
  <c r="F22" i="34"/>
  <c r="F25" i="34"/>
  <c r="F21" i="34"/>
  <c r="P26" i="33"/>
  <c r="AG26" i="33" s="1"/>
  <c r="AI26" i="33" s="1"/>
  <c r="P25" i="33"/>
  <c r="AG25" i="33" s="1"/>
  <c r="AI25" i="33" s="1"/>
  <c r="P24" i="33"/>
  <c r="AG24" i="33" s="1"/>
  <c r="AI24" i="33" s="1"/>
  <c r="P23" i="33"/>
  <c r="AG23" i="33" s="1"/>
  <c r="AI23" i="33" s="1"/>
  <c r="P22" i="33"/>
  <c r="AG22" i="33" s="1"/>
  <c r="AI22" i="33" s="1"/>
  <c r="P21" i="33"/>
  <c r="AG21" i="33" s="1"/>
  <c r="AI21" i="33" s="1"/>
  <c r="N21" i="32"/>
  <c r="N22" i="32"/>
  <c r="N23" i="32"/>
  <c r="N24" i="32"/>
  <c r="N25" i="32"/>
  <c r="AH21" i="35" l="1"/>
  <c r="G21" i="34"/>
  <c r="O21" i="34" s="1"/>
  <c r="AF21" i="34" s="1"/>
  <c r="AH21" i="34" s="1"/>
  <c r="G23" i="34"/>
  <c r="O23" i="34" s="1"/>
  <c r="AF23" i="34" s="1"/>
  <c r="AH23" i="34" s="1"/>
  <c r="G25" i="34"/>
  <c r="O25" i="34" s="1"/>
  <c r="AF25" i="34" s="1"/>
  <c r="AH25" i="34" s="1"/>
  <c r="G22" i="34"/>
  <c r="O22" i="34" s="1"/>
  <c r="AF22" i="34" s="1"/>
  <c r="AH22" i="34" s="1"/>
  <c r="G26" i="34"/>
  <c r="O26" i="34" s="1"/>
  <c r="AF26" i="34" s="1"/>
  <c r="AH26" i="34" s="1"/>
  <c r="G24" i="34"/>
  <c r="O24" i="34" s="1"/>
  <c r="AF24" i="34" s="1"/>
  <c r="AH24" i="34" s="1"/>
  <c r="AI21" i="31"/>
  <c r="F21" i="32" s="1"/>
  <c r="G21" i="32" s="1"/>
  <c r="AI22" i="31"/>
  <c r="F22" i="32" s="1"/>
  <c r="G22" i="32" s="1"/>
  <c r="AI23" i="31"/>
  <c r="F23" i="32" s="1"/>
  <c r="G23" i="32" s="1"/>
  <c r="AI24" i="31"/>
  <c r="F24" i="32" s="1"/>
  <c r="G24" i="32" s="1"/>
  <c r="AI25" i="31"/>
  <c r="F25" i="32" s="1"/>
  <c r="G25" i="32" s="1"/>
  <c r="AI26" i="31"/>
  <c r="F26" i="32" s="1"/>
  <c r="G26" i="32" s="1"/>
  <c r="O26" i="32" s="1"/>
  <c r="AE26" i="32" s="1"/>
  <c r="AG26" i="32" s="1"/>
  <c r="N21" i="31"/>
  <c r="N22" i="31"/>
  <c r="N23" i="31"/>
  <c r="N24" i="31"/>
  <c r="N25" i="31"/>
  <c r="N26" i="31"/>
  <c r="O23" i="32" l="1"/>
  <c r="O22" i="32"/>
  <c r="O25" i="32"/>
  <c r="O24" i="32"/>
  <c r="O21" i="32"/>
  <c r="F22" i="31"/>
  <c r="O21" i="30"/>
  <c r="O22" i="30"/>
  <c r="O23" i="30"/>
  <c r="O24" i="30"/>
  <c r="O25" i="30"/>
  <c r="O26" i="30"/>
  <c r="AF21" i="29"/>
  <c r="AF22" i="29"/>
  <c r="AF23" i="29"/>
  <c r="G23" i="30" s="1"/>
  <c r="H23" i="30" s="1"/>
  <c r="AF24" i="29"/>
  <c r="AF25" i="29"/>
  <c r="G25" i="30" s="1"/>
  <c r="H25" i="30" s="1"/>
  <c r="F26" i="31" l="1"/>
  <c r="G26" i="31" s="1"/>
  <c r="O26" i="31" s="1"/>
  <c r="F21" i="31"/>
  <c r="G21" i="31" s="1"/>
  <c r="O21" i="31" s="1"/>
  <c r="F25" i="31"/>
  <c r="G25" i="31" s="1"/>
  <c r="O25" i="31" s="1"/>
  <c r="F24" i="31"/>
  <c r="G24" i="31" s="1"/>
  <c r="O24" i="31" s="1"/>
  <c r="F23" i="31"/>
  <c r="G23" i="31" s="1"/>
  <c r="O23" i="31" s="1"/>
  <c r="AE21" i="32"/>
  <c r="AG21" i="32" s="1"/>
  <c r="AE24" i="32"/>
  <c r="AG24" i="32" s="1"/>
  <c r="AE25" i="32"/>
  <c r="AG25" i="32" s="1"/>
  <c r="AE22" i="32"/>
  <c r="AG22" i="32" s="1"/>
  <c r="AE23" i="32"/>
  <c r="AG23" i="32" s="1"/>
  <c r="G22" i="31"/>
  <c r="O22" i="31" s="1"/>
  <c r="P25" i="30"/>
  <c r="AG25" i="30" s="1"/>
  <c r="AI25" i="30" s="1"/>
  <c r="G21" i="30"/>
  <c r="H21" i="30" s="1"/>
  <c r="P26" i="30"/>
  <c r="AG26" i="30" s="1"/>
  <c r="AI26" i="30" s="1"/>
  <c r="G24" i="30"/>
  <c r="H24" i="30" s="1"/>
  <c r="P23" i="30"/>
  <c r="AG23" i="30" s="1"/>
  <c r="AI23" i="30" s="1"/>
  <c r="G22" i="30"/>
  <c r="H22" i="30" s="1"/>
  <c r="F21" i="29"/>
  <c r="G21" i="29" s="1"/>
  <c r="O21" i="29" s="1"/>
  <c r="F22" i="29"/>
  <c r="G22" i="29" s="1"/>
  <c r="O22" i="29" s="1"/>
  <c r="F23" i="29"/>
  <c r="G23" i="29" s="1"/>
  <c r="O23" i="29" s="1"/>
  <c r="F24" i="29"/>
  <c r="G24" i="29" s="1"/>
  <c r="O24" i="29" s="1"/>
  <c r="F25" i="29"/>
  <c r="G25" i="29" s="1"/>
  <c r="O25" i="29" s="1"/>
  <c r="P24" i="30" l="1"/>
  <c r="AG24" i="30" s="1"/>
  <c r="AI24" i="30" s="1"/>
  <c r="P21" i="30"/>
  <c r="AG21" i="30" s="1"/>
  <c r="AI21" i="30" s="1"/>
  <c r="AH23" i="31"/>
  <c r="AJ23" i="31" s="1"/>
  <c r="AH24" i="31"/>
  <c r="AJ24" i="31" s="1"/>
  <c r="AH22" i="31"/>
  <c r="AJ22" i="31" s="1"/>
  <c r="AH25" i="31"/>
  <c r="AJ25" i="31" s="1"/>
  <c r="AH21" i="31"/>
  <c r="AJ21" i="31" s="1"/>
  <c r="P22" i="30"/>
  <c r="AG22" i="30" s="1"/>
  <c r="AI22" i="30" s="1"/>
  <c r="AH26" i="31"/>
  <c r="AJ26" i="31" s="1"/>
  <c r="AE24" i="29"/>
  <c r="AG24" i="29" s="1"/>
  <c r="AE25" i="29"/>
  <c r="AG25" i="29" s="1"/>
  <c r="AE22" i="29"/>
  <c r="AG22" i="29" s="1"/>
  <c r="AE21" i="29"/>
  <c r="AG21" i="29" s="1"/>
  <c r="AE23" i="29"/>
  <c r="AG23" i="29" s="1"/>
  <c r="F22" i="26" l="1"/>
  <c r="N21" i="26"/>
  <c r="N22" i="26" l="1"/>
  <c r="N23" i="26"/>
  <c r="N24" i="26"/>
  <c r="G22" i="26"/>
  <c r="O22" i="26" l="1"/>
  <c r="AF22" i="26" s="1"/>
  <c r="AH22" i="26" s="1"/>
  <c r="N21" i="25"/>
  <c r="N22" i="25"/>
  <c r="N23" i="25"/>
  <c r="N24" i="25"/>
  <c r="N25" i="25"/>
  <c r="F4" i="26"/>
  <c r="F5" i="26"/>
  <c r="F6" i="26"/>
  <c r="F7" i="26"/>
  <c r="F8" i="26"/>
  <c r="F9" i="26"/>
  <c r="F10" i="26"/>
  <c r="F11" i="26"/>
  <c r="F12" i="26"/>
  <c r="F13" i="26"/>
  <c r="G13" i="26" s="1"/>
  <c r="O13" i="26" s="1"/>
  <c r="AF13" i="26" s="1"/>
  <c r="AH13" i="26" s="1"/>
  <c r="F14" i="26"/>
  <c r="F15" i="26"/>
  <c r="F16" i="26"/>
  <c r="F17" i="26"/>
  <c r="F18" i="26"/>
  <c r="F19" i="26"/>
  <c r="F21" i="26"/>
  <c r="G21" i="26" s="1"/>
  <c r="O21" i="26" s="1"/>
  <c r="AF21" i="26" s="1"/>
  <c r="AH21" i="26" s="1"/>
  <c r="F23" i="26"/>
  <c r="G23" i="26" s="1"/>
  <c r="O23" i="26" s="1"/>
  <c r="AF23" i="26" s="1"/>
  <c r="AH23" i="26" s="1"/>
  <c r="F24" i="26"/>
  <c r="G24" i="26" s="1"/>
  <c r="O24" i="26" s="1"/>
  <c r="AF24" i="26" s="1"/>
  <c r="AH24" i="26" s="1"/>
  <c r="F20" i="26" l="1"/>
  <c r="N21" i="24"/>
  <c r="BX21" i="36" s="1"/>
  <c r="N22" i="24"/>
  <c r="BX22" i="36" s="1"/>
  <c r="L53" i="36" s="1"/>
  <c r="F83" i="36" s="1"/>
  <c r="I83" i="36" s="1"/>
  <c r="C83" i="36" s="1"/>
  <c r="N23" i="24"/>
  <c r="BX23" i="36" s="1"/>
  <c r="L54" i="36" s="1"/>
  <c r="F84" i="36" s="1"/>
  <c r="I84" i="36" s="1"/>
  <c r="C84" i="36" s="1"/>
  <c r="N24" i="24"/>
  <c r="BX24" i="36" s="1"/>
  <c r="N25" i="24"/>
  <c r="BX25" i="36" s="1"/>
  <c r="N26" i="24"/>
  <c r="BX26" i="36" s="1"/>
  <c r="L57" i="36" l="1"/>
  <c r="F87" i="36" s="1"/>
  <c r="I87" i="36" s="1"/>
  <c r="DY26" i="36"/>
  <c r="EA26" i="36" s="1"/>
  <c r="EC26" i="36" s="1"/>
  <c r="L55" i="36"/>
  <c r="F85" i="36" s="1"/>
  <c r="I85" i="36" s="1"/>
  <c r="C85" i="36" s="1"/>
  <c r="DY24" i="36"/>
  <c r="EA24" i="36" s="1"/>
  <c r="EC24" i="36" s="1"/>
  <c r="L56" i="36"/>
  <c r="F86" i="36" s="1"/>
  <c r="I86" i="36" s="1"/>
  <c r="DY25" i="36"/>
  <c r="EA25" i="36" s="1"/>
  <c r="EC25" i="36" s="1"/>
  <c r="AI21" i="24"/>
  <c r="F21" i="25" s="1"/>
  <c r="AI22" i="24"/>
  <c r="F22" i="25" s="1"/>
  <c r="AI23" i="24"/>
  <c r="F23" i="25" s="1"/>
  <c r="AI24" i="24"/>
  <c r="F24" i="25" s="1"/>
  <c r="AI25" i="24"/>
  <c r="F25" i="25" s="1"/>
  <c r="AI26" i="24"/>
  <c r="F26" i="25" s="1"/>
  <c r="AG24" i="23" l="1"/>
  <c r="AG25" i="23"/>
  <c r="AG26" i="23"/>
  <c r="AG21" i="23"/>
  <c r="AG22" i="23"/>
  <c r="AG23" i="23"/>
  <c r="F22" i="24" l="1"/>
  <c r="F26" i="24"/>
  <c r="G26" i="24" s="1"/>
  <c r="O26" i="24" s="1"/>
  <c r="AH26" i="24" s="1"/>
  <c r="AJ26" i="24" s="1"/>
  <c r="G26" i="25"/>
  <c r="O26" i="25" s="1"/>
  <c r="AG26" i="25" s="1"/>
  <c r="AI26" i="25" s="1"/>
  <c r="AF25" i="23"/>
  <c r="AH25" i="23" s="1"/>
  <c r="F25" i="24"/>
  <c r="G25" i="24" s="1"/>
  <c r="G25" i="25"/>
  <c r="O25" i="25" s="1"/>
  <c r="AG25" i="25" s="1"/>
  <c r="AI25" i="25" s="1"/>
  <c r="F21" i="24"/>
  <c r="G21" i="24" s="1"/>
  <c r="O21" i="24" s="1"/>
  <c r="AH21" i="24" s="1"/>
  <c r="AJ21" i="24" s="1"/>
  <c r="G21" i="25"/>
  <c r="O21" i="25" s="1"/>
  <c r="AG21" i="25" s="1"/>
  <c r="AI21" i="25" s="1"/>
  <c r="F23" i="24"/>
  <c r="G23" i="24" s="1"/>
  <c r="O23" i="24" s="1"/>
  <c r="AH23" i="24" s="1"/>
  <c r="AJ23" i="24" s="1"/>
  <c r="G23" i="25"/>
  <c r="O23" i="25" s="1"/>
  <c r="AG23" i="25" s="1"/>
  <c r="AI23" i="25" s="1"/>
  <c r="G22" i="24"/>
  <c r="G22" i="25"/>
  <c r="O22" i="25" s="1"/>
  <c r="AG22" i="25" s="1"/>
  <c r="AI22" i="25" s="1"/>
  <c r="F24" i="24"/>
  <c r="G24" i="24" s="1"/>
  <c r="O24" i="24" s="1"/>
  <c r="AH24" i="24" s="1"/>
  <c r="AJ24" i="24" s="1"/>
  <c r="G24" i="25"/>
  <c r="O24" i="25" s="1"/>
  <c r="AG24" i="25" s="1"/>
  <c r="AI24" i="25" s="1"/>
  <c r="AF21" i="23"/>
  <c r="AF26" i="23"/>
  <c r="AH26" i="23" s="1"/>
  <c r="O25" i="24" l="1"/>
  <c r="O22" i="24"/>
  <c r="AH21" i="23"/>
  <c r="AF24" i="23"/>
  <c r="AH24" i="23" s="1"/>
  <c r="AF23" i="23"/>
  <c r="AH23" i="23" s="1"/>
  <c r="AF22" i="23"/>
  <c r="AH22" i="23" s="1"/>
  <c r="AG4" i="23"/>
  <c r="AG5" i="23"/>
  <c r="AG6" i="23"/>
  <c r="AG7" i="23"/>
  <c r="AG8" i="23"/>
  <c r="AG9" i="23"/>
  <c r="AG10" i="23"/>
  <c r="AG11" i="23"/>
  <c r="AG12" i="23"/>
  <c r="AG13" i="23"/>
  <c r="AG14" i="23"/>
  <c r="AG15" i="23"/>
  <c r="AG16" i="23"/>
  <c r="AG17" i="23"/>
  <c r="AG18" i="23"/>
  <c r="AG19" i="23"/>
  <c r="AG20" i="23"/>
  <c r="AG3" i="23"/>
  <c r="AF4" i="22"/>
  <c r="F4" i="23" s="1"/>
  <c r="G4" i="23" s="1"/>
  <c r="O4" i="23" s="1"/>
  <c r="AF5" i="22"/>
  <c r="F5" i="23" s="1"/>
  <c r="AF6" i="22"/>
  <c r="F6" i="23" s="1"/>
  <c r="G6" i="23" s="1"/>
  <c r="O6" i="23" s="1"/>
  <c r="AF7" i="22"/>
  <c r="F7" i="23" s="1"/>
  <c r="G7" i="23" s="1"/>
  <c r="O7" i="23" s="1"/>
  <c r="AF8" i="22"/>
  <c r="F8" i="23" s="1"/>
  <c r="G8" i="23" s="1"/>
  <c r="O8" i="23" s="1"/>
  <c r="AF9" i="22"/>
  <c r="F9" i="23" s="1"/>
  <c r="G9" i="23" s="1"/>
  <c r="O9" i="23" s="1"/>
  <c r="AF10" i="22"/>
  <c r="F10" i="23" s="1"/>
  <c r="G10" i="23" s="1"/>
  <c r="O10" i="23" s="1"/>
  <c r="AF11" i="22"/>
  <c r="F11" i="23" s="1"/>
  <c r="G11" i="23" s="1"/>
  <c r="O11" i="23" s="1"/>
  <c r="AF12" i="22"/>
  <c r="F12" i="23" s="1"/>
  <c r="G12" i="23" s="1"/>
  <c r="O12" i="23" s="1"/>
  <c r="AF13" i="22"/>
  <c r="F13" i="23" s="1"/>
  <c r="G13" i="23" s="1"/>
  <c r="O13" i="23" s="1"/>
  <c r="AF14" i="22"/>
  <c r="F14" i="23" s="1"/>
  <c r="G14" i="23" s="1"/>
  <c r="O14" i="23" s="1"/>
  <c r="AF15" i="22"/>
  <c r="F15" i="23" s="1"/>
  <c r="G15" i="23" s="1"/>
  <c r="O15" i="23" s="1"/>
  <c r="AF16" i="22"/>
  <c r="F16" i="23" s="1"/>
  <c r="G16" i="23" s="1"/>
  <c r="O16" i="23" s="1"/>
  <c r="AF17" i="22"/>
  <c r="F17" i="23" s="1"/>
  <c r="G17" i="23" s="1"/>
  <c r="O17" i="23" s="1"/>
  <c r="AF18" i="22"/>
  <c r="F18" i="23" s="1"/>
  <c r="G18" i="23" s="1"/>
  <c r="O18" i="23" s="1"/>
  <c r="AF19" i="22"/>
  <c r="F19" i="23" s="1"/>
  <c r="G19" i="23" s="1"/>
  <c r="O19" i="23" s="1"/>
  <c r="AF20" i="22"/>
  <c r="F20" i="23" s="1"/>
  <c r="G20" i="23" s="1"/>
  <c r="AF3" i="22"/>
  <c r="AE28" i="21"/>
  <c r="AG21" i="21"/>
  <c r="F21" i="22" s="1"/>
  <c r="G21" i="22" s="1"/>
  <c r="O21" i="22" s="1"/>
  <c r="AE21" i="22" s="1"/>
  <c r="AG21" i="22" s="1"/>
  <c r="AG22" i="21"/>
  <c r="F22" i="22" s="1"/>
  <c r="G22" i="22" s="1"/>
  <c r="O22" i="22" s="1"/>
  <c r="AE22" i="22" s="1"/>
  <c r="AG22" i="22" s="1"/>
  <c r="AG23" i="21"/>
  <c r="F23" i="22" s="1"/>
  <c r="G23" i="22" s="1"/>
  <c r="O23" i="22" s="1"/>
  <c r="AE23" i="22" s="1"/>
  <c r="AG23" i="22" s="1"/>
  <c r="N21" i="21"/>
  <c r="BL21" i="36" s="1"/>
  <c r="L52" i="36" s="1"/>
  <c r="F82" i="36" s="1"/>
  <c r="I82" i="36" s="1"/>
  <c r="C82" i="36" s="1"/>
  <c r="AH25" i="24" l="1"/>
  <c r="AH22" i="24"/>
  <c r="AG29" i="23"/>
  <c r="O20" i="23"/>
  <c r="AF28" i="22"/>
  <c r="AF23" i="20"/>
  <c r="AH23" i="20" s="1"/>
  <c r="AJ25" i="24" l="1"/>
  <c r="AJ22" i="24"/>
  <c r="F21" i="21"/>
  <c r="G21" i="21" s="1"/>
  <c r="O21" i="21" s="1"/>
  <c r="AF21" i="21" s="1"/>
  <c r="AH21" i="21" s="1"/>
  <c r="F22" i="21"/>
  <c r="G22" i="21" s="1"/>
  <c r="F23" i="21"/>
  <c r="G23" i="21" s="1"/>
  <c r="AG4" i="20"/>
  <c r="AG5" i="20"/>
  <c r="AG6" i="20"/>
  <c r="AG3" i="20"/>
  <c r="AG28" i="20" l="1"/>
  <c r="O22" i="21"/>
  <c r="AF22" i="21" s="1"/>
  <c r="AH22" i="21" s="1"/>
  <c r="O23" i="21"/>
  <c r="AF23" i="21" s="1"/>
  <c r="AH23" i="21" s="1"/>
  <c r="F21" i="20"/>
  <c r="G21" i="20" s="1"/>
  <c r="O21" i="20" s="1"/>
  <c r="F22" i="20"/>
  <c r="G22" i="20" s="1"/>
  <c r="O22" i="20" s="1"/>
  <c r="AF21" i="20" l="1"/>
  <c r="AH21" i="20" s="1"/>
  <c r="AF22" i="20"/>
  <c r="AH22" i="20" s="1"/>
  <c r="AF3" i="18"/>
  <c r="AH3" i="17"/>
  <c r="AH28" i="17" s="1"/>
  <c r="AF28" i="18" l="1"/>
  <c r="F3" i="19"/>
  <c r="F28" i="19" s="1"/>
  <c r="AA27" i="36"/>
  <c r="DX27" i="36" s="1"/>
  <c r="C58" i="36" l="1"/>
  <c r="AA29" i="36"/>
  <c r="AG17" i="34"/>
  <c r="F17" i="35" s="1"/>
  <c r="G17" i="35" s="1"/>
  <c r="O17" i="35" s="1"/>
  <c r="AG18" i="34"/>
  <c r="F18" i="35" s="1"/>
  <c r="G18" i="35" s="1"/>
  <c r="O18" i="35" s="1"/>
  <c r="AG19" i="34"/>
  <c r="F19" i="35" s="1"/>
  <c r="G19" i="35" s="1"/>
  <c r="O19" i="35" s="1"/>
  <c r="AG20" i="34"/>
  <c r="F20" i="35" s="1"/>
  <c r="G20" i="35" s="1"/>
  <c r="O20" i="35" s="1"/>
  <c r="N17" i="34"/>
  <c r="N18" i="34"/>
  <c r="N19" i="34"/>
  <c r="N20" i="34"/>
  <c r="F17" i="34"/>
  <c r="G17" i="34" s="1"/>
  <c r="F18" i="34"/>
  <c r="G18" i="34" s="1"/>
  <c r="F19" i="34"/>
  <c r="G19" i="34" s="1"/>
  <c r="F20" i="34"/>
  <c r="G20" i="34" s="1"/>
  <c r="O17" i="33"/>
  <c r="O18" i="33"/>
  <c r="O19" i="33"/>
  <c r="O20" i="33"/>
  <c r="N17" i="32"/>
  <c r="N18" i="32"/>
  <c r="N19" i="32"/>
  <c r="N20" i="32"/>
  <c r="AI17" i="31"/>
  <c r="F17" i="32" s="1"/>
  <c r="G17" i="32" s="1"/>
  <c r="AI18" i="31"/>
  <c r="F18" i="32" s="1"/>
  <c r="G18" i="32" s="1"/>
  <c r="AI19" i="31"/>
  <c r="F19" i="32" s="1"/>
  <c r="G19" i="32" s="1"/>
  <c r="AI20" i="31"/>
  <c r="F20" i="32" s="1"/>
  <c r="G20" i="32" s="1"/>
  <c r="C60" i="36" l="1"/>
  <c r="O20" i="34"/>
  <c r="O18" i="34"/>
  <c r="AF18" i="34" s="1"/>
  <c r="O19" i="32"/>
  <c r="AE19" i="32" s="1"/>
  <c r="AG19" i="32" s="1"/>
  <c r="P18" i="33"/>
  <c r="AG18" i="33" s="1"/>
  <c r="AI18" i="33" s="1"/>
  <c r="O20" i="32"/>
  <c r="AE20" i="32" s="1"/>
  <c r="AH18" i="34"/>
  <c r="P19" i="33"/>
  <c r="AG19" i="33" s="1"/>
  <c r="AI19" i="33" s="1"/>
  <c r="O19" i="34"/>
  <c r="AF19" i="34" s="1"/>
  <c r="AH19" i="34" s="1"/>
  <c r="P20" i="33"/>
  <c r="AG20" i="33" s="1"/>
  <c r="AI20" i="33" s="1"/>
  <c r="O17" i="34"/>
  <c r="AF17" i="34" s="1"/>
  <c r="AH17" i="34" s="1"/>
  <c r="O17" i="32"/>
  <c r="AE17" i="32" s="1"/>
  <c r="O18" i="32"/>
  <c r="AE18" i="32" s="1"/>
  <c r="P17" i="33"/>
  <c r="AG17" i="33" s="1"/>
  <c r="AI17" i="33" s="1"/>
  <c r="O17" i="30"/>
  <c r="O18" i="30"/>
  <c r="O19" i="30"/>
  <c r="O20" i="30"/>
  <c r="AF17" i="29"/>
  <c r="G17" i="30" s="1"/>
  <c r="H17" i="30" s="1"/>
  <c r="AF18" i="29"/>
  <c r="G18" i="30" s="1"/>
  <c r="H18" i="30" s="1"/>
  <c r="AF19" i="29"/>
  <c r="G19" i="30" s="1"/>
  <c r="H19" i="30" s="1"/>
  <c r="AF20" i="29"/>
  <c r="G20" i="30" s="1"/>
  <c r="H20" i="30" s="1"/>
  <c r="F17" i="29"/>
  <c r="G17" i="29" s="1"/>
  <c r="F18" i="29"/>
  <c r="G18" i="29" s="1"/>
  <c r="F19" i="29"/>
  <c r="G19" i="29" s="1"/>
  <c r="F20" i="29"/>
  <c r="G20" i="29" s="1"/>
  <c r="N17" i="26"/>
  <c r="N18" i="26"/>
  <c r="N19" i="26"/>
  <c r="N20" i="26"/>
  <c r="G20" i="26"/>
  <c r="G17" i="26"/>
  <c r="G18" i="26"/>
  <c r="G19" i="26"/>
  <c r="N17" i="25"/>
  <c r="N18" i="25"/>
  <c r="N19" i="25"/>
  <c r="N20" i="25"/>
  <c r="AI17" i="24"/>
  <c r="AI18" i="24"/>
  <c r="AI19" i="24"/>
  <c r="F19" i="25" s="1"/>
  <c r="AI20" i="24"/>
  <c r="F20" i="25" s="1"/>
  <c r="F20" i="31" l="1"/>
  <c r="G20" i="31" s="1"/>
  <c r="F19" i="31"/>
  <c r="G19" i="31" s="1"/>
  <c r="F18" i="31"/>
  <c r="G18" i="31" s="1"/>
  <c r="F17" i="31"/>
  <c r="G17" i="31" s="1"/>
  <c r="F18" i="25"/>
  <c r="G18" i="25" s="1"/>
  <c r="O18" i="25" s="1"/>
  <c r="AG18" i="25" s="1"/>
  <c r="AI18" i="25" s="1"/>
  <c r="F17" i="25"/>
  <c r="G17" i="25" s="1"/>
  <c r="O17" i="25" s="1"/>
  <c r="AG17" i="25" s="1"/>
  <c r="AI17" i="25" s="1"/>
  <c r="AF20" i="34"/>
  <c r="AH20" i="34" s="1"/>
  <c r="AG17" i="32"/>
  <c r="AG20" i="32"/>
  <c r="AG18" i="32"/>
  <c r="G19" i="25"/>
  <c r="O19" i="25" s="1"/>
  <c r="AG19" i="25" s="1"/>
  <c r="AI19" i="25" s="1"/>
  <c r="P18" i="30"/>
  <c r="AG18" i="30" s="1"/>
  <c r="AI18" i="30" s="1"/>
  <c r="P17" i="30"/>
  <c r="AG17" i="30" s="1"/>
  <c r="AI17" i="30" s="1"/>
  <c r="O17" i="26"/>
  <c r="AF17" i="26" s="1"/>
  <c r="AH17" i="26" s="1"/>
  <c r="P19" i="30"/>
  <c r="AG19" i="30" s="1"/>
  <c r="AI19" i="30" s="1"/>
  <c r="O20" i="29"/>
  <c r="O18" i="29"/>
  <c r="O19" i="29"/>
  <c r="O17" i="29"/>
  <c r="P20" i="30"/>
  <c r="AG20" i="30" s="1"/>
  <c r="AI20" i="30" s="1"/>
  <c r="O18" i="26"/>
  <c r="AF18" i="26" s="1"/>
  <c r="AH18" i="26" s="1"/>
  <c r="O20" i="26"/>
  <c r="AF20" i="26" s="1"/>
  <c r="AH20" i="26" s="1"/>
  <c r="O19" i="26"/>
  <c r="AF19" i="26" s="1"/>
  <c r="AH19" i="26" s="1"/>
  <c r="F17" i="24"/>
  <c r="G17" i="24" s="1"/>
  <c r="F18" i="24"/>
  <c r="G18" i="24" s="1"/>
  <c r="F19" i="24"/>
  <c r="G19" i="24" s="1"/>
  <c r="F20" i="24"/>
  <c r="G20" i="24" s="1"/>
  <c r="N17" i="22"/>
  <c r="BP17" i="36" s="1"/>
  <c r="N18" i="22"/>
  <c r="BP18" i="36" s="1"/>
  <c r="N19" i="22"/>
  <c r="BP19" i="36" s="1"/>
  <c r="N20" i="22"/>
  <c r="BP20" i="36" s="1"/>
  <c r="AE19" i="29" l="1"/>
  <c r="AG19" i="29" s="1"/>
  <c r="AE17" i="29"/>
  <c r="AG17" i="29" s="1"/>
  <c r="AE18" i="29"/>
  <c r="AG18" i="29" s="1"/>
  <c r="AE20" i="29"/>
  <c r="AG20" i="29" s="1"/>
  <c r="G20" i="25"/>
  <c r="AF19" i="23" l="1"/>
  <c r="AH19" i="23" s="1"/>
  <c r="AF20" i="23"/>
  <c r="AF18" i="23"/>
  <c r="AH18" i="23" s="1"/>
  <c r="AF17" i="23"/>
  <c r="AH17" i="23" s="1"/>
  <c r="O20" i="25"/>
  <c r="AG17" i="21"/>
  <c r="F17" i="22" s="1"/>
  <c r="G17" i="22" s="1"/>
  <c r="O17" i="22" s="1"/>
  <c r="AE17" i="22" s="1"/>
  <c r="AG17" i="22" s="1"/>
  <c r="AG18" i="21"/>
  <c r="F18" i="22" s="1"/>
  <c r="G18" i="22" s="1"/>
  <c r="O18" i="22" s="1"/>
  <c r="AE18" i="22" s="1"/>
  <c r="AG18" i="22" s="1"/>
  <c r="AG19" i="21"/>
  <c r="F19" i="22" s="1"/>
  <c r="G19" i="22" s="1"/>
  <c r="O19" i="22" s="1"/>
  <c r="AE19" i="22" s="1"/>
  <c r="AG19" i="22" s="1"/>
  <c r="AG20" i="21"/>
  <c r="F20" i="22" s="1"/>
  <c r="G20" i="22" s="1"/>
  <c r="O20" i="22" s="1"/>
  <c r="AE20" i="22" s="1"/>
  <c r="AG20" i="22" s="1"/>
  <c r="N17" i="21"/>
  <c r="BL17" i="36" s="1"/>
  <c r="N18" i="21"/>
  <c r="BL18" i="36" s="1"/>
  <c r="N19" i="21"/>
  <c r="BL19" i="36" s="1"/>
  <c r="N20" i="21"/>
  <c r="BL20" i="36" s="1"/>
  <c r="AH20" i="23" l="1"/>
  <c r="AG20" i="25"/>
  <c r="F17" i="21"/>
  <c r="G17" i="21" s="1"/>
  <c r="O17" i="21" s="1"/>
  <c r="AF17" i="21" s="1"/>
  <c r="AH17" i="21" s="1"/>
  <c r="F18" i="21"/>
  <c r="G18" i="21" s="1"/>
  <c r="O18" i="21" s="1"/>
  <c r="AF18" i="21" s="1"/>
  <c r="AH18" i="21" s="1"/>
  <c r="F19" i="21"/>
  <c r="G19" i="21" s="1"/>
  <c r="O19" i="21" s="1"/>
  <c r="AF19" i="21" s="1"/>
  <c r="AH19" i="21" s="1"/>
  <c r="F20" i="21"/>
  <c r="G20" i="21" s="1"/>
  <c r="O20" i="21" s="1"/>
  <c r="AF20" i="21" s="1"/>
  <c r="AH20" i="21" s="1"/>
  <c r="AI20" i="25" l="1"/>
  <c r="F19" i="20" l="1"/>
  <c r="G19" i="20" s="1"/>
  <c r="O19" i="20" s="1"/>
  <c r="AF19" i="20" s="1"/>
  <c r="AH19" i="20" s="1"/>
  <c r="F18" i="20"/>
  <c r="G18" i="20" s="1"/>
  <c r="O18" i="20" s="1"/>
  <c r="AF18" i="20" s="1"/>
  <c r="AH18" i="20" s="1"/>
  <c r="F20" i="20"/>
  <c r="G20" i="20" s="1"/>
  <c r="O20" i="20" s="1"/>
  <c r="AF20" i="20" s="1"/>
  <c r="AH20" i="20" s="1"/>
  <c r="F17" i="20"/>
  <c r="G17" i="20" s="1"/>
  <c r="O17" i="20" s="1"/>
  <c r="AF17" i="20" s="1"/>
  <c r="AH17" i="20" s="1"/>
  <c r="N3" i="17"/>
  <c r="N28" i="17" l="1"/>
  <c r="AV3" i="36"/>
  <c r="AV29" i="36" s="1"/>
  <c r="F18" i="17"/>
  <c r="G18" i="17" s="1"/>
  <c r="O18" i="17" s="1"/>
  <c r="AG18" i="17" s="1"/>
  <c r="AI18" i="17" s="1"/>
  <c r="F20" i="17"/>
  <c r="G20" i="17" s="1"/>
  <c r="O20" i="17" s="1"/>
  <c r="AG20" i="17" s="1"/>
  <c r="AI20" i="17" s="1"/>
  <c r="F19" i="17"/>
  <c r="G19" i="17" s="1"/>
  <c r="O19" i="17" s="1"/>
  <c r="AG19" i="17" s="1"/>
  <c r="AI19" i="17" s="1"/>
  <c r="F17" i="17"/>
  <c r="G17" i="17" s="1"/>
  <c r="O17" i="17" s="1"/>
  <c r="AG17" i="17" s="1"/>
  <c r="AI17" i="17" s="1"/>
  <c r="AF17" i="15"/>
  <c r="F17" i="16" s="1"/>
  <c r="G17" i="16" s="1"/>
  <c r="O17" i="16" s="1"/>
  <c r="AE17" i="16" s="1"/>
  <c r="AG17" i="16" s="1"/>
  <c r="AF18" i="15"/>
  <c r="F18" i="16" s="1"/>
  <c r="G18" i="16" s="1"/>
  <c r="O18" i="16" s="1"/>
  <c r="AE18" i="16" s="1"/>
  <c r="AG18" i="16" s="1"/>
  <c r="AF19" i="15"/>
  <c r="F19" i="16" s="1"/>
  <c r="G19" i="16" s="1"/>
  <c r="O19" i="16" s="1"/>
  <c r="AE19" i="16" s="1"/>
  <c r="AG19" i="16" s="1"/>
  <c r="AF20" i="15"/>
  <c r="F20" i="16" s="1"/>
  <c r="G20" i="16" l="1"/>
  <c r="O20" i="16" s="1"/>
  <c r="AE20" i="16" s="1"/>
  <c r="AG20" i="16" s="1"/>
  <c r="F17" i="15"/>
  <c r="G17" i="15" s="1"/>
  <c r="O17" i="15" s="1"/>
  <c r="AE17" i="15" s="1"/>
  <c r="AG17" i="15" s="1"/>
  <c r="F18" i="15"/>
  <c r="G18" i="15" s="1"/>
  <c r="O18" i="15" s="1"/>
  <c r="AE18" i="15" s="1"/>
  <c r="AG18" i="15" s="1"/>
  <c r="F20" i="15"/>
  <c r="G20" i="15" s="1"/>
  <c r="O20" i="15" s="1"/>
  <c r="AE20" i="15" s="1"/>
  <c r="AG20" i="15" s="1"/>
  <c r="F19" i="15" l="1"/>
  <c r="G19" i="15" s="1"/>
  <c r="O19" i="15" s="1"/>
  <c r="AE19" i="15" s="1"/>
  <c r="AG19" i="15" s="1"/>
  <c r="AH3" i="12"/>
  <c r="AH28" i="12" s="1"/>
  <c r="N17" i="10" l="1"/>
  <c r="T17" i="36" s="1"/>
  <c r="N18" i="10"/>
  <c r="T18" i="36" s="1"/>
  <c r="N19" i="10"/>
  <c r="T19" i="36" s="1"/>
  <c r="N20" i="10"/>
  <c r="T20" i="36" s="1"/>
  <c r="G17" i="10"/>
  <c r="G18" i="10"/>
  <c r="G19" i="10"/>
  <c r="G20" i="10"/>
  <c r="O18" i="10" l="1"/>
  <c r="O17" i="10"/>
  <c r="O20" i="10"/>
  <c r="O19" i="10"/>
  <c r="AG20" i="37" l="1"/>
  <c r="AG19" i="37"/>
  <c r="AG18" i="37"/>
  <c r="AG17" i="37"/>
  <c r="AG16" i="37"/>
  <c r="AG15" i="37"/>
  <c r="AG14" i="37"/>
  <c r="AG13" i="37"/>
  <c r="AG12" i="37"/>
  <c r="AG11" i="37"/>
  <c r="AG10" i="37"/>
  <c r="AG9" i="37"/>
  <c r="AG8" i="37"/>
  <c r="AG7" i="37"/>
  <c r="AG6" i="37"/>
  <c r="AG5" i="37"/>
  <c r="AG4" i="37"/>
  <c r="AG3" i="37"/>
  <c r="O3" i="37"/>
  <c r="O32" i="37" s="1"/>
  <c r="AG17" i="35"/>
  <c r="AG18" i="35"/>
  <c r="AG19" i="35"/>
  <c r="AG20" i="35"/>
  <c r="AG32" i="37" l="1"/>
  <c r="G17" i="37"/>
  <c r="G19" i="37"/>
  <c r="H19" i="37" s="1"/>
  <c r="G18" i="37"/>
  <c r="H18" i="37" s="1"/>
  <c r="G20" i="37"/>
  <c r="H20" i="37" s="1"/>
  <c r="AF19" i="35"/>
  <c r="AH19" i="35" s="1"/>
  <c r="AF20" i="35"/>
  <c r="AH20" i="35" s="1"/>
  <c r="AF18" i="35"/>
  <c r="AH18" i="35" s="1"/>
  <c r="AF17" i="35"/>
  <c r="AH17" i="35" s="1"/>
  <c r="N17" i="31"/>
  <c r="O17" i="31" s="1"/>
  <c r="N18" i="31"/>
  <c r="O18" i="31" s="1"/>
  <c r="N19" i="31"/>
  <c r="O19" i="31" s="1"/>
  <c r="N20" i="31"/>
  <c r="O20" i="31" s="1"/>
  <c r="AH19" i="31" l="1"/>
  <c r="AJ19" i="31" s="1"/>
  <c r="AH17" i="31"/>
  <c r="AJ17" i="31" s="1"/>
  <c r="AH20" i="31"/>
  <c r="AJ20" i="31" s="1"/>
  <c r="AH18" i="31"/>
  <c r="AJ18" i="31" s="1"/>
  <c r="H17" i="37"/>
  <c r="P17" i="37" s="1"/>
  <c r="AF17" i="37" s="1"/>
  <c r="AH17" i="37" s="1"/>
  <c r="P18" i="37"/>
  <c r="AF18" i="37" s="1"/>
  <c r="AH18" i="37" s="1"/>
  <c r="P19" i="37"/>
  <c r="AF19" i="37" s="1"/>
  <c r="AH19" i="37" s="1"/>
  <c r="P20" i="37"/>
  <c r="AF20" i="37" s="1"/>
  <c r="AH20" i="37" s="1"/>
  <c r="N17" i="24" l="1"/>
  <c r="N18" i="24"/>
  <c r="N19" i="24"/>
  <c r="N20" i="24"/>
  <c r="O19" i="24" l="1"/>
  <c r="AH19" i="24" s="1"/>
  <c r="AJ19" i="24" s="1"/>
  <c r="BX19" i="36"/>
  <c r="L50" i="36" s="1"/>
  <c r="F80" i="36" s="1"/>
  <c r="O20" i="24"/>
  <c r="AH20" i="24" s="1"/>
  <c r="AJ20" i="24" s="1"/>
  <c r="BX20" i="36"/>
  <c r="L51" i="36" s="1"/>
  <c r="F81" i="36" s="1"/>
  <c r="O18" i="24"/>
  <c r="AH18" i="24" s="1"/>
  <c r="AJ18" i="24" s="1"/>
  <c r="BX18" i="36"/>
  <c r="L49" i="36" s="1"/>
  <c r="F79" i="36" s="1"/>
  <c r="O17" i="24"/>
  <c r="AH17" i="24" s="1"/>
  <c r="AJ17" i="24" s="1"/>
  <c r="BX17" i="36"/>
  <c r="L48" i="36" s="1"/>
  <c r="F78" i="36" s="1"/>
  <c r="AF28" i="17"/>
  <c r="DZ19" i="36" l="1"/>
  <c r="DZ3" i="36"/>
  <c r="DZ4" i="36"/>
  <c r="DZ12" i="36"/>
  <c r="DZ8" i="36"/>
  <c r="DZ10" i="36"/>
  <c r="DZ16" i="36"/>
  <c r="DW12" i="36"/>
  <c r="F17" i="14"/>
  <c r="G17" i="14" s="1"/>
  <c r="O17" i="14" s="1"/>
  <c r="AF17" i="14" s="1"/>
  <c r="F18" i="14"/>
  <c r="G18" i="14" s="1"/>
  <c r="O18" i="14" s="1"/>
  <c r="AF18" i="14" s="1"/>
  <c r="F19" i="14"/>
  <c r="G19" i="14" s="1"/>
  <c r="O19" i="14" s="1"/>
  <c r="AF19" i="14" s="1"/>
  <c r="F20" i="14"/>
  <c r="G20" i="14" s="1"/>
  <c r="O20" i="14" s="1"/>
  <c r="AF20" i="14" s="1"/>
  <c r="AH20" i="14" l="1"/>
  <c r="AI20" i="36"/>
  <c r="G51" i="36" s="1"/>
  <c r="E81" i="36" s="1"/>
  <c r="AH19" i="14"/>
  <c r="AI19" i="36"/>
  <c r="G50" i="36" s="1"/>
  <c r="E80" i="36" s="1"/>
  <c r="AH18" i="14"/>
  <c r="AI18" i="36"/>
  <c r="G49" i="36" s="1"/>
  <c r="E79" i="36" s="1"/>
  <c r="AH17" i="14"/>
  <c r="AI17" i="36"/>
  <c r="G48" i="36" s="1"/>
  <c r="E78" i="36" s="1"/>
  <c r="DW22" i="36"/>
  <c r="DW7" i="36"/>
  <c r="DW17" i="36"/>
  <c r="DW11" i="36"/>
  <c r="DZ21" i="36"/>
  <c r="DW13" i="36"/>
  <c r="DZ17" i="36"/>
  <c r="DZ9" i="36"/>
  <c r="DW23" i="36"/>
  <c r="DZ20" i="36"/>
  <c r="DW18" i="36"/>
  <c r="DZ5" i="36"/>
  <c r="DW14" i="36"/>
  <c r="DW6" i="36"/>
  <c r="DW20" i="36"/>
  <c r="DZ6" i="36"/>
  <c r="DW21" i="36"/>
  <c r="DZ11" i="36"/>
  <c r="DW15" i="36"/>
  <c r="DW4" i="36"/>
  <c r="DW3" i="36"/>
  <c r="DW16" i="36"/>
  <c r="DW5" i="36"/>
  <c r="DZ18" i="36"/>
  <c r="DZ7" i="36"/>
  <c r="DZ14" i="36"/>
  <c r="DZ23" i="36"/>
  <c r="DW9" i="36"/>
  <c r="DW19" i="36"/>
  <c r="DW8" i="36"/>
  <c r="DZ22" i="36"/>
  <c r="DZ13" i="36"/>
  <c r="N17" i="12"/>
  <c r="AB17" i="36" s="1"/>
  <c r="N18" i="12"/>
  <c r="AB18" i="36" s="1"/>
  <c r="N19" i="12"/>
  <c r="AB19" i="36" s="1"/>
  <c r="N20" i="12"/>
  <c r="AB20" i="36" s="1"/>
  <c r="X17" i="36"/>
  <c r="X18" i="36"/>
  <c r="X19" i="36"/>
  <c r="X20" i="36"/>
  <c r="AF18" i="10"/>
  <c r="F18" i="11" s="1"/>
  <c r="G18" i="11" s="1"/>
  <c r="O18" i="11" s="1"/>
  <c r="AG18" i="11" s="1"/>
  <c r="AI18" i="11" s="1"/>
  <c r="AF17" i="10"/>
  <c r="F17" i="11" s="1"/>
  <c r="G17" i="11" s="1"/>
  <c r="O17" i="11" s="1"/>
  <c r="AG17" i="11" s="1"/>
  <c r="AI17" i="11" s="1"/>
  <c r="AF19" i="10"/>
  <c r="F19" i="11" s="1"/>
  <c r="G19" i="11" s="1"/>
  <c r="O19" i="11" s="1"/>
  <c r="AG19" i="11" s="1"/>
  <c r="AI19" i="11" s="1"/>
  <c r="AF20" i="10"/>
  <c r="F20" i="11" s="1"/>
  <c r="G20" i="11" s="1"/>
  <c r="O20" i="11" s="1"/>
  <c r="AG20" i="11" s="1"/>
  <c r="AI20" i="11" s="1"/>
  <c r="DW29" i="36" l="1"/>
  <c r="D51" i="36"/>
  <c r="D81" i="36" s="1"/>
  <c r="I81" i="36" s="1"/>
  <c r="D50" i="36"/>
  <c r="D80" i="36" s="1"/>
  <c r="I80" i="36" s="1"/>
  <c r="D48" i="36"/>
  <c r="D78" i="36" s="1"/>
  <c r="I78" i="36" s="1"/>
  <c r="D49" i="36"/>
  <c r="D79" i="36" s="1"/>
  <c r="I79" i="36" s="1"/>
  <c r="O20" i="12"/>
  <c r="DY23" i="36"/>
  <c r="DY21" i="36"/>
  <c r="DY22" i="36"/>
  <c r="O19" i="12"/>
  <c r="AG19" i="12" s="1"/>
  <c r="O18" i="12"/>
  <c r="AG18" i="12" s="1"/>
  <c r="AE17" i="10"/>
  <c r="AG17" i="10" s="1"/>
  <c r="AE18" i="10"/>
  <c r="AG18" i="10" s="1"/>
  <c r="O17" i="12"/>
  <c r="AG17" i="12" s="1"/>
  <c r="AE20" i="10"/>
  <c r="AG20" i="10" s="1"/>
  <c r="AE19" i="10"/>
  <c r="AG19" i="10" s="1"/>
  <c r="C78" i="36" l="1"/>
  <c r="C79" i="36"/>
  <c r="C80" i="36"/>
  <c r="C81" i="36"/>
  <c r="AG20" i="12"/>
  <c r="AI20" i="12" s="1"/>
  <c r="DX22" i="36"/>
  <c r="EA22" i="36" s="1"/>
  <c r="EC22" i="36" s="1"/>
  <c r="DX21" i="36"/>
  <c r="DX23" i="36"/>
  <c r="EA23" i="36" s="1"/>
  <c r="EC23" i="36" s="1"/>
  <c r="AI18" i="12"/>
  <c r="AI19" i="12"/>
  <c r="AI17" i="12"/>
  <c r="N14" i="34" l="1"/>
  <c r="N15" i="34"/>
  <c r="N16" i="34"/>
  <c r="O14" i="33" l="1"/>
  <c r="O15" i="33"/>
  <c r="O16" i="33"/>
  <c r="N14" i="32" l="1"/>
  <c r="N15" i="32"/>
  <c r="N16" i="32"/>
  <c r="N14" i="31" l="1"/>
  <c r="N15" i="31"/>
  <c r="N16" i="31"/>
  <c r="O14" i="30"/>
  <c r="O15" i="30"/>
  <c r="O16" i="30"/>
  <c r="N14" i="26" l="1"/>
  <c r="N15" i="26"/>
  <c r="N16" i="26"/>
  <c r="N14" i="25" l="1"/>
  <c r="N15" i="25"/>
  <c r="N16" i="25"/>
  <c r="N14" i="24" l="1"/>
  <c r="BX14" i="36" s="1"/>
  <c r="N15" i="24"/>
  <c r="BX15" i="36" s="1"/>
  <c r="N16" i="24"/>
  <c r="BX16" i="36" s="1"/>
  <c r="AD28" i="22" l="1"/>
  <c r="N14" i="22" l="1"/>
  <c r="BP14" i="36" s="1"/>
  <c r="N15" i="22"/>
  <c r="BP15" i="36" s="1"/>
  <c r="N16" i="22"/>
  <c r="BP16" i="36" s="1"/>
  <c r="N14" i="21" l="1"/>
  <c r="BL14" i="36" s="1"/>
  <c r="L45" i="36" s="1"/>
  <c r="F75" i="36" s="1"/>
  <c r="N15" i="21"/>
  <c r="BL15" i="36" s="1"/>
  <c r="L46" i="36" s="1"/>
  <c r="F76" i="36" s="1"/>
  <c r="N16" i="21"/>
  <c r="BL16" i="36" s="1"/>
  <c r="L47" i="36" s="1"/>
  <c r="F77" i="36" s="1"/>
  <c r="F4" i="17" l="1"/>
  <c r="F5" i="17"/>
  <c r="F6" i="17"/>
  <c r="F7" i="17"/>
  <c r="F8" i="17"/>
  <c r="F9" i="17"/>
  <c r="F10" i="17"/>
  <c r="F11" i="17"/>
  <c r="F12" i="17"/>
  <c r="F13" i="17"/>
  <c r="F14" i="17"/>
  <c r="F15" i="17"/>
  <c r="F16" i="17"/>
  <c r="AF3" i="16"/>
  <c r="AF28" i="16" s="1"/>
  <c r="AF3" i="15"/>
  <c r="F3" i="17" l="1"/>
  <c r="F28" i="17" s="1"/>
  <c r="N14" i="12" l="1"/>
  <c r="AB14" i="36" s="1"/>
  <c r="N15" i="12"/>
  <c r="AB15" i="36" s="1"/>
  <c r="N16" i="12"/>
  <c r="AB16" i="36" s="1"/>
  <c r="X14" i="36" l="1"/>
  <c r="X15" i="36"/>
  <c r="X16" i="36"/>
  <c r="N14" i="10" l="1"/>
  <c r="T14" i="36" s="1"/>
  <c r="D45" i="36" s="1"/>
  <c r="D75" i="36" s="1"/>
  <c r="N15" i="10"/>
  <c r="T15" i="36" s="1"/>
  <c r="D46" i="36" s="1"/>
  <c r="D76" i="36" s="1"/>
  <c r="N16" i="10"/>
  <c r="T16" i="36" s="1"/>
  <c r="D47" i="36" s="1"/>
  <c r="D77" i="36" s="1"/>
  <c r="DY18" i="36" l="1"/>
  <c r="DY19" i="36"/>
  <c r="DY20" i="36"/>
  <c r="F4" i="21" l="1"/>
  <c r="G4" i="21" s="1"/>
  <c r="F5" i="21"/>
  <c r="F6" i="21"/>
  <c r="G6" i="21" s="1"/>
  <c r="F7" i="21"/>
  <c r="F8" i="21"/>
  <c r="G8" i="21" s="1"/>
  <c r="F9" i="21"/>
  <c r="G9" i="21" s="1"/>
  <c r="F10" i="21"/>
  <c r="G10" i="21" s="1"/>
  <c r="F11" i="21"/>
  <c r="G11" i="21" s="1"/>
  <c r="F12" i="21"/>
  <c r="G12" i="21" s="1"/>
  <c r="F13" i="21"/>
  <c r="G13" i="21" s="1"/>
  <c r="F14" i="21"/>
  <c r="G14" i="21" s="1"/>
  <c r="O14" i="21" s="1"/>
  <c r="F15" i="21"/>
  <c r="G15" i="21" s="1"/>
  <c r="O15" i="21" s="1"/>
  <c r="F16" i="21"/>
  <c r="G16" i="21" s="1"/>
  <c r="O16" i="21" s="1"/>
  <c r="G4" i="17"/>
  <c r="O4" i="17" s="1"/>
  <c r="AG4" i="17" s="1"/>
  <c r="AI4" i="17" s="1"/>
  <c r="G5" i="17"/>
  <c r="O5" i="17" s="1"/>
  <c r="AG5" i="17" s="1"/>
  <c r="AI5" i="17" s="1"/>
  <c r="G6" i="17"/>
  <c r="O6" i="17" s="1"/>
  <c r="AG6" i="17" s="1"/>
  <c r="AI6" i="17" s="1"/>
  <c r="G7" i="17"/>
  <c r="O7" i="17" s="1"/>
  <c r="AG7" i="17" s="1"/>
  <c r="AI7" i="17" s="1"/>
  <c r="G8" i="17"/>
  <c r="O8" i="17" s="1"/>
  <c r="AG8" i="17" s="1"/>
  <c r="AI8" i="17" s="1"/>
  <c r="G9" i="17"/>
  <c r="O9" i="17" s="1"/>
  <c r="AG9" i="17" s="1"/>
  <c r="AI9" i="17" s="1"/>
  <c r="G10" i="17"/>
  <c r="O10" i="17" s="1"/>
  <c r="AG10" i="17" s="1"/>
  <c r="AI10" i="17" s="1"/>
  <c r="G11" i="17"/>
  <c r="O11" i="17" s="1"/>
  <c r="AG11" i="17" s="1"/>
  <c r="AI11" i="17" s="1"/>
  <c r="G12" i="17"/>
  <c r="O12" i="17" s="1"/>
  <c r="AG12" i="17" s="1"/>
  <c r="AI12" i="17" s="1"/>
  <c r="G13" i="17"/>
  <c r="O13" i="17" s="1"/>
  <c r="AG13" i="17" s="1"/>
  <c r="AI13" i="17" s="1"/>
  <c r="G14" i="17"/>
  <c r="O14" i="17" s="1"/>
  <c r="AG14" i="17" s="1"/>
  <c r="AI14" i="17" s="1"/>
  <c r="G15" i="17"/>
  <c r="O15" i="17" s="1"/>
  <c r="AG15" i="17" s="1"/>
  <c r="AI15" i="17" s="1"/>
  <c r="G16" i="17"/>
  <c r="O16" i="17" s="1"/>
  <c r="AG16" i="17" s="1"/>
  <c r="AI16" i="17" s="1"/>
  <c r="G4" i="10"/>
  <c r="G5" i="10"/>
  <c r="G6" i="10"/>
  <c r="G7" i="10"/>
  <c r="G8" i="10"/>
  <c r="G9" i="10"/>
  <c r="G10" i="10"/>
  <c r="G11" i="10"/>
  <c r="G12" i="10"/>
  <c r="G13" i="10"/>
  <c r="G14" i="10"/>
  <c r="O14" i="10" s="1"/>
  <c r="G15" i="10"/>
  <c r="O15" i="10" s="1"/>
  <c r="G16" i="10"/>
  <c r="O16" i="10" s="1"/>
  <c r="T3" i="36" l="1"/>
  <c r="G5" i="21"/>
  <c r="G7" i="21"/>
  <c r="G3" i="17"/>
  <c r="G28" i="17" s="1"/>
  <c r="G3" i="10"/>
  <c r="G28" i="10" s="1"/>
  <c r="AG16" i="35"/>
  <c r="AG15" i="35"/>
  <c r="AG14" i="35"/>
  <c r="AG13" i="35"/>
  <c r="AG12" i="35"/>
  <c r="AG11" i="35"/>
  <c r="AG10" i="35"/>
  <c r="AG9" i="35"/>
  <c r="N9" i="35"/>
  <c r="AG8" i="35"/>
  <c r="N8" i="35"/>
  <c r="AG7" i="35"/>
  <c r="N7" i="35"/>
  <c r="AG6" i="35"/>
  <c r="N6" i="35"/>
  <c r="AG5" i="35"/>
  <c r="N5" i="35"/>
  <c r="AG4" i="35"/>
  <c r="N4" i="35"/>
  <c r="N32" i="35" s="1"/>
  <c r="AG3" i="35"/>
  <c r="N3" i="35"/>
  <c r="AG16" i="34"/>
  <c r="AG15" i="34"/>
  <c r="AG14" i="34"/>
  <c r="AG13" i="34"/>
  <c r="F13" i="35" s="1"/>
  <c r="G13" i="35" s="1"/>
  <c r="O13" i="35" s="1"/>
  <c r="N13" i="34"/>
  <c r="AG12" i="34"/>
  <c r="F12" i="35" s="1"/>
  <c r="G12" i="35" s="1"/>
  <c r="O12" i="35" s="1"/>
  <c r="AG11" i="34"/>
  <c r="F11" i="35" s="1"/>
  <c r="G11" i="35" s="1"/>
  <c r="O11" i="35" s="1"/>
  <c r="AG10" i="34"/>
  <c r="F10" i="35" s="1"/>
  <c r="G10" i="35" s="1"/>
  <c r="O10" i="35" s="1"/>
  <c r="AG9" i="34"/>
  <c r="F9" i="35" s="1"/>
  <c r="G9" i="35" s="1"/>
  <c r="AG8" i="34"/>
  <c r="F8" i="35" s="1"/>
  <c r="G8" i="35" s="1"/>
  <c r="AG7" i="34"/>
  <c r="F7" i="35" s="1"/>
  <c r="G7" i="35" s="1"/>
  <c r="AG6" i="34"/>
  <c r="F6" i="35" s="1"/>
  <c r="G6" i="35" s="1"/>
  <c r="AG5" i="34"/>
  <c r="F5" i="35" s="1"/>
  <c r="G5" i="35" s="1"/>
  <c r="AG4" i="34"/>
  <c r="F4" i="35" s="1"/>
  <c r="G4" i="35" s="1"/>
  <c r="AG3" i="34"/>
  <c r="N3" i="34"/>
  <c r="N32" i="34" s="1"/>
  <c r="F13" i="34"/>
  <c r="G13" i="34" s="1"/>
  <c r="O13" i="33"/>
  <c r="F12" i="34"/>
  <c r="G12" i="34" s="1"/>
  <c r="O12" i="34" s="1"/>
  <c r="O12" i="33"/>
  <c r="F11" i="34"/>
  <c r="G11" i="34" s="1"/>
  <c r="O11" i="34" s="1"/>
  <c r="O11" i="33"/>
  <c r="F10" i="34"/>
  <c r="G10" i="34" s="1"/>
  <c r="O10" i="34" s="1"/>
  <c r="F9" i="34"/>
  <c r="G9" i="34" s="1"/>
  <c r="O9" i="34" s="1"/>
  <c r="F8" i="34"/>
  <c r="G8" i="34" s="1"/>
  <c r="O8" i="34" s="1"/>
  <c r="F7" i="34"/>
  <c r="G7" i="34" s="1"/>
  <c r="O7" i="34" s="1"/>
  <c r="F6" i="34"/>
  <c r="G6" i="34" s="1"/>
  <c r="O6" i="34" s="1"/>
  <c r="F5" i="34"/>
  <c r="O5" i="33"/>
  <c r="F4" i="34"/>
  <c r="G4" i="34" s="1"/>
  <c r="O4" i="34" s="1"/>
  <c r="O4" i="33"/>
  <c r="P16" i="33"/>
  <c r="AG16" i="33" s="1"/>
  <c r="P15" i="33"/>
  <c r="AG15" i="33" s="1"/>
  <c r="P14" i="33"/>
  <c r="AG14" i="33" s="1"/>
  <c r="N13" i="32"/>
  <c r="N12" i="32"/>
  <c r="N11" i="32"/>
  <c r="N10" i="32"/>
  <c r="N9" i="32"/>
  <c r="N8" i="32"/>
  <c r="N7" i="32"/>
  <c r="N6" i="32"/>
  <c r="N5" i="32"/>
  <c r="N4" i="32"/>
  <c r="AF3" i="32"/>
  <c r="AF32" i="32" s="1"/>
  <c r="N3" i="32"/>
  <c r="AI16" i="31"/>
  <c r="F16" i="32" s="1"/>
  <c r="G16" i="32" s="1"/>
  <c r="AI15" i="31"/>
  <c r="F15" i="32" s="1"/>
  <c r="G15" i="32" s="1"/>
  <c r="AI14" i="31"/>
  <c r="F14" i="32" s="1"/>
  <c r="G14" i="32" s="1"/>
  <c r="AI13" i="31"/>
  <c r="F13" i="32" s="1"/>
  <c r="G13" i="32" s="1"/>
  <c r="N13" i="31"/>
  <c r="AI12" i="31"/>
  <c r="F12" i="32" s="1"/>
  <c r="G12" i="32" s="1"/>
  <c r="N12" i="31"/>
  <c r="AI11" i="31"/>
  <c r="F11" i="32" s="1"/>
  <c r="G11" i="32" s="1"/>
  <c r="N11" i="31"/>
  <c r="AI10" i="31"/>
  <c r="F10" i="32" s="1"/>
  <c r="G10" i="32" s="1"/>
  <c r="N10" i="31"/>
  <c r="AI9" i="31"/>
  <c r="F9" i="32" s="1"/>
  <c r="G9" i="32" s="1"/>
  <c r="N9" i="31"/>
  <c r="AI8" i="31"/>
  <c r="F8" i="32" s="1"/>
  <c r="G8" i="32" s="1"/>
  <c r="N8" i="31"/>
  <c r="AI7" i="31"/>
  <c r="N7" i="31"/>
  <c r="AI6" i="31"/>
  <c r="F6" i="32" s="1"/>
  <c r="G6" i="32" s="1"/>
  <c r="N6" i="31"/>
  <c r="AI5" i="31"/>
  <c r="F5" i="32" s="1"/>
  <c r="G5" i="32" s="1"/>
  <c r="N5" i="31"/>
  <c r="AI4" i="31"/>
  <c r="F4" i="32" s="1"/>
  <c r="G4" i="32" s="1"/>
  <c r="N4" i="31"/>
  <c r="N32" i="31" s="1"/>
  <c r="AI3" i="31"/>
  <c r="F15" i="31"/>
  <c r="O13" i="30"/>
  <c r="O12" i="30"/>
  <c r="O11" i="30"/>
  <c r="O10" i="30"/>
  <c r="O9" i="30"/>
  <c r="O8" i="30"/>
  <c r="O7" i="30"/>
  <c r="F6" i="31"/>
  <c r="G6" i="31" s="1"/>
  <c r="O6" i="30"/>
  <c r="F5" i="31"/>
  <c r="G5" i="31" s="1"/>
  <c r="O5" i="30"/>
  <c r="O4" i="30"/>
  <c r="O3" i="30"/>
  <c r="AF16" i="29"/>
  <c r="G16" i="30" s="1"/>
  <c r="H16" i="30" s="1"/>
  <c r="AF15" i="29"/>
  <c r="G15" i="30" s="1"/>
  <c r="H15" i="30" s="1"/>
  <c r="AF14" i="29"/>
  <c r="G14" i="30" s="1"/>
  <c r="H14" i="30" s="1"/>
  <c r="AF13" i="29"/>
  <c r="G13" i="30" s="1"/>
  <c r="H13" i="30" s="1"/>
  <c r="AF12" i="29"/>
  <c r="G12" i="30" s="1"/>
  <c r="H12" i="30" s="1"/>
  <c r="AF11" i="29"/>
  <c r="G11" i="30" s="1"/>
  <c r="H11" i="30" s="1"/>
  <c r="AF10" i="29"/>
  <c r="G10" i="30" s="1"/>
  <c r="H10" i="30" s="1"/>
  <c r="AF9" i="29"/>
  <c r="G9" i="30" s="1"/>
  <c r="H9" i="30" s="1"/>
  <c r="AF8" i="29"/>
  <c r="G8" i="30" s="1"/>
  <c r="H8" i="30" s="1"/>
  <c r="AF7" i="29"/>
  <c r="G7" i="30" s="1"/>
  <c r="H7" i="30" s="1"/>
  <c r="AF6" i="29"/>
  <c r="G6" i="30" s="1"/>
  <c r="H6" i="30" s="1"/>
  <c r="AF5" i="29"/>
  <c r="G5" i="30" s="1"/>
  <c r="H5" i="30" s="1"/>
  <c r="AF4" i="29"/>
  <c r="AF3" i="29"/>
  <c r="N3" i="29"/>
  <c r="N32" i="29" s="1"/>
  <c r="F16" i="29"/>
  <c r="G16" i="29" s="1"/>
  <c r="O16" i="29" s="1"/>
  <c r="AE16" i="29" s="1"/>
  <c r="F15" i="29"/>
  <c r="G15" i="29" s="1"/>
  <c r="O15" i="29" s="1"/>
  <c r="AE15" i="29" s="1"/>
  <c r="F14" i="29"/>
  <c r="G14" i="29" s="1"/>
  <c r="O14" i="29" s="1"/>
  <c r="F13" i="29"/>
  <c r="G13" i="29" s="1"/>
  <c r="F12" i="29"/>
  <c r="G12" i="29" s="1"/>
  <c r="F11" i="29"/>
  <c r="G11" i="29" s="1"/>
  <c r="F10" i="29"/>
  <c r="G10" i="29" s="1"/>
  <c r="F9" i="29"/>
  <c r="G9" i="29" s="1"/>
  <c r="F8" i="29"/>
  <c r="G8" i="29" s="1"/>
  <c r="F7" i="29"/>
  <c r="F6" i="29"/>
  <c r="G6" i="29" s="1"/>
  <c r="F5" i="29"/>
  <c r="G5" i="29" s="1"/>
  <c r="F4" i="29"/>
  <c r="AI3" i="28"/>
  <c r="AI32" i="28" s="1"/>
  <c r="O3" i="28"/>
  <c r="O32" i="28" s="1"/>
  <c r="O3" i="27"/>
  <c r="O32" i="27" s="1"/>
  <c r="N12" i="26"/>
  <c r="N11" i="26"/>
  <c r="N10" i="26"/>
  <c r="N9" i="26"/>
  <c r="N8" i="26"/>
  <c r="N7" i="26"/>
  <c r="N6" i="26"/>
  <c r="N5" i="26"/>
  <c r="N4" i="26"/>
  <c r="N3" i="26"/>
  <c r="G16" i="26"/>
  <c r="G15" i="26"/>
  <c r="O15" i="26" s="1"/>
  <c r="AF15" i="26" s="1"/>
  <c r="AH15" i="26" s="1"/>
  <c r="G14" i="26"/>
  <c r="O14" i="26" s="1"/>
  <c r="AF14" i="26" s="1"/>
  <c r="AH14" i="26" s="1"/>
  <c r="N13" i="25"/>
  <c r="G12" i="26"/>
  <c r="N12" i="25"/>
  <c r="G11" i="26"/>
  <c r="N11" i="25"/>
  <c r="G10" i="26"/>
  <c r="N10" i="25"/>
  <c r="G9" i="26"/>
  <c r="N9" i="25"/>
  <c r="G8" i="26"/>
  <c r="N8" i="25"/>
  <c r="G7" i="26"/>
  <c r="N7" i="25"/>
  <c r="G6" i="26"/>
  <c r="N6" i="25"/>
  <c r="G5" i="26"/>
  <c r="N5" i="25"/>
  <c r="G4" i="26"/>
  <c r="N4" i="25"/>
  <c r="N3" i="25"/>
  <c r="AI16" i="24"/>
  <c r="AI15" i="24"/>
  <c r="F15" i="25" s="1"/>
  <c r="AI14" i="24"/>
  <c r="F14" i="25" s="1"/>
  <c r="AI13" i="24"/>
  <c r="F13" i="25" s="1"/>
  <c r="N13" i="24"/>
  <c r="BX13" i="36" s="1"/>
  <c r="AI12" i="24"/>
  <c r="F12" i="25" s="1"/>
  <c r="N12" i="24"/>
  <c r="BX12" i="36" s="1"/>
  <c r="AI11" i="24"/>
  <c r="F11" i="25" s="1"/>
  <c r="N11" i="24"/>
  <c r="BX11" i="36" s="1"/>
  <c r="AI10" i="24"/>
  <c r="F10" i="25" s="1"/>
  <c r="N10" i="24"/>
  <c r="BX10" i="36" s="1"/>
  <c r="AI9" i="24"/>
  <c r="F9" i="25" s="1"/>
  <c r="N9" i="24"/>
  <c r="BX9" i="36" s="1"/>
  <c r="AI8" i="24"/>
  <c r="F8" i="25" s="1"/>
  <c r="N8" i="24"/>
  <c r="BX8" i="36" s="1"/>
  <c r="AI7" i="24"/>
  <c r="F7" i="25" s="1"/>
  <c r="N7" i="24"/>
  <c r="BX7" i="36" s="1"/>
  <c r="AI6" i="24"/>
  <c r="F6" i="25" s="1"/>
  <c r="N6" i="24"/>
  <c r="BX6" i="36" s="1"/>
  <c r="AI5" i="24"/>
  <c r="F5" i="25" s="1"/>
  <c r="N5" i="24"/>
  <c r="BX5" i="36" s="1"/>
  <c r="AI4" i="24"/>
  <c r="F4" i="25" s="1"/>
  <c r="N4" i="24"/>
  <c r="BX4" i="36" s="1"/>
  <c r="AI3" i="24"/>
  <c r="N3" i="24"/>
  <c r="BX3" i="36" s="1"/>
  <c r="BX29" i="36" s="1"/>
  <c r="F16" i="24"/>
  <c r="F14" i="24"/>
  <c r="G14" i="24" s="1"/>
  <c r="O14" i="24" s="1"/>
  <c r="AH14" i="24" s="1"/>
  <c r="F13" i="24"/>
  <c r="G13" i="24" s="1"/>
  <c r="F12" i="24"/>
  <c r="G12" i="24" s="1"/>
  <c r="F11" i="24"/>
  <c r="G11" i="24" s="1"/>
  <c r="F10" i="24"/>
  <c r="F9" i="24"/>
  <c r="G9" i="24" s="1"/>
  <c r="F8" i="24"/>
  <c r="G8" i="24" s="1"/>
  <c r="F7" i="24"/>
  <c r="G7" i="24" s="1"/>
  <c r="F6" i="24"/>
  <c r="G6" i="24" s="1"/>
  <c r="F5" i="24"/>
  <c r="G5" i="24" s="1"/>
  <c r="N5" i="23"/>
  <c r="F4" i="24"/>
  <c r="G4" i="24" s="1"/>
  <c r="AF16" i="23"/>
  <c r="AF15" i="23"/>
  <c r="AF14" i="23"/>
  <c r="N13" i="22"/>
  <c r="BP13" i="36" s="1"/>
  <c r="N12" i="22"/>
  <c r="BP12" i="36" s="1"/>
  <c r="N11" i="22"/>
  <c r="BP11" i="36" s="1"/>
  <c r="N10" i="22"/>
  <c r="BP10" i="36" s="1"/>
  <c r="N9" i="22"/>
  <c r="BP9" i="36" s="1"/>
  <c r="N8" i="22"/>
  <c r="BP8" i="36" s="1"/>
  <c r="N7" i="22"/>
  <c r="BP7" i="36" s="1"/>
  <c r="N6" i="22"/>
  <c r="BP6" i="36" s="1"/>
  <c r="G5" i="23"/>
  <c r="N5" i="22"/>
  <c r="BP5" i="36" s="1"/>
  <c r="N4" i="22"/>
  <c r="BP4" i="36" s="1"/>
  <c r="N3" i="22"/>
  <c r="BP3" i="36" s="1"/>
  <c r="AG16" i="21"/>
  <c r="F16" i="22" s="1"/>
  <c r="G16" i="22" s="1"/>
  <c r="O16" i="22" s="1"/>
  <c r="AG15" i="21"/>
  <c r="F15" i="22" s="1"/>
  <c r="G15" i="22" s="1"/>
  <c r="O15" i="22" s="1"/>
  <c r="AE15" i="22" s="1"/>
  <c r="AG15" i="22" s="1"/>
  <c r="AG14" i="21"/>
  <c r="F14" i="22" s="1"/>
  <c r="G14" i="22" s="1"/>
  <c r="O14" i="22" s="1"/>
  <c r="AE14" i="22" s="1"/>
  <c r="AG14" i="22" s="1"/>
  <c r="AG13" i="21"/>
  <c r="F13" i="22" s="1"/>
  <c r="G13" i="22" s="1"/>
  <c r="N13" i="21"/>
  <c r="BL13" i="36" s="1"/>
  <c r="L44" i="36" s="1"/>
  <c r="F74" i="36" s="1"/>
  <c r="AG12" i="21"/>
  <c r="F12" i="22" s="1"/>
  <c r="G12" i="22" s="1"/>
  <c r="N12" i="21"/>
  <c r="BL12" i="36" s="1"/>
  <c r="L43" i="36" s="1"/>
  <c r="F73" i="36" s="1"/>
  <c r="AG11" i="21"/>
  <c r="F11" i="22" s="1"/>
  <c r="N11" i="21"/>
  <c r="BL11" i="36" s="1"/>
  <c r="L42" i="36" s="1"/>
  <c r="F72" i="36" s="1"/>
  <c r="AG10" i="21"/>
  <c r="F10" i="22" s="1"/>
  <c r="G10" i="22" s="1"/>
  <c r="N10" i="21"/>
  <c r="BL10" i="36" s="1"/>
  <c r="AG9" i="21"/>
  <c r="F9" i="22" s="1"/>
  <c r="G9" i="22" s="1"/>
  <c r="N9" i="21"/>
  <c r="BL9" i="36" s="1"/>
  <c r="L40" i="36" s="1"/>
  <c r="F70" i="36" s="1"/>
  <c r="AG8" i="21"/>
  <c r="F8" i="22" s="1"/>
  <c r="G8" i="22" s="1"/>
  <c r="N8" i="21"/>
  <c r="BL8" i="36" s="1"/>
  <c r="L39" i="36" s="1"/>
  <c r="F69" i="36" s="1"/>
  <c r="AG7" i="21"/>
  <c r="F7" i="22" s="1"/>
  <c r="G7" i="22" s="1"/>
  <c r="N7" i="21"/>
  <c r="BL7" i="36" s="1"/>
  <c r="L38" i="36" s="1"/>
  <c r="F68" i="36" s="1"/>
  <c r="AG6" i="21"/>
  <c r="F6" i="22" s="1"/>
  <c r="G6" i="22" s="1"/>
  <c r="N6" i="21"/>
  <c r="BL6" i="36" s="1"/>
  <c r="AG5" i="21"/>
  <c r="F5" i="22" s="1"/>
  <c r="G5" i="22" s="1"/>
  <c r="N5" i="21"/>
  <c r="BL5" i="36" s="1"/>
  <c r="AG4" i="21"/>
  <c r="F4" i="22" s="1"/>
  <c r="G4" i="22" s="1"/>
  <c r="N4" i="21"/>
  <c r="BL4" i="36" s="1"/>
  <c r="AG3" i="21"/>
  <c r="N3" i="21"/>
  <c r="BL3" i="36" s="1"/>
  <c r="N6" i="20"/>
  <c r="BH6" i="36" s="1"/>
  <c r="N5" i="20"/>
  <c r="BH5" i="36" s="1"/>
  <c r="N4" i="20"/>
  <c r="BH4" i="36" s="1"/>
  <c r="L35" i="36" s="1"/>
  <c r="F65" i="36" s="1"/>
  <c r="N3" i="20"/>
  <c r="BH3" i="36" s="1"/>
  <c r="F13" i="20"/>
  <c r="G13" i="20" s="1"/>
  <c r="O13" i="20" s="1"/>
  <c r="F12" i="20"/>
  <c r="G12" i="20" s="1"/>
  <c r="O12" i="20" s="1"/>
  <c r="F11" i="20"/>
  <c r="G11" i="20" s="1"/>
  <c r="O11" i="20" s="1"/>
  <c r="F10" i="20"/>
  <c r="F9" i="20"/>
  <c r="G9" i="20" s="1"/>
  <c r="O9" i="20" s="1"/>
  <c r="F8" i="20"/>
  <c r="G8" i="20" s="1"/>
  <c r="O8" i="20" s="1"/>
  <c r="F7" i="20"/>
  <c r="G7" i="20" s="1"/>
  <c r="O7" i="20" s="1"/>
  <c r="F5" i="20"/>
  <c r="G5" i="20" s="1"/>
  <c r="F4" i="20"/>
  <c r="G4" i="20" s="1"/>
  <c r="AH3" i="19"/>
  <c r="AH28" i="19" s="1"/>
  <c r="N3" i="19"/>
  <c r="N3" i="18"/>
  <c r="N3" i="16"/>
  <c r="AF16" i="15"/>
  <c r="F16" i="16" s="1"/>
  <c r="G16" i="16" s="1"/>
  <c r="O16" i="16" s="1"/>
  <c r="AE16" i="16" s="1"/>
  <c r="AG16" i="16" s="1"/>
  <c r="AF15" i="15"/>
  <c r="F15" i="16" s="1"/>
  <c r="G15" i="16" s="1"/>
  <c r="O15" i="16" s="1"/>
  <c r="AE15" i="16" s="1"/>
  <c r="AG15" i="16" s="1"/>
  <c r="AF14" i="15"/>
  <c r="F14" i="16" s="1"/>
  <c r="G14" i="16" s="1"/>
  <c r="O14" i="16" s="1"/>
  <c r="AE14" i="16" s="1"/>
  <c r="AG14" i="16" s="1"/>
  <c r="AF13" i="15"/>
  <c r="F13" i="16" s="1"/>
  <c r="G13" i="16" s="1"/>
  <c r="O13" i="16" s="1"/>
  <c r="AE13" i="16" s="1"/>
  <c r="AG13" i="16" s="1"/>
  <c r="AF12" i="15"/>
  <c r="F12" i="16" s="1"/>
  <c r="G12" i="16" s="1"/>
  <c r="O12" i="16" s="1"/>
  <c r="AF11" i="15"/>
  <c r="F11" i="16" s="1"/>
  <c r="G11" i="16" s="1"/>
  <c r="O11" i="16" s="1"/>
  <c r="AE11" i="16" s="1"/>
  <c r="AG11" i="16" s="1"/>
  <c r="AF10" i="15"/>
  <c r="F10" i="16" s="1"/>
  <c r="AF9" i="15"/>
  <c r="F9" i="16" s="1"/>
  <c r="G9" i="16" s="1"/>
  <c r="O9" i="16" s="1"/>
  <c r="AE9" i="16" s="1"/>
  <c r="AG9" i="16" s="1"/>
  <c r="AF8" i="15"/>
  <c r="F8" i="16" s="1"/>
  <c r="G8" i="16" s="1"/>
  <c r="O8" i="16" s="1"/>
  <c r="AE8" i="16" s="1"/>
  <c r="AG8" i="16" s="1"/>
  <c r="AF7" i="15"/>
  <c r="F7" i="16" s="1"/>
  <c r="G7" i="16" s="1"/>
  <c r="O7" i="16" s="1"/>
  <c r="AE7" i="16" s="1"/>
  <c r="AG7" i="16" s="1"/>
  <c r="AF6" i="15"/>
  <c r="F6" i="16" s="1"/>
  <c r="G6" i="16" s="1"/>
  <c r="O6" i="16" s="1"/>
  <c r="AE6" i="16" s="1"/>
  <c r="AG6" i="16" s="1"/>
  <c r="AF5" i="15"/>
  <c r="F5" i="16" s="1"/>
  <c r="G5" i="16" s="1"/>
  <c r="O5" i="16" s="1"/>
  <c r="AE5" i="16" s="1"/>
  <c r="AG5" i="16" s="1"/>
  <c r="AF4" i="15"/>
  <c r="F14" i="15"/>
  <c r="G14" i="15" s="1"/>
  <c r="O14" i="15" s="1"/>
  <c r="F13" i="15"/>
  <c r="G13" i="15" s="1"/>
  <c r="F12" i="15"/>
  <c r="G12" i="15" s="1"/>
  <c r="F11" i="15"/>
  <c r="G11" i="15" s="1"/>
  <c r="F10" i="15"/>
  <c r="G10" i="15" s="1"/>
  <c r="F9" i="15"/>
  <c r="G9" i="15" s="1"/>
  <c r="F8" i="15"/>
  <c r="G8" i="15" s="1"/>
  <c r="F7" i="15"/>
  <c r="G7" i="15" s="1"/>
  <c r="AG6" i="14"/>
  <c r="F6" i="15" s="1"/>
  <c r="G6" i="15" s="1"/>
  <c r="N6" i="14"/>
  <c r="AJ6" i="36" s="1"/>
  <c r="H37" i="36" s="1"/>
  <c r="AG5" i="14"/>
  <c r="F5" i="15" s="1"/>
  <c r="G5" i="15" s="1"/>
  <c r="N5" i="14"/>
  <c r="AJ5" i="36" s="1"/>
  <c r="H36" i="36" s="1"/>
  <c r="AG4" i="14"/>
  <c r="N4" i="14"/>
  <c r="AJ4" i="36" s="1"/>
  <c r="H35" i="36" s="1"/>
  <c r="AG3" i="14"/>
  <c r="N3" i="14"/>
  <c r="AJ3" i="36" s="1"/>
  <c r="F16" i="14"/>
  <c r="G16" i="14" s="1"/>
  <c r="O16" i="14" s="1"/>
  <c r="AF16" i="14" s="1"/>
  <c r="F15" i="14"/>
  <c r="G15" i="14" s="1"/>
  <c r="O15" i="14" s="1"/>
  <c r="AF15" i="14" s="1"/>
  <c r="F14" i="14"/>
  <c r="G14" i="14" s="1"/>
  <c r="O14" i="14" s="1"/>
  <c r="AF14" i="14" s="1"/>
  <c r="F13" i="14"/>
  <c r="G13" i="14" s="1"/>
  <c r="O13" i="14" s="1"/>
  <c r="AF13" i="14" s="1"/>
  <c r="F12" i="14"/>
  <c r="G12" i="14" s="1"/>
  <c r="O12" i="14" s="1"/>
  <c r="AF12" i="14" s="1"/>
  <c r="F11" i="14"/>
  <c r="G11" i="14" s="1"/>
  <c r="O11" i="14" s="1"/>
  <c r="AF11" i="14" s="1"/>
  <c r="F10" i="14"/>
  <c r="G10" i="14" s="1"/>
  <c r="O10" i="14" s="1"/>
  <c r="AF10" i="14" s="1"/>
  <c r="F9" i="14"/>
  <c r="G9" i="14" s="1"/>
  <c r="O9" i="14" s="1"/>
  <c r="AF9" i="14" s="1"/>
  <c r="F8" i="14"/>
  <c r="G8" i="14" s="1"/>
  <c r="O8" i="14" s="1"/>
  <c r="AF8" i="14" s="1"/>
  <c r="F7" i="14"/>
  <c r="F6" i="14"/>
  <c r="G6" i="14" s="1"/>
  <c r="F5" i="14"/>
  <c r="G5" i="14" s="1"/>
  <c r="AF3" i="13"/>
  <c r="AF28" i="13" s="1"/>
  <c r="N3" i="13"/>
  <c r="N13" i="12"/>
  <c r="AB13" i="36" s="1"/>
  <c r="N12" i="12"/>
  <c r="AB12" i="36" s="1"/>
  <c r="N11" i="12"/>
  <c r="AB11" i="36" s="1"/>
  <c r="N10" i="12"/>
  <c r="AB10" i="36" s="1"/>
  <c r="N9" i="12"/>
  <c r="AB9" i="36" s="1"/>
  <c r="N8" i="12"/>
  <c r="AB8" i="36" s="1"/>
  <c r="N7" i="12"/>
  <c r="AB7" i="36" s="1"/>
  <c r="N6" i="12"/>
  <c r="AB6" i="36" s="1"/>
  <c r="N5" i="12"/>
  <c r="AB5" i="36" s="1"/>
  <c r="N4" i="12"/>
  <c r="AB4" i="36" s="1"/>
  <c r="N3" i="12"/>
  <c r="O14" i="12"/>
  <c r="AG14" i="12" s="1"/>
  <c r="X13" i="36"/>
  <c r="X12" i="36"/>
  <c r="X11" i="36"/>
  <c r="X10" i="36"/>
  <c r="X9" i="36"/>
  <c r="X8" i="36"/>
  <c r="X7" i="36"/>
  <c r="X6" i="36"/>
  <c r="X5" i="36"/>
  <c r="X4" i="36"/>
  <c r="AH3" i="11"/>
  <c r="AH28" i="11" s="1"/>
  <c r="AF16" i="10"/>
  <c r="AE16" i="10"/>
  <c r="AF15" i="10"/>
  <c r="F15" i="11" s="1"/>
  <c r="G15" i="11" s="1"/>
  <c r="O15" i="11" s="1"/>
  <c r="AG15" i="11" s="1"/>
  <c r="AI15" i="11" s="1"/>
  <c r="AE15" i="10"/>
  <c r="AF14" i="10"/>
  <c r="F14" i="11" s="1"/>
  <c r="G14" i="11" s="1"/>
  <c r="O14" i="11" s="1"/>
  <c r="AG14" i="11" s="1"/>
  <c r="AI14" i="11" s="1"/>
  <c r="AE14" i="10"/>
  <c r="AF13" i="10"/>
  <c r="F13" i="11" s="1"/>
  <c r="G13" i="11" s="1"/>
  <c r="O13" i="11" s="1"/>
  <c r="AG13" i="11" s="1"/>
  <c r="AI13" i="11" s="1"/>
  <c r="N13" i="10"/>
  <c r="T13" i="36" s="1"/>
  <c r="AF12" i="10"/>
  <c r="F12" i="11" s="1"/>
  <c r="G12" i="11" s="1"/>
  <c r="O12" i="11" s="1"/>
  <c r="AG12" i="11" s="1"/>
  <c r="AI12" i="11" s="1"/>
  <c r="N12" i="10"/>
  <c r="T12" i="36" s="1"/>
  <c r="AF11" i="10"/>
  <c r="F11" i="11" s="1"/>
  <c r="G11" i="11" s="1"/>
  <c r="O11" i="11" s="1"/>
  <c r="AG11" i="11" s="1"/>
  <c r="AI11" i="11" s="1"/>
  <c r="N11" i="10"/>
  <c r="T11" i="36" s="1"/>
  <c r="AF10" i="10"/>
  <c r="F10" i="11" s="1"/>
  <c r="G10" i="11" s="1"/>
  <c r="O10" i="11" s="1"/>
  <c r="AG10" i="11" s="1"/>
  <c r="AI10" i="11" s="1"/>
  <c r="N10" i="10"/>
  <c r="T10" i="36" s="1"/>
  <c r="AF9" i="10"/>
  <c r="F9" i="11" s="1"/>
  <c r="G9" i="11" s="1"/>
  <c r="O9" i="11" s="1"/>
  <c r="AG9" i="11" s="1"/>
  <c r="AI9" i="11" s="1"/>
  <c r="N9" i="10"/>
  <c r="T9" i="36" s="1"/>
  <c r="AF8" i="10"/>
  <c r="F8" i="11" s="1"/>
  <c r="G8" i="11" s="1"/>
  <c r="O8" i="11" s="1"/>
  <c r="AG8" i="11" s="1"/>
  <c r="AI8" i="11" s="1"/>
  <c r="N8" i="10"/>
  <c r="T8" i="36" s="1"/>
  <c r="AF7" i="10"/>
  <c r="F7" i="11" s="1"/>
  <c r="G7" i="11" s="1"/>
  <c r="O7" i="11" s="1"/>
  <c r="AG7" i="11" s="1"/>
  <c r="AI7" i="11" s="1"/>
  <c r="N7" i="10"/>
  <c r="T7" i="36" s="1"/>
  <c r="AF6" i="10"/>
  <c r="F6" i="11" s="1"/>
  <c r="G6" i="11" s="1"/>
  <c r="O6" i="11" s="1"/>
  <c r="AG6" i="11" s="1"/>
  <c r="AI6" i="11" s="1"/>
  <c r="N6" i="10"/>
  <c r="T6" i="36" s="1"/>
  <c r="AF5" i="10"/>
  <c r="F5" i="11" s="1"/>
  <c r="G5" i="11" s="1"/>
  <c r="O5" i="11" s="1"/>
  <c r="AG5" i="11" s="1"/>
  <c r="AI5" i="11" s="1"/>
  <c r="N5" i="10"/>
  <c r="T5" i="36" s="1"/>
  <c r="AF4" i="10"/>
  <c r="F4" i="11" s="1"/>
  <c r="G4" i="11" s="1"/>
  <c r="O4" i="11" s="1"/>
  <c r="AG4" i="11" s="1"/>
  <c r="AI4" i="11" s="1"/>
  <c r="N4" i="10"/>
  <c r="T4" i="36" s="1"/>
  <c r="AF3" i="10"/>
  <c r="AG32" i="35" l="1"/>
  <c r="AG32" i="34"/>
  <c r="G5" i="34"/>
  <c r="O32" i="33"/>
  <c r="BH29" i="36"/>
  <c r="L34" i="36"/>
  <c r="L41" i="36"/>
  <c r="F71" i="36" s="1"/>
  <c r="L37" i="36"/>
  <c r="F67" i="36" s="1"/>
  <c r="BL29" i="36"/>
  <c r="N28" i="19"/>
  <c r="BD3" i="36"/>
  <c r="BD29" i="36" s="1"/>
  <c r="BP29" i="36"/>
  <c r="N29" i="23"/>
  <c r="BT5" i="36"/>
  <c r="BT29" i="36" s="1"/>
  <c r="AI32" i="31"/>
  <c r="O32" i="30"/>
  <c r="AF32" i="29"/>
  <c r="AE14" i="29"/>
  <c r="N32" i="24"/>
  <c r="G10" i="24"/>
  <c r="AI32" i="24"/>
  <c r="N28" i="18"/>
  <c r="AZ3" i="36"/>
  <c r="AZ29" i="36" s="1"/>
  <c r="N28" i="16"/>
  <c r="AR3" i="36"/>
  <c r="AR29" i="36" s="1"/>
  <c r="AH15" i="14"/>
  <c r="AI15" i="36"/>
  <c r="G46" i="36" s="1"/>
  <c r="E76" i="36" s="1"/>
  <c r="AH9" i="14"/>
  <c r="AI9" i="36"/>
  <c r="G40" i="36" s="1"/>
  <c r="E70" i="36" s="1"/>
  <c r="AJ29" i="36"/>
  <c r="AH14" i="14"/>
  <c r="AI14" i="36"/>
  <c r="G45" i="36" s="1"/>
  <c r="E75" i="36" s="1"/>
  <c r="AH8" i="14"/>
  <c r="AI8" i="36"/>
  <c r="G39" i="36" s="1"/>
  <c r="E69" i="36" s="1"/>
  <c r="AH12" i="14"/>
  <c r="AI12" i="36"/>
  <c r="G43" i="36" s="1"/>
  <c r="E73" i="36" s="1"/>
  <c r="AH16" i="14"/>
  <c r="AI16" i="36"/>
  <c r="G47" i="36" s="1"/>
  <c r="E77" i="36" s="1"/>
  <c r="AH10" i="14"/>
  <c r="AI10" i="36"/>
  <c r="G41" i="36" s="1"/>
  <c r="E71" i="36" s="1"/>
  <c r="AH11" i="14"/>
  <c r="AI11" i="36"/>
  <c r="G42" i="36" s="1"/>
  <c r="E72" i="36" s="1"/>
  <c r="AH13" i="14"/>
  <c r="AI13" i="36"/>
  <c r="G44" i="36" s="1"/>
  <c r="E74" i="36" s="1"/>
  <c r="F4" i="16"/>
  <c r="G4" i="16" s="1"/>
  <c r="O4" i="16" s="1"/>
  <c r="AE4" i="16" s="1"/>
  <c r="AG4" i="16" s="1"/>
  <c r="AF28" i="15"/>
  <c r="AE12" i="16"/>
  <c r="D35" i="36"/>
  <c r="D65" i="36" s="1"/>
  <c r="N28" i="14"/>
  <c r="AB3" i="36"/>
  <c r="D34" i="36" s="1"/>
  <c r="D64" i="36" s="1"/>
  <c r="N28" i="12"/>
  <c r="T29" i="36"/>
  <c r="N28" i="10"/>
  <c r="G7" i="14"/>
  <c r="F4" i="15"/>
  <c r="G4" i="15" s="1"/>
  <c r="O4" i="15" s="1"/>
  <c r="AE4" i="15" s="1"/>
  <c r="AG4" i="15" s="1"/>
  <c r="AG28" i="14"/>
  <c r="D40" i="36"/>
  <c r="D70" i="36" s="1"/>
  <c r="D41" i="36"/>
  <c r="D71" i="36" s="1"/>
  <c r="AF3" i="36"/>
  <c r="N28" i="13"/>
  <c r="AF28" i="10"/>
  <c r="F16" i="11"/>
  <c r="D39" i="36"/>
  <c r="D69" i="36" s="1"/>
  <c r="X29" i="36"/>
  <c r="D36" i="36"/>
  <c r="D66" i="36" s="1"/>
  <c r="D42" i="36"/>
  <c r="D72" i="36" s="1"/>
  <c r="D37" i="36"/>
  <c r="D67" i="36" s="1"/>
  <c r="D43" i="36"/>
  <c r="D73" i="36" s="1"/>
  <c r="D38" i="36"/>
  <c r="D68" i="36" s="1"/>
  <c r="D44" i="36"/>
  <c r="D74" i="36" s="1"/>
  <c r="P16" i="30"/>
  <c r="AG16" i="30" s="1"/>
  <c r="AI16" i="30" s="1"/>
  <c r="P15" i="30"/>
  <c r="AG15" i="30" s="1"/>
  <c r="AI15" i="30" s="1"/>
  <c r="G3" i="37"/>
  <c r="N28" i="20"/>
  <c r="P14" i="30"/>
  <c r="AG14" i="30" s="1"/>
  <c r="F3" i="11"/>
  <c r="F7" i="32"/>
  <c r="G7" i="32" s="1"/>
  <c r="O7" i="32" s="1"/>
  <c r="AE7" i="32" s="1"/>
  <c r="G4" i="29"/>
  <c r="G4" i="30"/>
  <c r="F7" i="31"/>
  <c r="G7" i="31" s="1"/>
  <c r="O7" i="31" s="1"/>
  <c r="F14" i="31"/>
  <c r="G14" i="31" s="1"/>
  <c r="O14" i="31" s="1"/>
  <c r="F11" i="31"/>
  <c r="G11" i="31" s="1"/>
  <c r="O11" i="31" s="1"/>
  <c r="F8" i="31"/>
  <c r="G8" i="31" s="1"/>
  <c r="O8" i="31" s="1"/>
  <c r="F12" i="31"/>
  <c r="G12" i="31" s="1"/>
  <c r="O12" i="31" s="1"/>
  <c r="F9" i="31"/>
  <c r="G9" i="31" s="1"/>
  <c r="O9" i="31" s="1"/>
  <c r="F13" i="31"/>
  <c r="G13" i="31" s="1"/>
  <c r="O13" i="31" s="1"/>
  <c r="F10" i="31"/>
  <c r="G10" i="31" s="1"/>
  <c r="O10" i="31" s="1"/>
  <c r="G10" i="20"/>
  <c r="N32" i="26"/>
  <c r="F16" i="25"/>
  <c r="G16" i="25" s="1"/>
  <c r="O16" i="25" s="1"/>
  <c r="AG16" i="25" s="1"/>
  <c r="AI16" i="25" s="1"/>
  <c r="G16" i="24"/>
  <c r="F3" i="25"/>
  <c r="G14" i="25"/>
  <c r="O14" i="25" s="1"/>
  <c r="AG14" i="25" s="1"/>
  <c r="AI14" i="25" s="1"/>
  <c r="G4" i="25"/>
  <c r="O4" i="25" s="1"/>
  <c r="AG4" i="25" s="1"/>
  <c r="AI4" i="25" s="1"/>
  <c r="G9" i="25"/>
  <c r="O9" i="25" s="1"/>
  <c r="AG9" i="25" s="1"/>
  <c r="AI9" i="25" s="1"/>
  <c r="G5" i="25"/>
  <c r="O5" i="25" s="1"/>
  <c r="AG5" i="25" s="1"/>
  <c r="AI5" i="25" s="1"/>
  <c r="G6" i="25"/>
  <c r="O6" i="25" s="1"/>
  <c r="AG6" i="25" s="1"/>
  <c r="G11" i="25"/>
  <c r="O11" i="25" s="1"/>
  <c r="AG11" i="25" s="1"/>
  <c r="AI11" i="25" s="1"/>
  <c r="G12" i="25"/>
  <c r="O12" i="25" s="1"/>
  <c r="AG12" i="25" s="1"/>
  <c r="AI12" i="25" s="1"/>
  <c r="G7" i="25"/>
  <c r="O7" i="25" s="1"/>
  <c r="AG7" i="25" s="1"/>
  <c r="AI7" i="25" s="1"/>
  <c r="G13" i="25"/>
  <c r="O13" i="25" s="1"/>
  <c r="AG13" i="25" s="1"/>
  <c r="AI13" i="25" s="1"/>
  <c r="G8" i="25"/>
  <c r="O8" i="25" s="1"/>
  <c r="AG8" i="25" s="1"/>
  <c r="AI8" i="25" s="1"/>
  <c r="N28" i="21"/>
  <c r="F6" i="20"/>
  <c r="G6" i="20" s="1"/>
  <c r="O6" i="20" s="1"/>
  <c r="AF6" i="20" s="1"/>
  <c r="AH6" i="20" s="1"/>
  <c r="G7" i="37"/>
  <c r="H7" i="37" s="1"/>
  <c r="G13" i="37"/>
  <c r="H13" i="37" s="1"/>
  <c r="G8" i="37"/>
  <c r="H8" i="37" s="1"/>
  <c r="G14" i="37"/>
  <c r="H14" i="37" s="1"/>
  <c r="G9" i="37"/>
  <c r="H9" i="37" s="1"/>
  <c r="G15" i="37"/>
  <c r="H15" i="37" s="1"/>
  <c r="G16" i="37"/>
  <c r="H16" i="37" s="1"/>
  <c r="G5" i="37"/>
  <c r="H5" i="37" s="1"/>
  <c r="G6" i="37"/>
  <c r="H6" i="37" s="1"/>
  <c r="G11" i="37"/>
  <c r="H11" i="37" s="1"/>
  <c r="G12" i="37"/>
  <c r="H12" i="37" s="1"/>
  <c r="F3" i="35"/>
  <c r="N32" i="32"/>
  <c r="F16" i="31"/>
  <c r="G16" i="31" s="1"/>
  <c r="O16" i="31" s="1"/>
  <c r="O14" i="32"/>
  <c r="O15" i="32"/>
  <c r="O16" i="32"/>
  <c r="O16" i="26"/>
  <c r="AF16" i="26" s="1"/>
  <c r="AH16" i="26" s="1"/>
  <c r="N32" i="25"/>
  <c r="N28" i="22"/>
  <c r="G11" i="22"/>
  <c r="O11" i="22" s="1"/>
  <c r="AG28" i="21"/>
  <c r="F16" i="20"/>
  <c r="G16" i="20" s="1"/>
  <c r="O16" i="20" s="1"/>
  <c r="AF16" i="20" s="1"/>
  <c r="AH16" i="20" s="1"/>
  <c r="F15" i="20"/>
  <c r="G15" i="20" s="1"/>
  <c r="O15" i="20" s="1"/>
  <c r="AF15" i="20" s="1"/>
  <c r="AH15" i="20" s="1"/>
  <c r="F14" i="20"/>
  <c r="G14" i="20" s="1"/>
  <c r="O14" i="20" s="1"/>
  <c r="AF14" i="20" s="1"/>
  <c r="AH14" i="20" s="1"/>
  <c r="G10" i="16"/>
  <c r="O10" i="16" s="1"/>
  <c r="AE10" i="16" s="1"/>
  <c r="AG10" i="16" s="1"/>
  <c r="F4" i="14"/>
  <c r="G4" i="14" s="1"/>
  <c r="O4" i="14" s="1"/>
  <c r="O16" i="12"/>
  <c r="AB27" i="36"/>
  <c r="G4" i="37"/>
  <c r="H4" i="37" s="1"/>
  <c r="G10" i="37"/>
  <c r="H10" i="37" s="1"/>
  <c r="F14" i="35"/>
  <c r="F15" i="35"/>
  <c r="F16" i="35"/>
  <c r="F14" i="34"/>
  <c r="F15" i="34"/>
  <c r="F16" i="34"/>
  <c r="P5" i="33"/>
  <c r="AG5" i="33" s="1"/>
  <c r="AI5" i="33" s="1"/>
  <c r="P12" i="30"/>
  <c r="AG12" i="30" s="1"/>
  <c r="AI12" i="30" s="1"/>
  <c r="G7" i="29"/>
  <c r="O7" i="29" s="1"/>
  <c r="O3" i="17"/>
  <c r="O28" i="17" s="1"/>
  <c r="F16" i="15"/>
  <c r="G16" i="15" s="1"/>
  <c r="O16" i="15" s="1"/>
  <c r="AE16" i="15" s="1"/>
  <c r="AG16" i="15" s="1"/>
  <c r="AG8" i="33"/>
  <c r="AI8" i="33" s="1"/>
  <c r="F3" i="29"/>
  <c r="F32" i="29" s="1"/>
  <c r="F4" i="31"/>
  <c r="O12" i="22"/>
  <c r="AE12" i="22" s="1"/>
  <c r="AG12" i="22" s="1"/>
  <c r="O13" i="29"/>
  <c r="O4" i="21"/>
  <c r="AF4" i="21" s="1"/>
  <c r="AH4" i="21" s="1"/>
  <c r="O10" i="21"/>
  <c r="AF10" i="21" s="1"/>
  <c r="AH10" i="21" s="1"/>
  <c r="O8" i="21"/>
  <c r="AF8" i="21" s="1"/>
  <c r="AH8" i="21" s="1"/>
  <c r="G3" i="27"/>
  <c r="F3" i="20"/>
  <c r="O6" i="21"/>
  <c r="AF6" i="21" s="1"/>
  <c r="AH6" i="21" s="1"/>
  <c r="O11" i="21"/>
  <c r="AF11" i="21" s="1"/>
  <c r="AH11" i="21" s="1"/>
  <c r="AF15" i="21"/>
  <c r="AH15" i="21" s="1"/>
  <c r="O5" i="21"/>
  <c r="O9" i="21"/>
  <c r="AF9" i="21" s="1"/>
  <c r="AH9" i="21" s="1"/>
  <c r="AF14" i="21"/>
  <c r="AH14" i="21" s="1"/>
  <c r="O12" i="21"/>
  <c r="AF12" i="21" s="1"/>
  <c r="AH12" i="21" s="1"/>
  <c r="F3" i="18"/>
  <c r="F28" i="18" s="1"/>
  <c r="O7" i="21"/>
  <c r="AF7" i="21" s="1"/>
  <c r="AH7" i="21" s="1"/>
  <c r="O13" i="21"/>
  <c r="AF13" i="21" s="1"/>
  <c r="AH13" i="21" s="1"/>
  <c r="AF16" i="21"/>
  <c r="AH16" i="21" s="1"/>
  <c r="DX20" i="36"/>
  <c r="EA20" i="36" s="1"/>
  <c r="EC20" i="36" s="1"/>
  <c r="O6" i="22"/>
  <c r="AE6" i="22" s="1"/>
  <c r="AG6" i="22" s="1"/>
  <c r="O7" i="10"/>
  <c r="AE7" i="10" s="1"/>
  <c r="AG7" i="10" s="1"/>
  <c r="O6" i="10"/>
  <c r="AE6" i="10" s="1"/>
  <c r="AG6" i="10" s="1"/>
  <c r="O9" i="10"/>
  <c r="AE9" i="10" s="1"/>
  <c r="AG9" i="10" s="1"/>
  <c r="O11" i="10"/>
  <c r="AE11" i="10" s="1"/>
  <c r="AG11" i="10" s="1"/>
  <c r="O5" i="26"/>
  <c r="AF5" i="26" s="1"/>
  <c r="AH5" i="26" s="1"/>
  <c r="O5" i="10"/>
  <c r="AE5" i="10" s="1"/>
  <c r="AG5" i="10" s="1"/>
  <c r="O13" i="10"/>
  <c r="AE13" i="10" s="1"/>
  <c r="AG13" i="10" s="1"/>
  <c r="O4" i="10"/>
  <c r="DY8" i="36"/>
  <c r="O10" i="10"/>
  <c r="AE10" i="10" s="1"/>
  <c r="AG10" i="10" s="1"/>
  <c r="O12" i="10"/>
  <c r="AE12" i="10" s="1"/>
  <c r="AG12" i="10" s="1"/>
  <c r="O8" i="10"/>
  <c r="AE8" i="10" s="1"/>
  <c r="AG8" i="10" s="1"/>
  <c r="AG14" i="10"/>
  <c r="O6" i="31"/>
  <c r="O7" i="15"/>
  <c r="AE7" i="15" s="1"/>
  <c r="AG7" i="15" s="1"/>
  <c r="O9" i="15"/>
  <c r="AE9" i="15" s="1"/>
  <c r="AG9" i="15" s="1"/>
  <c r="AG16" i="10"/>
  <c r="O6" i="24"/>
  <c r="AH6" i="24" s="1"/>
  <c r="AG15" i="10"/>
  <c r="O8" i="26"/>
  <c r="AF8" i="26" s="1"/>
  <c r="AH8" i="26" s="1"/>
  <c r="O7" i="22"/>
  <c r="O11" i="32"/>
  <c r="AE11" i="32" s="1"/>
  <c r="O8" i="35"/>
  <c r="AF8" i="35" s="1"/>
  <c r="AH8" i="35" s="1"/>
  <c r="O7" i="12"/>
  <c r="AG7" i="12" s="1"/>
  <c r="O9" i="24"/>
  <c r="AH9" i="24" s="1"/>
  <c r="O9" i="26"/>
  <c r="AF9" i="26" s="1"/>
  <c r="AH9" i="26" s="1"/>
  <c r="O9" i="29"/>
  <c r="O5" i="23"/>
  <c r="AH16" i="23"/>
  <c r="AH14" i="23"/>
  <c r="O12" i="29"/>
  <c r="AH15" i="23"/>
  <c r="O6" i="12"/>
  <c r="AG6" i="12" s="1"/>
  <c r="O7" i="26"/>
  <c r="AF7" i="26" s="1"/>
  <c r="AH7" i="26" s="1"/>
  <c r="P4" i="33"/>
  <c r="AG4" i="33" s="1"/>
  <c r="AI4" i="33" s="1"/>
  <c r="O12" i="12"/>
  <c r="AG12" i="12" s="1"/>
  <c r="O13" i="15"/>
  <c r="AE13" i="15" s="1"/>
  <c r="AG13" i="15" s="1"/>
  <c r="O10" i="22"/>
  <c r="AE10" i="22" s="1"/>
  <c r="AG10" i="22" s="1"/>
  <c r="O13" i="22"/>
  <c r="AE13" i="22" s="1"/>
  <c r="AG13" i="22" s="1"/>
  <c r="O4" i="29"/>
  <c r="O10" i="29"/>
  <c r="O6" i="26"/>
  <c r="AF6" i="26" s="1"/>
  <c r="AH6" i="26" s="1"/>
  <c r="P10" i="30"/>
  <c r="AG10" i="30" s="1"/>
  <c r="AI10" i="30" s="1"/>
  <c r="P12" i="33"/>
  <c r="AI14" i="12"/>
  <c r="O6" i="15"/>
  <c r="AE6" i="15" s="1"/>
  <c r="AG6" i="15" s="1"/>
  <c r="O11" i="15"/>
  <c r="AE11" i="15" s="1"/>
  <c r="AG11" i="15" s="1"/>
  <c r="O9" i="22"/>
  <c r="AE9" i="22" s="1"/>
  <c r="AG9" i="22" s="1"/>
  <c r="AF13" i="35"/>
  <c r="AH13" i="35" s="1"/>
  <c r="O5" i="35"/>
  <c r="AF5" i="35" s="1"/>
  <c r="AH5" i="35" s="1"/>
  <c r="AF12" i="35"/>
  <c r="AH12" i="35" s="1"/>
  <c r="O7" i="35"/>
  <c r="AF7" i="35" s="1"/>
  <c r="AH7" i="35" s="1"/>
  <c r="O9" i="35"/>
  <c r="AF9" i="35" s="1"/>
  <c r="AH9" i="35" s="1"/>
  <c r="AF10" i="35"/>
  <c r="AH10" i="35" s="1"/>
  <c r="O4" i="35"/>
  <c r="AF11" i="35"/>
  <c r="AH11" i="35" s="1"/>
  <c r="AI16" i="33"/>
  <c r="AI14" i="33"/>
  <c r="O13" i="34"/>
  <c r="AF13" i="34" s="1"/>
  <c r="AH13" i="34" s="1"/>
  <c r="AF11" i="34"/>
  <c r="AH11" i="34" s="1"/>
  <c r="AF10" i="34"/>
  <c r="AF9" i="34"/>
  <c r="AH9" i="34" s="1"/>
  <c r="AF8" i="34"/>
  <c r="AH8" i="34" s="1"/>
  <c r="AF7" i="34"/>
  <c r="AH7" i="34" s="1"/>
  <c r="AF6" i="34"/>
  <c r="AH6" i="34" s="1"/>
  <c r="AF4" i="34"/>
  <c r="AH4" i="34" s="1"/>
  <c r="F3" i="34"/>
  <c r="P11" i="33"/>
  <c r="AG11" i="33" s="1"/>
  <c r="AI11" i="33" s="1"/>
  <c r="AG7" i="33"/>
  <c r="AI7" i="33" s="1"/>
  <c r="P13" i="33"/>
  <c r="AG13" i="33" s="1"/>
  <c r="AI13" i="33" s="1"/>
  <c r="AI15" i="33"/>
  <c r="AG6" i="33"/>
  <c r="AI6" i="33" s="1"/>
  <c r="G3" i="33"/>
  <c r="O10" i="32"/>
  <c r="AE10" i="32" s="1"/>
  <c r="O13" i="32"/>
  <c r="AE13" i="32" s="1"/>
  <c r="O6" i="32"/>
  <c r="AE6" i="32" s="1"/>
  <c r="O5" i="32"/>
  <c r="AE5" i="32" s="1"/>
  <c r="O4" i="32"/>
  <c r="AE4" i="32" s="1"/>
  <c r="O12" i="32"/>
  <c r="AE12" i="32" s="1"/>
  <c r="O9" i="32"/>
  <c r="AE9" i="32" s="1"/>
  <c r="O8" i="32"/>
  <c r="AE8" i="32" s="1"/>
  <c r="F3" i="32"/>
  <c r="G3" i="32" s="1"/>
  <c r="O5" i="31"/>
  <c r="P9" i="30"/>
  <c r="AG9" i="30" s="1"/>
  <c r="AI9" i="30" s="1"/>
  <c r="P8" i="30"/>
  <c r="AG8" i="30" s="1"/>
  <c r="AI8" i="30" s="1"/>
  <c r="P5" i="30"/>
  <c r="AG5" i="30" s="1"/>
  <c r="AI5" i="30" s="1"/>
  <c r="G15" i="31"/>
  <c r="O15" i="31" s="1"/>
  <c r="F3" i="31"/>
  <c r="AG16" i="29"/>
  <c r="P11" i="30"/>
  <c r="AG11" i="30" s="1"/>
  <c r="AI11" i="30" s="1"/>
  <c r="P7" i="30"/>
  <c r="AG7" i="30" s="1"/>
  <c r="AI7" i="30" s="1"/>
  <c r="P6" i="30"/>
  <c r="AG6" i="30" s="1"/>
  <c r="AI6" i="30" s="1"/>
  <c r="G3" i="30"/>
  <c r="AG14" i="29"/>
  <c r="AG15" i="29"/>
  <c r="O5" i="29"/>
  <c r="AE5" i="29" s="1"/>
  <c r="O8" i="29"/>
  <c r="AE8" i="29" s="1"/>
  <c r="O6" i="29"/>
  <c r="AE6" i="29" s="1"/>
  <c r="O11" i="29"/>
  <c r="AE11" i="29" s="1"/>
  <c r="G3" i="28"/>
  <c r="O4" i="26"/>
  <c r="AF4" i="26" s="1"/>
  <c r="AH4" i="26" s="1"/>
  <c r="O10" i="26"/>
  <c r="AF10" i="26" s="1"/>
  <c r="AH10" i="26" s="1"/>
  <c r="O12" i="26"/>
  <c r="AF12" i="26" s="1"/>
  <c r="AH12" i="26" s="1"/>
  <c r="O11" i="26"/>
  <c r="AF11" i="26" s="1"/>
  <c r="AH11" i="26" s="1"/>
  <c r="F3" i="26"/>
  <c r="F32" i="26" s="1"/>
  <c r="O12" i="24"/>
  <c r="AH12" i="24" s="1"/>
  <c r="O7" i="24"/>
  <c r="AH7" i="24" s="1"/>
  <c r="O13" i="24"/>
  <c r="AH13" i="24" s="1"/>
  <c r="O11" i="24"/>
  <c r="AH11" i="24" s="1"/>
  <c r="O4" i="24"/>
  <c r="AH4" i="24" s="1"/>
  <c r="O10" i="24"/>
  <c r="AH10" i="24" s="1"/>
  <c r="AJ14" i="24"/>
  <c r="G15" i="25"/>
  <c r="O15" i="25" s="1"/>
  <c r="AG15" i="25" s="1"/>
  <c r="AI15" i="25" s="1"/>
  <c r="O8" i="24"/>
  <c r="AH8" i="24" s="1"/>
  <c r="F15" i="24"/>
  <c r="G15" i="24" s="1"/>
  <c r="O15" i="24" s="1"/>
  <c r="AH15" i="24" s="1"/>
  <c r="F3" i="24"/>
  <c r="F32" i="24" s="1"/>
  <c r="AE16" i="22"/>
  <c r="AG16" i="22" s="1"/>
  <c r="F3" i="23"/>
  <c r="F29" i="23" s="1"/>
  <c r="O4" i="22"/>
  <c r="AE4" i="22" s="1"/>
  <c r="AG4" i="22" s="1"/>
  <c r="O8" i="22"/>
  <c r="AE8" i="22" s="1"/>
  <c r="AG8" i="22" s="1"/>
  <c r="F3" i="22"/>
  <c r="F28" i="22" s="1"/>
  <c r="F3" i="21"/>
  <c r="F28" i="21" s="1"/>
  <c r="AF7" i="20"/>
  <c r="AF9" i="20"/>
  <c r="AH9" i="20" s="1"/>
  <c r="AF12" i="20"/>
  <c r="AH12" i="20" s="1"/>
  <c r="AF13" i="20"/>
  <c r="AH13" i="20" s="1"/>
  <c r="O5" i="20"/>
  <c r="AF5" i="20" s="1"/>
  <c r="AH5" i="20" s="1"/>
  <c r="AF11" i="20"/>
  <c r="AH11" i="20" s="1"/>
  <c r="AF8" i="20"/>
  <c r="AH8" i="20" s="1"/>
  <c r="AE14" i="15"/>
  <c r="AG14" i="15" s="1"/>
  <c r="F3" i="16"/>
  <c r="F28" i="16" s="1"/>
  <c r="O10" i="15"/>
  <c r="AE10" i="15" s="1"/>
  <c r="AG10" i="15" s="1"/>
  <c r="O12" i="15"/>
  <c r="AE12" i="15" s="1"/>
  <c r="AG12" i="15" s="1"/>
  <c r="O5" i="14"/>
  <c r="F15" i="15"/>
  <c r="G15" i="15" s="1"/>
  <c r="O15" i="15" s="1"/>
  <c r="AE15" i="15" s="1"/>
  <c r="AG15" i="15" s="1"/>
  <c r="O8" i="15"/>
  <c r="AE8" i="15" s="1"/>
  <c r="AG8" i="15" s="1"/>
  <c r="O5" i="15"/>
  <c r="AE5" i="15" s="1"/>
  <c r="AG5" i="15" s="1"/>
  <c r="F3" i="15"/>
  <c r="O6" i="14"/>
  <c r="F3" i="14"/>
  <c r="F28" i="14" s="1"/>
  <c r="O9" i="12"/>
  <c r="AG9" i="12" s="1"/>
  <c r="O10" i="12"/>
  <c r="AG10" i="12" s="1"/>
  <c r="O13" i="12"/>
  <c r="AG13" i="12" s="1"/>
  <c r="O11" i="12"/>
  <c r="AG11" i="12" s="1"/>
  <c r="O4" i="12"/>
  <c r="AG4" i="12" s="1"/>
  <c r="O15" i="12"/>
  <c r="AG15" i="12" s="1"/>
  <c r="O5" i="12"/>
  <c r="AG5" i="12" s="1"/>
  <c r="F3" i="12"/>
  <c r="F28" i="12" s="1"/>
  <c r="F3" i="13"/>
  <c r="F28" i="13" s="1"/>
  <c r="O6" i="35"/>
  <c r="AF6" i="35" s="1"/>
  <c r="AH6" i="35" s="1"/>
  <c r="P13" i="30"/>
  <c r="AG13" i="30" s="1"/>
  <c r="AI13" i="30" s="1"/>
  <c r="O5" i="24"/>
  <c r="AH5" i="24" s="1"/>
  <c r="O5" i="22"/>
  <c r="AE5" i="22" s="1"/>
  <c r="AG5" i="22" s="1"/>
  <c r="O4" i="20"/>
  <c r="AF4" i="20" s="1"/>
  <c r="O8" i="12"/>
  <c r="F32" i="35" l="1"/>
  <c r="G32" i="37"/>
  <c r="AF4" i="35"/>
  <c r="H3" i="33"/>
  <c r="H32" i="33" s="1"/>
  <c r="G32" i="33"/>
  <c r="F32" i="34"/>
  <c r="O5" i="34"/>
  <c r="AF5" i="34" s="1"/>
  <c r="AH5" i="34" s="1"/>
  <c r="AG12" i="33"/>
  <c r="G32" i="28"/>
  <c r="H3" i="28"/>
  <c r="F28" i="15"/>
  <c r="D58" i="36"/>
  <c r="D88" i="36" s="1"/>
  <c r="I88" i="36" s="1"/>
  <c r="DY27" i="36"/>
  <c r="EA27" i="36" s="1"/>
  <c r="EC27" i="36" s="1"/>
  <c r="H4" i="30"/>
  <c r="P4" i="30" s="1"/>
  <c r="AG4" i="30" s="1"/>
  <c r="AI4" i="30" s="1"/>
  <c r="L36" i="36"/>
  <c r="F66" i="36" s="1"/>
  <c r="G3" i="31"/>
  <c r="F32" i="31"/>
  <c r="G32" i="30"/>
  <c r="H3" i="30"/>
  <c r="H3" i="27"/>
  <c r="H32" i="27" s="1"/>
  <c r="G32" i="27"/>
  <c r="I71" i="36"/>
  <c r="C71" i="36" s="1"/>
  <c r="I70" i="36"/>
  <c r="C70" i="36" s="1"/>
  <c r="I74" i="36"/>
  <c r="C74" i="36" s="1"/>
  <c r="I73" i="36"/>
  <c r="C73" i="36" s="1"/>
  <c r="I72" i="36"/>
  <c r="C72" i="36" s="1"/>
  <c r="I69" i="36"/>
  <c r="C69" i="36" s="1"/>
  <c r="I77" i="36"/>
  <c r="C77" i="36" s="1"/>
  <c r="I76" i="36"/>
  <c r="C76" i="36" s="1"/>
  <c r="I75" i="36"/>
  <c r="C75" i="36" s="1"/>
  <c r="D90" i="36"/>
  <c r="AG12" i="16"/>
  <c r="F28" i="20"/>
  <c r="F28" i="11"/>
  <c r="O7" i="14"/>
  <c r="H34" i="36"/>
  <c r="H60" i="36" s="1"/>
  <c r="AF29" i="36"/>
  <c r="AG16" i="12"/>
  <c r="AI16" i="12" s="1"/>
  <c r="AG8" i="12"/>
  <c r="AI8" i="12" s="1"/>
  <c r="G16" i="11"/>
  <c r="O16" i="11" s="1"/>
  <c r="AG16" i="11" s="1"/>
  <c r="AI16" i="11" s="1"/>
  <c r="AE4" i="10"/>
  <c r="AB29" i="36"/>
  <c r="AH13" i="31"/>
  <c r="AJ13" i="31" s="1"/>
  <c r="AH5" i="31"/>
  <c r="AJ5" i="31" s="1"/>
  <c r="F32" i="25"/>
  <c r="AH9" i="31"/>
  <c r="AJ9" i="31" s="1"/>
  <c r="H3" i="37"/>
  <c r="H32" i="37" s="1"/>
  <c r="AH12" i="31"/>
  <c r="AJ12" i="31" s="1"/>
  <c r="AH8" i="31"/>
  <c r="AJ8" i="31" s="1"/>
  <c r="AH15" i="31"/>
  <c r="AJ15" i="31" s="1"/>
  <c r="AH11" i="31"/>
  <c r="AJ11" i="31" s="1"/>
  <c r="AH14" i="31"/>
  <c r="AJ14" i="31" s="1"/>
  <c r="AH6" i="31"/>
  <c r="AJ6" i="31" s="1"/>
  <c r="AH7" i="31"/>
  <c r="AJ7" i="31" s="1"/>
  <c r="AH16" i="31"/>
  <c r="AJ16" i="31" s="1"/>
  <c r="AH10" i="31"/>
  <c r="AJ10" i="31" s="1"/>
  <c r="G16" i="35"/>
  <c r="O16" i="35" s="1"/>
  <c r="AF16" i="35" s="1"/>
  <c r="AH16" i="35" s="1"/>
  <c r="G15" i="35"/>
  <c r="O15" i="35" s="1"/>
  <c r="AF15" i="35" s="1"/>
  <c r="AH15" i="35" s="1"/>
  <c r="G14" i="35"/>
  <c r="G15" i="34"/>
  <c r="O15" i="34" s="1"/>
  <c r="AF15" i="34" s="1"/>
  <c r="AH15" i="34" s="1"/>
  <c r="G14" i="34"/>
  <c r="O14" i="34" s="1"/>
  <c r="AF14" i="34" s="1"/>
  <c r="AH14" i="34" s="1"/>
  <c r="G16" i="34"/>
  <c r="O16" i="34" s="1"/>
  <c r="AF16" i="34" s="1"/>
  <c r="AH16" i="34" s="1"/>
  <c r="P3" i="33"/>
  <c r="AG3" i="33" s="1"/>
  <c r="H32" i="30"/>
  <c r="H32" i="28"/>
  <c r="O10" i="20"/>
  <c r="O16" i="24"/>
  <c r="G3" i="23"/>
  <c r="P6" i="37"/>
  <c r="AF6" i="37" s="1"/>
  <c r="AH6" i="37" s="1"/>
  <c r="P15" i="37"/>
  <c r="AF15" i="37" s="1"/>
  <c r="AH15" i="37" s="1"/>
  <c r="P8" i="37"/>
  <c r="AF8" i="37" s="1"/>
  <c r="AH8" i="37" s="1"/>
  <c r="P14" i="37"/>
  <c r="P16" i="37"/>
  <c r="AF16" i="37" s="1"/>
  <c r="AH16" i="37" s="1"/>
  <c r="P13" i="37"/>
  <c r="AF13" i="37" s="1"/>
  <c r="AH13" i="37" s="1"/>
  <c r="P12" i="37"/>
  <c r="AF12" i="37" s="1"/>
  <c r="AH12" i="37" s="1"/>
  <c r="P11" i="37"/>
  <c r="AF11" i="37" s="1"/>
  <c r="AH11" i="37" s="1"/>
  <c r="P10" i="37"/>
  <c r="AF10" i="37" s="1"/>
  <c r="AH10" i="37" s="1"/>
  <c r="P9" i="37"/>
  <c r="AF9" i="37" s="1"/>
  <c r="AH9" i="37" s="1"/>
  <c r="P7" i="37"/>
  <c r="AF7" i="37" s="1"/>
  <c r="AH7" i="37" s="1"/>
  <c r="P5" i="37"/>
  <c r="AF5" i="37" s="1"/>
  <c r="AH5" i="37" s="1"/>
  <c r="P4" i="37"/>
  <c r="AF4" i="37" s="1"/>
  <c r="AH4" i="37" s="1"/>
  <c r="AH10" i="34"/>
  <c r="G32" i="32"/>
  <c r="F32" i="32"/>
  <c r="AE16" i="32"/>
  <c r="AG16" i="32" s="1"/>
  <c r="AE15" i="32"/>
  <c r="AG15" i="32" s="1"/>
  <c r="AE14" i="32"/>
  <c r="AG14" i="32" s="1"/>
  <c r="G10" i="25"/>
  <c r="AE11" i="22"/>
  <c r="AG11" i="22" s="1"/>
  <c r="AF5" i="21"/>
  <c r="AH7" i="20"/>
  <c r="AF12" i="34"/>
  <c r="AG9" i="33"/>
  <c r="AG11" i="32"/>
  <c r="AG9" i="32"/>
  <c r="AG7" i="32"/>
  <c r="AG8" i="32"/>
  <c r="AG12" i="32"/>
  <c r="AG4" i="32"/>
  <c r="AG5" i="32"/>
  <c r="AG6" i="32"/>
  <c r="AG13" i="32"/>
  <c r="AG10" i="32"/>
  <c r="AF11" i="23"/>
  <c r="AH11" i="23" s="1"/>
  <c r="AF7" i="23"/>
  <c r="AH7" i="23" s="1"/>
  <c r="AF6" i="23"/>
  <c r="AH6" i="23" s="1"/>
  <c r="AE12" i="29"/>
  <c r="AG12" i="29" s="1"/>
  <c r="AF9" i="23"/>
  <c r="AH9" i="23" s="1"/>
  <c r="AE10" i="29"/>
  <c r="AG10" i="29" s="1"/>
  <c r="AF12" i="23"/>
  <c r="AH12" i="23" s="1"/>
  <c r="AF8" i="23"/>
  <c r="AH8" i="23" s="1"/>
  <c r="AF5" i="23"/>
  <c r="AH5" i="23" s="1"/>
  <c r="AF4" i="23"/>
  <c r="AH4" i="23" s="1"/>
  <c r="AE13" i="29"/>
  <c r="AG13" i="29" s="1"/>
  <c r="AF13" i="23"/>
  <c r="AH13" i="23" s="1"/>
  <c r="AI14" i="30"/>
  <c r="AE7" i="29"/>
  <c r="AG7" i="29" s="1"/>
  <c r="AE9" i="29"/>
  <c r="AG9" i="29" s="1"/>
  <c r="AE4" i="29"/>
  <c r="AI6" i="25"/>
  <c r="AF10" i="23"/>
  <c r="DY12" i="36"/>
  <c r="DY6" i="36"/>
  <c r="DY16" i="36"/>
  <c r="DY17" i="36"/>
  <c r="DY15" i="36"/>
  <c r="AE7" i="22"/>
  <c r="AG7" i="22" s="1"/>
  <c r="DY14" i="36"/>
  <c r="DY9" i="36"/>
  <c r="DY7" i="36"/>
  <c r="DY4" i="36"/>
  <c r="DY11" i="36"/>
  <c r="DY5" i="36"/>
  <c r="DY13" i="36"/>
  <c r="DY10" i="36"/>
  <c r="AF6" i="14"/>
  <c r="AF5" i="14"/>
  <c r="AF4" i="14"/>
  <c r="AI12" i="12"/>
  <c r="AI6" i="12"/>
  <c r="AI13" i="12"/>
  <c r="AI10" i="12"/>
  <c r="AI11" i="12"/>
  <c r="AI9" i="12"/>
  <c r="AI5" i="12"/>
  <c r="AI15" i="12"/>
  <c r="AI7" i="12"/>
  <c r="G3" i="29"/>
  <c r="G32" i="29" s="1"/>
  <c r="AG10" i="33"/>
  <c r="AI10" i="33" s="1"/>
  <c r="G4" i="31"/>
  <c r="G32" i="31" s="1"/>
  <c r="DZ15" i="36"/>
  <c r="DZ29" i="36" s="1"/>
  <c r="AG3" i="17"/>
  <c r="AG28" i="17" s="1"/>
  <c r="G3" i="18"/>
  <c r="G28" i="18" s="1"/>
  <c r="G3" i="20"/>
  <c r="G28" i="20" s="1"/>
  <c r="AJ6" i="24"/>
  <c r="AJ11" i="24"/>
  <c r="AJ13" i="24"/>
  <c r="AJ12" i="24"/>
  <c r="AJ7" i="24"/>
  <c r="AJ15" i="24"/>
  <c r="AJ10" i="24"/>
  <c r="AJ5" i="24"/>
  <c r="AJ8" i="24"/>
  <c r="AJ4" i="24"/>
  <c r="AJ9" i="24"/>
  <c r="AG8" i="29"/>
  <c r="AG11" i="29"/>
  <c r="AG6" i="29"/>
  <c r="G3" i="35"/>
  <c r="G3" i="34"/>
  <c r="AG5" i="29"/>
  <c r="G3" i="26"/>
  <c r="G32" i="26" s="1"/>
  <c r="G3" i="25"/>
  <c r="G3" i="24"/>
  <c r="G32" i="24" s="1"/>
  <c r="G3" i="22"/>
  <c r="G28" i="22" s="1"/>
  <c r="G3" i="21"/>
  <c r="G28" i="21" s="1"/>
  <c r="G3" i="19"/>
  <c r="G28" i="19" s="1"/>
  <c r="G3" i="16"/>
  <c r="G28" i="16" s="1"/>
  <c r="G3" i="15"/>
  <c r="G28" i="15" s="1"/>
  <c r="G3" i="14"/>
  <c r="G28" i="14" s="1"/>
  <c r="G3" i="12"/>
  <c r="G28" i="12" s="1"/>
  <c r="G3" i="11"/>
  <c r="AH4" i="20"/>
  <c r="G3" i="13"/>
  <c r="G28" i="13" s="1"/>
  <c r="D60" i="36" l="1"/>
  <c r="AF14" i="37"/>
  <c r="O14" i="35"/>
  <c r="AF14" i="35" s="1"/>
  <c r="AH14" i="35" s="1"/>
  <c r="G32" i="35"/>
  <c r="AH4" i="35"/>
  <c r="G32" i="34"/>
  <c r="AH12" i="34"/>
  <c r="P32" i="33"/>
  <c r="AI12" i="33"/>
  <c r="AG32" i="33"/>
  <c r="F90" i="36"/>
  <c r="L60" i="36"/>
  <c r="G28" i="11"/>
  <c r="O3" i="23"/>
  <c r="O29" i="23" s="1"/>
  <c r="G29" i="23"/>
  <c r="AH6" i="14"/>
  <c r="AI6" i="36"/>
  <c r="G37" i="36" s="1"/>
  <c r="E67" i="36" s="1"/>
  <c r="AH5" i="14"/>
  <c r="AI5" i="36"/>
  <c r="G36" i="36" s="1"/>
  <c r="E66" i="36" s="1"/>
  <c r="AH4" i="14"/>
  <c r="AI4" i="36"/>
  <c r="G35" i="36" s="1"/>
  <c r="E65" i="36" s="1"/>
  <c r="AF7" i="14"/>
  <c r="AI4" i="12"/>
  <c r="AG4" i="10"/>
  <c r="AG4" i="29"/>
  <c r="AF10" i="20"/>
  <c r="AH16" i="24"/>
  <c r="AH10" i="23"/>
  <c r="G32" i="25"/>
  <c r="O10" i="25"/>
  <c r="AH5" i="21"/>
  <c r="AI9" i="33"/>
  <c r="AI3" i="17"/>
  <c r="AI28" i="17" s="1"/>
  <c r="P3" i="37"/>
  <c r="P32" i="37" s="1"/>
  <c r="O3" i="29"/>
  <c r="O32" i="29" s="1"/>
  <c r="O4" i="31"/>
  <c r="AH4" i="31" s="1"/>
  <c r="EA21" i="36"/>
  <c r="EC21" i="36" s="1"/>
  <c r="O3" i="18"/>
  <c r="O28" i="18" s="1"/>
  <c r="O3" i="20"/>
  <c r="O28" i="20" s="1"/>
  <c r="P3" i="27"/>
  <c r="P32" i="27" s="1"/>
  <c r="O3" i="13"/>
  <c r="O28" i="13" s="1"/>
  <c r="O3" i="35"/>
  <c r="O32" i="35" s="1"/>
  <c r="O3" i="34"/>
  <c r="O32" i="34" s="1"/>
  <c r="O3" i="32"/>
  <c r="O3" i="31"/>
  <c r="P3" i="30"/>
  <c r="P32" i="30" s="1"/>
  <c r="P3" i="28"/>
  <c r="P32" i="28" s="1"/>
  <c r="O3" i="26"/>
  <c r="O3" i="25"/>
  <c r="O3" i="24"/>
  <c r="O32" i="24" s="1"/>
  <c r="O3" i="22"/>
  <c r="O28" i="22" s="1"/>
  <c r="O3" i="21"/>
  <c r="O28" i="21" s="1"/>
  <c r="O3" i="19"/>
  <c r="O28" i="19" s="1"/>
  <c r="O3" i="16"/>
  <c r="O28" i="16" s="1"/>
  <c r="O3" i="15"/>
  <c r="O28" i="15" s="1"/>
  <c r="O3" i="14"/>
  <c r="O28" i="14" s="1"/>
  <c r="O3" i="12"/>
  <c r="O28" i="12" s="1"/>
  <c r="O3" i="11"/>
  <c r="O28" i="11" s="1"/>
  <c r="AH14" i="37" l="1"/>
  <c r="AH3" i="31"/>
  <c r="O32" i="31"/>
  <c r="I65" i="36"/>
  <c r="C65" i="36" s="1"/>
  <c r="I66" i="36"/>
  <c r="C66" i="36" s="1"/>
  <c r="I67" i="36"/>
  <c r="C67" i="36" s="1"/>
  <c r="AH7" i="14"/>
  <c r="AI7" i="36"/>
  <c r="G38" i="36" s="1"/>
  <c r="E68" i="36" s="1"/>
  <c r="AH3" i="28"/>
  <c r="AH32" i="28" s="1"/>
  <c r="AH10" i="20"/>
  <c r="AJ16" i="24"/>
  <c r="AF3" i="26"/>
  <c r="O32" i="26"/>
  <c r="AE3" i="32"/>
  <c r="AE32" i="32" s="1"/>
  <c r="O32" i="32"/>
  <c r="AG10" i="25"/>
  <c r="O32" i="25"/>
  <c r="AE3" i="16"/>
  <c r="AE28" i="16" s="1"/>
  <c r="AG3" i="25"/>
  <c r="AF3" i="23"/>
  <c r="AF29" i="23" s="1"/>
  <c r="AG3" i="12"/>
  <c r="AG28" i="12" s="1"/>
  <c r="AF3" i="37"/>
  <c r="AF32" i="37" s="1"/>
  <c r="AE3" i="29"/>
  <c r="AE32" i="29" s="1"/>
  <c r="AF3" i="20"/>
  <c r="AF28" i="20" s="1"/>
  <c r="AE3" i="18"/>
  <c r="AE28" i="18" s="1"/>
  <c r="AE3" i="13"/>
  <c r="AE28" i="13" s="1"/>
  <c r="AF3" i="35"/>
  <c r="AF32" i="35" s="1"/>
  <c r="AF3" i="34"/>
  <c r="AF32" i="34" s="1"/>
  <c r="AG3" i="30"/>
  <c r="AG32" i="30" s="1"/>
  <c r="AE3" i="22"/>
  <c r="AE28" i="22" s="1"/>
  <c r="AF3" i="21"/>
  <c r="AF28" i="21" s="1"/>
  <c r="AG3" i="19"/>
  <c r="AG28" i="19" s="1"/>
  <c r="AE3" i="15"/>
  <c r="AE28" i="15" s="1"/>
  <c r="AF3" i="14"/>
  <c r="AG3" i="11"/>
  <c r="AG28" i="11" s="1"/>
  <c r="DX6" i="36"/>
  <c r="AJ3" i="31" l="1"/>
  <c r="AH32" i="31"/>
  <c r="I68" i="36"/>
  <c r="C68" i="36" s="1"/>
  <c r="AF28" i="14"/>
  <c r="AI3" i="36"/>
  <c r="DX3" i="36" s="1"/>
  <c r="AH3" i="37"/>
  <c r="AH32" i="37" s="1"/>
  <c r="AH3" i="26"/>
  <c r="AH32" i="26" s="1"/>
  <c r="AF32" i="26"/>
  <c r="AI10" i="25"/>
  <c r="AG32" i="25"/>
  <c r="AI3" i="12"/>
  <c r="AI28" i="12" s="1"/>
  <c r="DX10" i="36"/>
  <c r="EA10" i="36" s="1"/>
  <c r="EC10" i="36" s="1"/>
  <c r="DX18" i="36"/>
  <c r="EA18" i="36" s="1"/>
  <c r="EC18" i="36" s="1"/>
  <c r="DX13" i="36"/>
  <c r="EA13" i="36" s="1"/>
  <c r="EC13" i="36" s="1"/>
  <c r="DX12" i="36"/>
  <c r="EA12" i="36" s="1"/>
  <c r="EC12" i="36" s="1"/>
  <c r="DX8" i="36"/>
  <c r="EA8" i="36" s="1"/>
  <c r="EC8" i="36" s="1"/>
  <c r="DX19" i="36"/>
  <c r="EA19" i="36" s="1"/>
  <c r="EC19" i="36" s="1"/>
  <c r="DX9" i="36"/>
  <c r="EA9" i="36" s="1"/>
  <c r="EC9" i="36" s="1"/>
  <c r="DX7" i="36"/>
  <c r="EA7" i="36" s="1"/>
  <c r="EC7" i="36" s="1"/>
  <c r="DX11" i="36"/>
  <c r="EA11" i="36" s="1"/>
  <c r="EC11" i="36" s="1"/>
  <c r="DX17" i="36"/>
  <c r="EA17" i="36" s="1"/>
  <c r="EC17" i="36" s="1"/>
  <c r="DX16" i="36"/>
  <c r="EA16" i="36" s="1"/>
  <c r="EC16" i="36" s="1"/>
  <c r="DX15" i="36"/>
  <c r="EA15" i="36" s="1"/>
  <c r="EC15" i="36" s="1"/>
  <c r="DX4" i="36"/>
  <c r="EA4" i="36" s="1"/>
  <c r="EC4" i="36" s="1"/>
  <c r="DX5" i="36"/>
  <c r="EA5" i="36" s="1"/>
  <c r="EC5" i="36" s="1"/>
  <c r="DX14" i="36"/>
  <c r="EA14" i="36" s="1"/>
  <c r="EC14" i="36" s="1"/>
  <c r="EA6" i="36"/>
  <c r="EC6" i="36" s="1"/>
  <c r="AG3" i="29"/>
  <c r="AG32" i="29" s="1"/>
  <c r="AJ4" i="31"/>
  <c r="AG3" i="18"/>
  <c r="AG28" i="18" s="1"/>
  <c r="AG3" i="16"/>
  <c r="AG28" i="16" s="1"/>
  <c r="AH3" i="20"/>
  <c r="AH28" i="20" s="1"/>
  <c r="AG3" i="13"/>
  <c r="AG28" i="13" s="1"/>
  <c r="DY3" i="36"/>
  <c r="DY29" i="36" s="1"/>
  <c r="AH3" i="35"/>
  <c r="AH32" i="35" s="1"/>
  <c r="AH3" i="34"/>
  <c r="AH32" i="34" s="1"/>
  <c r="AI3" i="33"/>
  <c r="AI32" i="33" s="1"/>
  <c r="AG3" i="32"/>
  <c r="AG32" i="32" s="1"/>
  <c r="AI3" i="30"/>
  <c r="AI32" i="30" s="1"/>
  <c r="AJ3" i="28"/>
  <c r="AJ32" i="28" s="1"/>
  <c r="AI3" i="25"/>
  <c r="AH3" i="23"/>
  <c r="AH29" i="23" s="1"/>
  <c r="AG3" i="22"/>
  <c r="AG28" i="22" s="1"/>
  <c r="AH3" i="21"/>
  <c r="AH28" i="21" s="1"/>
  <c r="AI3" i="19"/>
  <c r="AI28" i="19" s="1"/>
  <c r="AG3" i="15"/>
  <c r="AG28" i="15" s="1"/>
  <c r="AH3" i="14"/>
  <c r="AH28" i="14" s="1"/>
  <c r="AI3" i="11"/>
  <c r="AI28" i="11" s="1"/>
  <c r="EA3" i="36" l="1"/>
  <c r="AJ32" i="31"/>
  <c r="AI29" i="36"/>
  <c r="G34" i="36"/>
  <c r="AI32" i="25"/>
  <c r="G60" i="36" l="1"/>
  <c r="E64" i="36"/>
  <c r="I64" i="36" s="1"/>
  <c r="C64" i="36" s="1"/>
  <c r="O3" i="10"/>
  <c r="O28" i="10" s="1"/>
  <c r="E90" i="36" l="1"/>
  <c r="I91" i="36" s="1"/>
  <c r="AE3" i="10"/>
  <c r="AE28" i="10" s="1"/>
  <c r="I90" i="36" l="1"/>
  <c r="C90" i="36"/>
  <c r="AG3" i="10"/>
  <c r="AG28" i="10" s="1"/>
  <c r="AH3" i="24"/>
  <c r="AH32" i="24" s="1"/>
  <c r="AJ3" i="24" l="1"/>
  <c r="AJ32" i="24" s="1"/>
  <c r="AJ3" i="27"/>
  <c r="AJ32" i="27" s="1"/>
  <c r="DX29" i="36"/>
  <c r="EA29" i="36" l="1"/>
  <c r="AL3" i="27"/>
  <c r="AL32" i="27" s="1"/>
  <c r="EC3" i="36" l="1"/>
  <c r="EC29" i="36" s="1"/>
  <c r="A2550" i="42" l="1"/>
</calcChain>
</file>

<file path=xl/comments1.xml><?xml version="1.0" encoding="utf-8"?>
<comments xmlns="http://schemas.openxmlformats.org/spreadsheetml/2006/main">
  <authors>
    <author>Windows User</author>
  </authors>
  <commentList>
    <comment ref="AH3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Tâm giao hàng</t>
        </r>
      </text>
    </comment>
    <comment ref="E16" authorId="0" shapeId="0">
      <text>
        <r>
          <rPr>
            <b/>
            <sz val="10"/>
            <color indexed="81"/>
            <rFont val="Tahoma"/>
            <family val="2"/>
          </rPr>
          <t xml:space="preserve">Windows User:
Anh Thanh trả hàng đổi trả
</t>
        </r>
      </text>
    </comment>
    <comment ref="AH20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Tâm giao hàng
</t>
        </r>
      </text>
    </comment>
  </commentList>
</comments>
</file>

<file path=xl/comments10.xml><?xml version="1.0" encoding="utf-8"?>
<comments xmlns="http://schemas.openxmlformats.org/spreadsheetml/2006/main">
  <authors>
    <author>Windows User</author>
  </authors>
  <commentList>
    <comment ref="AA3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Anh Ngọc lấy 10 gà
gồm 7 gà xì kho cũ
3 gà mới
</t>
        </r>
      </text>
    </comment>
  </commentList>
</comments>
</file>

<file path=xl/comments11.xml><?xml version="1.0" encoding="utf-8"?>
<comments xmlns="http://schemas.openxmlformats.org/spreadsheetml/2006/main">
  <authors>
    <author>Windows User</author>
    <author>CFO</author>
  </authors>
  <commentList>
    <comment ref="F59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Hàng dự kiến chị Thơm xuất tặng khách</t>
        </r>
      </text>
    </comment>
    <comment ref="F60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Hàng dự kiến chị Thơm xuất tặng khách</t>
        </r>
      </text>
    </comment>
    <comment ref="E209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Hàng dự kiến chị Thơm xuất tặng khách</t>
        </r>
      </text>
    </comment>
    <comment ref="E210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Hàng dự kiến chị Thơm xuất tặng khách</t>
        </r>
      </text>
    </comment>
    <comment ref="E240" authorId="1" shapeId="0">
      <text>
        <r>
          <rPr>
            <b/>
            <sz val="9"/>
            <color indexed="81"/>
            <rFont val="Tahoma"/>
            <family val="2"/>
          </rPr>
          <t>CFO:</t>
        </r>
        <r>
          <rPr>
            <sz val="9"/>
            <color indexed="81"/>
            <rFont val="Tahoma"/>
            <family val="2"/>
          </rPr>
          <t xml:space="preserve">
Kiểm dịch</t>
        </r>
      </text>
    </comment>
    <comment ref="E472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Anh Ngọc lấy 10 gà
gồm 7 gà xì kho cũ
3 gà mới
</t>
        </r>
      </text>
    </comment>
  </commentList>
</comments>
</file>

<file path=xl/comments12.xml><?xml version="1.0" encoding="utf-8"?>
<comments xmlns="http://schemas.openxmlformats.org/spreadsheetml/2006/main">
  <authors>
    <author>Windows User</author>
  </authors>
  <commentList>
    <comment ref="AL4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Anh Tân trả lại???</t>
        </r>
      </text>
    </comment>
  </commentList>
</comments>
</file>

<file path=xl/comments13.xml><?xml version="1.0" encoding="utf-8"?>
<comments xmlns="http://schemas.openxmlformats.org/spreadsheetml/2006/main">
  <authors>
    <author>Windows User</author>
  </authors>
  <commentList>
    <comment ref="E12" authorId="0" shapeId="0">
      <text>
        <r>
          <rPr>
            <b/>
            <sz val="10"/>
            <color indexed="81"/>
            <rFont val="Tahoma"/>
            <family val="2"/>
          </rPr>
          <t xml:space="preserve">Windows User
Phiếu giao hàng 255
Thực nhận 253
</t>
        </r>
      </text>
    </comment>
  </commentList>
</comments>
</file>

<file path=xl/comments14.xml><?xml version="1.0" encoding="utf-8"?>
<comments xmlns="http://schemas.openxmlformats.org/spreadsheetml/2006/main">
  <authors>
    <author>Windows User</author>
  </authors>
  <commentList>
    <comment ref="E4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Phiếu giao hàng 700
thực nhận 699
</t>
        </r>
      </text>
    </comment>
  </commentList>
</comments>
</file>

<file path=xl/comments15.xml><?xml version="1.0" encoding="utf-8"?>
<comments xmlns="http://schemas.openxmlformats.org/spreadsheetml/2006/main">
  <authors>
    <author>Windows User</author>
  </authors>
  <commentList>
    <comment ref="AH4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Minh trả về???</t>
        </r>
      </text>
    </comment>
  </commentList>
</comments>
</file>

<file path=xl/comments16.xml><?xml version="1.0" encoding="utf-8"?>
<comments xmlns="http://schemas.openxmlformats.org/spreadsheetml/2006/main">
  <authors>
    <author>Windows User</author>
  </authors>
  <commentList>
    <comment ref="AH4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Soạn COOP trả lại
</t>
        </r>
      </text>
    </comment>
  </commentList>
</comments>
</file>

<file path=xl/comments17.xml><?xml version="1.0" encoding="utf-8"?>
<comments xmlns="http://schemas.openxmlformats.org/spreadsheetml/2006/main">
  <authors>
    <author>Windows User</author>
  </authors>
  <commentList>
    <comment ref="AG5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Đóng hàng coop tỉnh dư</t>
        </r>
      </text>
    </comment>
    <comment ref="AG10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Đóng hàng coop tỉnh dư</t>
        </r>
      </text>
    </comment>
  </commentList>
</comments>
</file>

<file path=xl/comments2.xml><?xml version="1.0" encoding="utf-8"?>
<comments xmlns="http://schemas.openxmlformats.org/spreadsheetml/2006/main">
  <authors>
    <author>Windows User</author>
  </authors>
  <commentList>
    <comment ref="E16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A Tân đổi trả 1 gà vẫn còn dùng được
A Thanh đổi trả 4 gà vẫn còn dùng được</t>
        </r>
      </text>
    </comment>
  </commentList>
</comments>
</file>

<file path=xl/comments3.xml><?xml version="1.0" encoding="utf-8"?>
<comments xmlns="http://schemas.openxmlformats.org/spreadsheetml/2006/main">
  <authors>
    <author>Windows User</author>
  </authors>
  <commentList>
    <comment ref="AI4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Anh Thanh trả về</t>
        </r>
      </text>
    </comment>
    <comment ref="AI5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Anh Thanh trả về</t>
        </r>
      </text>
    </comment>
    <comment ref="AI10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Khang trả về</t>
        </r>
      </text>
    </comment>
    <comment ref="E20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NHẬP 52 PHIẾU GHI 50
</t>
        </r>
      </text>
    </comment>
    <comment ref="AE25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xì lúc nhập</t>
        </r>
      </text>
    </comment>
  </commentList>
</comments>
</file>

<file path=xl/comments4.xml><?xml version="1.0" encoding="utf-8"?>
<comments xmlns="http://schemas.openxmlformats.org/spreadsheetml/2006/main">
  <authors>
    <author>Windows User</author>
  </authors>
  <commentList>
    <comment ref="AH10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Trung chuyển win trả 1 lưỡi</t>
        </r>
      </text>
    </comment>
    <comment ref="AB24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Hàng dự kiến chị Thơm xuất tặng khách</t>
        </r>
      </text>
    </comment>
    <comment ref="AB25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Hàng dự kiến chị Thơm xuất tặng khách</t>
        </r>
      </text>
    </comment>
  </commentList>
</comments>
</file>

<file path=xl/comments5.xml><?xml version="1.0" encoding="utf-8"?>
<comments xmlns="http://schemas.openxmlformats.org/spreadsheetml/2006/main">
  <authors>
    <author>Windows User</author>
  </authors>
  <commentList>
    <comment ref="AG16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hàng xuất trả lỗi team còn dùng được
</t>
        </r>
      </text>
    </comment>
  </commentList>
</comments>
</file>

<file path=xl/comments6.xml><?xml version="1.0" encoding="utf-8"?>
<comments xmlns="http://schemas.openxmlformats.org/spreadsheetml/2006/main">
  <authors>
    <author>Windows User</author>
  </authors>
  <commentList>
    <comment ref="AG10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Minh trả về</t>
        </r>
      </text>
    </comment>
  </commentList>
</comments>
</file>

<file path=xl/comments7.xml><?xml version="1.0" encoding="utf-8"?>
<comments xmlns="http://schemas.openxmlformats.org/spreadsheetml/2006/main">
  <authors>
    <author>Windows User</author>
  </authors>
  <commentList>
    <comment ref="E23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Phiếu giao hàng 400
Thực nhận 403</t>
        </r>
      </text>
    </comment>
  </commentList>
</comments>
</file>

<file path=xl/comments8.xml><?xml version="1.0" encoding="utf-8"?>
<comments xmlns="http://schemas.openxmlformats.org/spreadsheetml/2006/main">
  <authors>
    <author>Windows User</author>
  </authors>
  <commentList>
    <comment ref="E3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Phiếu giao hàng 520
Thực nhận 516</t>
        </r>
      </text>
    </comment>
    <comment ref="E21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Phiếu giao hàng 468
thực nhận 466
</t>
        </r>
      </text>
    </comment>
  </commentList>
</comments>
</file>

<file path=xl/comments9.xml><?xml version="1.0" encoding="utf-8"?>
<comments xmlns="http://schemas.openxmlformats.org/spreadsheetml/2006/main">
  <authors>
    <author>Windows User</author>
  </authors>
  <commentList>
    <comment ref="T16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Minh xuất trả 2
giao cho CH thành 10</t>
        </r>
      </text>
    </comment>
  </commentList>
</comments>
</file>

<file path=xl/sharedStrings.xml><?xml version="1.0" encoding="utf-8"?>
<sst xmlns="http://schemas.openxmlformats.org/spreadsheetml/2006/main" count="3607" uniqueCount="306">
  <si>
    <t>Mã hàng</t>
  </si>
  <si>
    <t>mega</t>
  </si>
  <si>
    <t>coop</t>
  </si>
  <si>
    <t>Trung chuyển</t>
  </si>
  <si>
    <t>Số lượng hàng sau khi trung chuyển</t>
  </si>
  <si>
    <t>SL tồn kho</t>
  </si>
  <si>
    <t>Tổng SL trung chuyển</t>
  </si>
  <si>
    <t>bigC</t>
  </si>
  <si>
    <t xml:space="preserve"> </t>
  </si>
  <si>
    <t>Minh</t>
  </si>
  <si>
    <t>SL hàng đi TP</t>
  </si>
  <si>
    <t>Thịnh</t>
  </si>
  <si>
    <t xml:space="preserve">Số lượng nhập kho </t>
  </si>
  <si>
    <t>Tâm</t>
  </si>
  <si>
    <t>Khang</t>
  </si>
  <si>
    <t>lotte</t>
  </si>
  <si>
    <t>a.Thực</t>
  </si>
  <si>
    <t>SL đầu ngày</t>
  </si>
  <si>
    <t>Hàng xì</t>
  </si>
  <si>
    <t>số lượng sọt</t>
  </si>
  <si>
    <t>sọt lẻ</t>
  </si>
  <si>
    <t>quy cách sọt</t>
  </si>
  <si>
    <t>SL tồn thực tế trong kho</t>
  </si>
  <si>
    <t>chênh lệch</t>
  </si>
  <si>
    <t>win</t>
  </si>
  <si>
    <t>Chân coop</t>
  </si>
  <si>
    <t>Gà coop</t>
  </si>
  <si>
    <t>Gà 300</t>
  </si>
  <si>
    <t>Gà muối</t>
  </si>
  <si>
    <t>Chân 300</t>
  </si>
  <si>
    <t>Chân 500</t>
  </si>
  <si>
    <t>Bò 300</t>
  </si>
  <si>
    <t>Bò 500</t>
  </si>
  <si>
    <t>Tai 200</t>
  </si>
  <si>
    <t>Tai 400</t>
  </si>
  <si>
    <t>Mọc</t>
  </si>
  <si>
    <t>Lưỡi</t>
  </si>
  <si>
    <t>Chả nướng</t>
  </si>
  <si>
    <t>Cốm</t>
  </si>
  <si>
    <t>Lụa 250</t>
  </si>
  <si>
    <t>a.Thanh</t>
  </si>
  <si>
    <t xml:space="preserve">sáng </t>
  </si>
  <si>
    <t>chiều</t>
  </si>
  <si>
    <t>family</t>
  </si>
  <si>
    <t>SL cuối ngày</t>
  </si>
  <si>
    <t>A Đảng</t>
  </si>
  <si>
    <t>A Ngọc</t>
  </si>
  <si>
    <t>Gà xì dầu 500</t>
  </si>
  <si>
    <t>Chân gà thảo mộc 150</t>
  </si>
  <si>
    <t>Chân gà xì dầu 150</t>
  </si>
  <si>
    <t>Sườn heo hun khói 250</t>
  </si>
  <si>
    <t>hàng nhập</t>
  </si>
  <si>
    <t>hàng xì kho</t>
  </si>
  <si>
    <t>ngày 1</t>
  </si>
  <si>
    <t>ngày 2</t>
  </si>
  <si>
    <t>ngày 3</t>
  </si>
  <si>
    <t>ngày 4</t>
  </si>
  <si>
    <t>ngày 5</t>
  </si>
  <si>
    <t>ngày 6</t>
  </si>
  <si>
    <t>ngày 7</t>
  </si>
  <si>
    <t>ngày 8</t>
  </si>
  <si>
    <t>ngày 9</t>
  </si>
  <si>
    <t>ngày 10</t>
  </si>
  <si>
    <t>ngày 11</t>
  </si>
  <si>
    <t>ngày 12</t>
  </si>
  <si>
    <t>ngày 13</t>
  </si>
  <si>
    <t>ngày 14</t>
  </si>
  <si>
    <t>ngày 15</t>
  </si>
  <si>
    <t>ngày 16</t>
  </si>
  <si>
    <t>ngày 17</t>
  </si>
  <si>
    <t>ngày 18</t>
  </si>
  <si>
    <t>ngày 19</t>
  </si>
  <si>
    <t>ngày 20</t>
  </si>
  <si>
    <t>ngày 21</t>
  </si>
  <si>
    <t>ngày 22</t>
  </si>
  <si>
    <t>ngày 23</t>
  </si>
  <si>
    <t>ngày 24</t>
  </si>
  <si>
    <t>ngày 25</t>
  </si>
  <si>
    <t>ngày 26</t>
  </si>
  <si>
    <t>ngày 27</t>
  </si>
  <si>
    <t>ngày 28</t>
  </si>
  <si>
    <t>ngày 29</t>
  </si>
  <si>
    <t>ngày 30</t>
  </si>
  <si>
    <t>TỔNG</t>
  </si>
  <si>
    <t>giao trực tiếp</t>
  </si>
  <si>
    <t>giao DC</t>
  </si>
  <si>
    <t>Tồn đầu kỳ</t>
  </si>
  <si>
    <t>file kho</t>
  </si>
  <si>
    <t>tồn kho thực tế</t>
  </si>
  <si>
    <t>C Diễm</t>
  </si>
  <si>
    <t>sáng</t>
  </si>
  <si>
    <t>chiều 1</t>
  </si>
  <si>
    <t>chiều 2</t>
  </si>
  <si>
    <t>intimex</t>
  </si>
  <si>
    <t>A Thạch</t>
  </si>
  <si>
    <t>ngày 31</t>
  </si>
  <si>
    <t>C Thơm</t>
  </si>
  <si>
    <t>Sườn heo hun khói 200</t>
  </si>
  <si>
    <t>tặng khách</t>
  </si>
  <si>
    <t>hàng mẫu</t>
  </si>
  <si>
    <t>sáng 2</t>
  </si>
  <si>
    <t xml:space="preserve">Khang </t>
  </si>
  <si>
    <t>Gà 300 mẫu</t>
  </si>
  <si>
    <t>Giò lụa khoanh mẫu</t>
  </si>
  <si>
    <t>Chân giò Khánh Toàn mẫu</t>
  </si>
  <si>
    <t>GS25</t>
  </si>
  <si>
    <t>Chả cốm mẫu</t>
  </si>
  <si>
    <t>Giò sụn mẫu</t>
  </si>
  <si>
    <t>gs25</t>
  </si>
  <si>
    <t>A Thanh</t>
  </si>
  <si>
    <t>a.đảng</t>
  </si>
  <si>
    <t>chiều 3</t>
  </si>
  <si>
    <t xml:space="preserve">khang </t>
  </si>
  <si>
    <t>khang</t>
  </si>
  <si>
    <t>TC Đà Nẵng</t>
  </si>
  <si>
    <t>đổi hàng</t>
  </si>
  <si>
    <t>xuất mẫu</t>
  </si>
  <si>
    <t>Ghi chú:</t>
  </si>
  <si>
    <t>Thực</t>
  </si>
  <si>
    <t xml:space="preserve">a Đảng </t>
  </si>
  <si>
    <t>Thanh</t>
  </si>
  <si>
    <t>a Đảng</t>
  </si>
  <si>
    <t xml:space="preserve">chiều </t>
  </si>
  <si>
    <t>Giò lụa 500 mẫu</t>
  </si>
  <si>
    <t>Giò nấm 500 mẫu</t>
  </si>
  <si>
    <t>Hải sale</t>
  </si>
  <si>
    <t>TC ĐN</t>
  </si>
  <si>
    <t>Chân gà thảo mộc</t>
  </si>
  <si>
    <t>Chân gà xì dầu</t>
  </si>
  <si>
    <t>Sườn heo hun khói</t>
  </si>
  <si>
    <t>Xuất trả</t>
  </si>
  <si>
    <t>nhà máy</t>
  </si>
  <si>
    <t>đà nẵng</t>
  </si>
  <si>
    <t>bò 500</t>
  </si>
  <si>
    <t>sáng 1</t>
  </si>
  <si>
    <t xml:space="preserve">Minh </t>
  </si>
  <si>
    <t>A Tân</t>
  </si>
  <si>
    <t>mua hàng</t>
  </si>
  <si>
    <t>gà hun cỏ 1kg</t>
  </si>
  <si>
    <t>bò500</t>
  </si>
  <si>
    <t>A TÂN</t>
  </si>
  <si>
    <t>Bán lẻ</t>
  </si>
  <si>
    <t>lấy mẫu</t>
  </si>
  <si>
    <t>gà 1kg</t>
  </si>
  <si>
    <t>A tân máy móc</t>
  </si>
  <si>
    <t>a.Tâm</t>
  </si>
  <si>
    <t>bigc</t>
  </si>
  <si>
    <t>Hàng trả lại</t>
  </si>
  <si>
    <t>Thơ</t>
  </si>
  <si>
    <t>Hàng trả</t>
  </si>
  <si>
    <t>A Tân chiều</t>
  </si>
  <si>
    <t>Tâm sale</t>
  </si>
  <si>
    <t>bán lẻ</t>
  </si>
  <si>
    <t>Giò nấm 500</t>
  </si>
  <si>
    <t>GIÒ LỤA500</t>
  </si>
  <si>
    <t>Tuần 1 ( 1-7/1 )</t>
  </si>
  <si>
    <t>Tuần 2 ( 8-14/1 )</t>
  </si>
  <si>
    <t>Tuần 3 ( 15-21/1 )</t>
  </si>
  <si>
    <t>Tuần 4 ( 22-28/1 )</t>
  </si>
  <si>
    <t>FC TẾT 2024</t>
  </si>
  <si>
    <t>Tuần 1</t>
  </si>
  <si>
    <t>5 TUẦN</t>
  </si>
  <si>
    <t>sl dự kiến còn lại</t>
  </si>
  <si>
    <t>Tuần 2</t>
  </si>
  <si>
    <t>Tuần 3</t>
  </si>
  <si>
    <t>Tuần 4</t>
  </si>
  <si>
    <t>C. Diễm sale</t>
  </si>
  <si>
    <t>khach chị thơm</t>
  </si>
  <si>
    <t xml:space="preserve">Đảng </t>
  </si>
  <si>
    <t>A.Tân</t>
  </si>
  <si>
    <t>A.Thanh</t>
  </si>
  <si>
    <t>GÀ 1KG</t>
  </si>
  <si>
    <t>ĐÀ NẴNG</t>
  </si>
  <si>
    <t>A. NGỌC</t>
  </si>
  <si>
    <t>Nấm 500</t>
  </si>
  <si>
    <t>a.Thạch</t>
  </si>
  <si>
    <t>hàng tặng</t>
  </si>
  <si>
    <t>c.diễm</t>
  </si>
  <si>
    <t>hàng đổi</t>
  </si>
  <si>
    <t>A ngọc</t>
  </si>
  <si>
    <t xml:space="preserve">Giò lụa 500 </t>
  </si>
  <si>
    <t>Giò tai nấm 500</t>
  </si>
  <si>
    <t>A Thực</t>
  </si>
  <si>
    <t>A Hiệp</t>
  </si>
  <si>
    <t>kiểm dịch</t>
  </si>
  <si>
    <t>Tuần 5</t>
  </si>
  <si>
    <t>v</t>
  </si>
  <si>
    <t>TC Đn</t>
  </si>
  <si>
    <t>Gà 1kg</t>
  </si>
  <si>
    <t>CK Vũng Tàu</t>
  </si>
  <si>
    <t>tặng BigC</t>
  </si>
  <si>
    <t>Gà 500 tặng</t>
  </si>
  <si>
    <t>Chân 300 tặng</t>
  </si>
  <si>
    <t>Chả cốm tặng</t>
  </si>
  <si>
    <t>Chả nướng tặng</t>
  </si>
  <si>
    <t xml:space="preserve">  </t>
  </si>
  <si>
    <t>Hàng tặng</t>
  </si>
  <si>
    <t>Tai 200 tặng</t>
  </si>
  <si>
    <t>Mọc tặng</t>
  </si>
  <si>
    <t>Chân 500 tặng</t>
  </si>
  <si>
    <t>Tân</t>
  </si>
  <si>
    <t>Sale</t>
  </si>
  <si>
    <t>2ai5</t>
  </si>
  <si>
    <t>Trả về</t>
  </si>
  <si>
    <t>A Phong</t>
  </si>
  <si>
    <t>khách chị Thơm</t>
  </si>
  <si>
    <t>SALES</t>
  </si>
  <si>
    <t>Mẫu</t>
  </si>
  <si>
    <t>kiểm nghiệm</t>
  </si>
  <si>
    <t>SALE</t>
  </si>
  <si>
    <t xml:space="preserve">A Thanh </t>
  </si>
  <si>
    <t>Thùng</t>
  </si>
  <si>
    <t>Sale + A Thạch</t>
  </si>
  <si>
    <t>25.1</t>
  </si>
  <si>
    <t>26.1</t>
  </si>
  <si>
    <t>27.1</t>
  </si>
  <si>
    <t>Chị Thơm</t>
  </si>
  <si>
    <t>Chị Liễu</t>
  </si>
  <si>
    <t>Ngành hàng</t>
  </si>
  <si>
    <t>kho TC</t>
  </si>
  <si>
    <t>29.1</t>
  </si>
  <si>
    <t>30.1</t>
  </si>
  <si>
    <t>31.1</t>
  </si>
  <si>
    <t>khách</t>
  </si>
  <si>
    <t>a.Thanh sale</t>
  </si>
  <si>
    <t>hàng tặng XLHN</t>
  </si>
  <si>
    <t>Hàng mẫu tặng</t>
  </si>
  <si>
    <t>Đổi hàng</t>
  </si>
  <si>
    <t>Mẫu kiểm nghiệm</t>
  </si>
  <si>
    <t>Cộng</t>
  </si>
  <si>
    <t>Row Labels</t>
  </si>
  <si>
    <t>Grand Total</t>
  </si>
  <si>
    <t>Sum of Tổng SL trung chuyển</t>
  </si>
  <si>
    <t>Sum of SL hàng đi TP</t>
  </si>
  <si>
    <t>Sum of Hàng xì</t>
  </si>
  <si>
    <t>Sum of Hàng mẫu tặng</t>
  </si>
  <si>
    <t>Sum of Hàng mẫu tặng2</t>
  </si>
  <si>
    <t>Sum of Hàng mẫu tặng3</t>
  </si>
  <si>
    <t>Sum of Đổi hàng</t>
  </si>
  <si>
    <t>Kho Phong tháng 01-2024</t>
  </si>
  <si>
    <t>Bắp bò muối 300g</t>
  </si>
  <si>
    <t>Bắp bò muối 500g</t>
  </si>
  <si>
    <t>Bắp giò heo muối vị Tayaki Coop Select 450g</t>
  </si>
  <si>
    <t>Chả cốm 300g</t>
  </si>
  <si>
    <t>Chân giò heo muối 300g</t>
  </si>
  <si>
    <t>Chân giò heo muối 500g</t>
  </si>
  <si>
    <t>Chân gà thảo mộc 150g</t>
  </si>
  <si>
    <t>Chân gà xì dầu 150g</t>
  </si>
  <si>
    <t>Chả nướng 300g</t>
  </si>
  <si>
    <t>Gà hun cỏ xạ hương 1kg</t>
  </si>
  <si>
    <t>Gà hun cỏ xạ hương Coop Select 500g</t>
  </si>
  <si>
    <t>Gà muối hun khói 300g</t>
  </si>
  <si>
    <t>Giò lụa cây 250g</t>
  </si>
  <si>
    <t>Giò lụa 500g</t>
  </si>
  <si>
    <t>Gà muối 500g</t>
  </si>
  <si>
    <t>Giò Tai Lưỡi Xào 250g</t>
  </si>
  <si>
    <t>Giò tai nấm hương 500g</t>
  </si>
  <si>
    <t>Gà xì dầu 500g</t>
  </si>
  <si>
    <t>Mọc Nấm Hương 250g</t>
  </si>
  <si>
    <t>Sườn hun khói 200g</t>
  </si>
  <si>
    <t>Tai heo muối 200g</t>
  </si>
  <si>
    <t>Tai heo muối 400g</t>
  </si>
  <si>
    <t>ga</t>
  </si>
  <si>
    <t xml:space="preserve">Cộng hàng mẫu </t>
  </si>
  <si>
    <t>Cộng hàng bán</t>
  </si>
  <si>
    <t>Hàng bán - hàng mẫu tặng - đổi</t>
  </si>
  <si>
    <t>NHẬP XUẤT KHO THÁNG 1-2024</t>
  </si>
  <si>
    <t>STT</t>
  </si>
  <si>
    <t>TÊN SẢN PHẨM</t>
  </si>
  <si>
    <t>TỒN T
12-2023</t>
  </si>
  <si>
    <t>NHẬP KHO THÁNG 1</t>
  </si>
  <si>
    <t>XUẤT KHO THÁNG 1</t>
  </si>
  <si>
    <t>GHK300</t>
  </si>
  <si>
    <t>CGXD150</t>
  </si>
  <si>
    <t>GM500</t>
  </si>
  <si>
    <t>CGM300</t>
  </si>
  <si>
    <t>CGM500</t>
  </si>
  <si>
    <t>TH200</t>
  </si>
  <si>
    <t>TH400</t>
  </si>
  <si>
    <t>MNH250</t>
  </si>
  <si>
    <t>CC300</t>
  </si>
  <si>
    <t>CN300</t>
  </si>
  <si>
    <t>GL250</t>
  </si>
  <si>
    <t>GHC500</t>
  </si>
  <si>
    <t>BGHM450</t>
  </si>
  <si>
    <t>GHC1000</t>
  </si>
  <si>
    <t>Cường KD CK 1.422.000đ ngày 3/7/2023</t>
  </si>
  <si>
    <t>BB300</t>
  </si>
  <si>
    <t>GTLX250G</t>
  </si>
  <si>
    <t>CGTM150</t>
  </si>
  <si>
    <t>SHK200</t>
  </si>
  <si>
    <t>GXD500</t>
  </si>
  <si>
    <t>BB500</t>
  </si>
  <si>
    <t>SỔ KHO</t>
  </si>
  <si>
    <t>ĐN</t>
  </si>
  <si>
    <t>GM500KT</t>
  </si>
  <si>
    <t>GSG250</t>
  </si>
  <si>
    <t>Giò sụn gà 250</t>
  </si>
  <si>
    <t>CGM300KT</t>
  </si>
  <si>
    <t>CC300KT</t>
  </si>
  <si>
    <t>CN300KT</t>
  </si>
  <si>
    <t>TH200KT</t>
  </si>
  <si>
    <t>MNH250KT</t>
  </si>
  <si>
    <t>CGM500KT</t>
  </si>
  <si>
    <t>Tổng xuất</t>
  </si>
  <si>
    <t>Tổng nhập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</si>
</sst>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m/d;@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28"/>
      <color theme="1"/>
      <name val="Calibri"/>
      <family val="2"/>
      <scheme val="minor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26"/>
      <name val="Calibri"/>
      <family val="2"/>
      <scheme val="minor"/>
    </font>
    <font>
      <sz val="13"/>
      <name val="Times New Roman"/>
      <family val="1"/>
    </font>
    <font>
      <sz val="13"/>
      <color theme="1"/>
      <name val="Calibri"/>
      <family val="2"/>
      <scheme val="minor"/>
    </font>
    <font>
      <b/>
      <u val="singleAccounting"/>
      <sz val="20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4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Microsoft Sans Serif"/>
      <family val="2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Times New Roman"/>
      <family val="1"/>
    </font>
    <font>
      <sz val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3">
    <xf numFmtId="0" fontId="0" fillId="0" borderId="0" xfId="0"/>
    <xf numFmtId="164" fontId="4" fillId="2" borderId="1" xfId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4" borderId="1" xfId="1" applyNumberFormat="1" applyFont="1" applyFill="1" applyBorder="1"/>
    <xf numFmtId="0" fontId="5" fillId="0" borderId="1" xfId="0" applyFont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164" fontId="0" fillId="5" borderId="1" xfId="0" applyNumberFormat="1" applyFill="1" applyBorder="1"/>
    <xf numFmtId="164" fontId="0" fillId="0" borderId="1" xfId="1" applyNumberFormat="1" applyFont="1" applyBorder="1"/>
    <xf numFmtId="164" fontId="5" fillId="0" borderId="1" xfId="0" applyNumberFormat="1" applyFont="1" applyBorder="1"/>
    <xf numFmtId="164" fontId="5" fillId="0" borderId="1" xfId="1" applyNumberFormat="1" applyFont="1" applyBorder="1"/>
    <xf numFmtId="164" fontId="6" fillId="0" borderId="1" xfId="0" applyNumberFormat="1" applyFont="1" applyBorder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164" fontId="7" fillId="3" borderId="1" xfId="1" applyNumberFormat="1" applyFont="1" applyFill="1" applyBorder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164" fontId="4" fillId="6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Continuous"/>
    </xf>
    <xf numFmtId="0" fontId="5" fillId="0" borderId="4" xfId="0" applyFont="1" applyBorder="1"/>
    <xf numFmtId="164" fontId="7" fillId="0" borderId="1" xfId="1" applyNumberFormat="1" applyFont="1" applyBorder="1"/>
    <xf numFmtId="164" fontId="6" fillId="2" borderId="1" xfId="0" applyNumberFormat="1" applyFont="1" applyFill="1" applyBorder="1"/>
    <xf numFmtId="164" fontId="5" fillId="2" borderId="1" xfId="1" applyNumberFormat="1" applyFont="1" applyFill="1" applyBorder="1"/>
    <xf numFmtId="0" fontId="5" fillId="2" borderId="1" xfId="0" applyFont="1" applyFill="1" applyBorder="1"/>
    <xf numFmtId="164" fontId="5" fillId="2" borderId="1" xfId="0" applyNumberFormat="1" applyFont="1" applyFill="1" applyBorder="1"/>
    <xf numFmtId="164" fontId="5" fillId="5" borderId="1" xfId="0" applyNumberFormat="1" applyFont="1" applyFill="1" applyBorder="1"/>
    <xf numFmtId="164" fontId="0" fillId="2" borderId="1" xfId="1" applyNumberFormat="1" applyFont="1" applyFill="1" applyBorder="1"/>
    <xf numFmtId="0" fontId="0" fillId="2" borderId="0" xfId="0" applyFill="1"/>
    <xf numFmtId="164" fontId="1" fillId="0" borderId="1" xfId="1" applyNumberFormat="1" applyFont="1" applyBorder="1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0" fillId="6" borderId="1" xfId="0" applyFill="1" applyBorder="1"/>
    <xf numFmtId="0" fontId="2" fillId="7" borderId="1" xfId="0" applyFont="1" applyFill="1" applyBorder="1" applyAlignment="1">
      <alignment horizontal="center" vertical="center"/>
    </xf>
    <xf numFmtId="164" fontId="0" fillId="7" borderId="1" xfId="1" applyNumberFormat="1" applyFont="1" applyFill="1" applyBorder="1"/>
    <xf numFmtId="164" fontId="6" fillId="7" borderId="1" xfId="1" applyNumberFormat="1" applyFont="1" applyFill="1" applyBorder="1"/>
    <xf numFmtId="164" fontId="0" fillId="3" borderId="1" xfId="1" applyNumberFormat="1" applyFont="1" applyFill="1" applyBorder="1"/>
    <xf numFmtId="164" fontId="0" fillId="8" borderId="1" xfId="0" applyNumberFormat="1" applyFill="1" applyBorder="1"/>
    <xf numFmtId="0" fontId="12" fillId="0" borderId="3" xfId="0" applyFont="1" applyBorder="1" applyAlignment="1">
      <alignment horizontal="center"/>
    </xf>
    <xf numFmtId="164" fontId="7" fillId="2" borderId="1" xfId="1" applyNumberFormat="1" applyFont="1" applyFill="1" applyBorder="1"/>
    <xf numFmtId="0" fontId="13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164" fontId="0" fillId="0" borderId="0" xfId="0" applyNumberFormat="1"/>
    <xf numFmtId="164" fontId="7" fillId="3" borderId="3" xfId="1" applyNumberFormat="1" applyFont="1" applyFill="1" applyBorder="1"/>
    <xf numFmtId="0" fontId="7" fillId="0" borderId="1" xfId="0" applyFont="1" applyBorder="1"/>
    <xf numFmtId="164" fontId="0" fillId="8" borderId="0" xfId="0" applyNumberFormat="1" applyFill="1"/>
    <xf numFmtId="0" fontId="14" fillId="0" borderId="0" xfId="0" applyFont="1"/>
    <xf numFmtId="0" fontId="12" fillId="0" borderId="1" xfId="0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64" fontId="5" fillId="0" borderId="9" xfId="0" applyNumberFormat="1" applyFont="1" applyBorder="1"/>
    <xf numFmtId="164" fontId="0" fillId="9" borderId="0" xfId="0" applyNumberFormat="1" applyFill="1"/>
    <xf numFmtId="0" fontId="11" fillId="2" borderId="0" xfId="0" applyFont="1" applyFill="1"/>
    <xf numFmtId="164" fontId="11" fillId="0" borderId="0" xfId="1" applyNumberFormat="1" applyFont="1" applyFill="1" applyBorder="1"/>
    <xf numFmtId="0" fontId="4" fillId="2" borderId="0" xfId="0" applyFont="1" applyFill="1" applyAlignment="1">
      <alignment vertical="center"/>
    </xf>
    <xf numFmtId="164" fontId="5" fillId="0" borderId="1" xfId="1" applyNumberFormat="1" applyFont="1" applyBorder="1" applyAlignment="1">
      <alignment horizontal="center" vertical="center"/>
    </xf>
    <xf numFmtId="164" fontId="0" fillId="2" borderId="1" xfId="0" applyNumberFormat="1" applyFill="1" applyBorder="1"/>
    <xf numFmtId="164" fontId="9" fillId="2" borderId="1" xfId="0" applyNumberFormat="1" applyFont="1" applyFill="1" applyBorder="1"/>
    <xf numFmtId="0" fontId="5" fillId="2" borderId="0" xfId="0" applyFont="1" applyFill="1"/>
    <xf numFmtId="49" fontId="14" fillId="10" borderId="1" xfId="0" applyNumberFormat="1" applyFont="1" applyFill="1" applyBorder="1" applyAlignment="1">
      <alignment horizontal="center" vertical="center"/>
    </xf>
    <xf numFmtId="0" fontId="11" fillId="3" borderId="0" xfId="0" applyFont="1" applyFill="1"/>
    <xf numFmtId="0" fontId="4" fillId="3" borderId="0" xfId="0" applyFont="1" applyFill="1" applyAlignment="1">
      <alignment vertical="center"/>
    </xf>
    <xf numFmtId="164" fontId="5" fillId="3" borderId="1" xfId="1" applyNumberFormat="1" applyFont="1" applyFill="1" applyBorder="1"/>
    <xf numFmtId="0" fontId="19" fillId="0" borderId="1" xfId="0" applyFont="1" applyBorder="1" applyAlignment="1">
      <alignment horizontal="center" vertical="center"/>
    </xf>
    <xf numFmtId="164" fontId="0" fillId="11" borderId="1" xfId="0" applyNumberFormat="1" applyFill="1" applyBorder="1"/>
    <xf numFmtId="164" fontId="1" fillId="2" borderId="1" xfId="1" applyNumberFormat="1" applyFont="1" applyFill="1" applyBorder="1"/>
    <xf numFmtId="0" fontId="7" fillId="2" borderId="1" xfId="0" applyFont="1" applyFill="1" applyBorder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4" fontId="5" fillId="0" borderId="4" xfId="1" applyNumberFormat="1" applyFont="1" applyFill="1" applyBorder="1"/>
    <xf numFmtId="164" fontId="0" fillId="2" borderId="0" xfId="0" applyNumberFormat="1" applyFill="1"/>
    <xf numFmtId="164" fontId="11" fillId="2" borderId="0" xfId="1" applyNumberFormat="1" applyFont="1" applyFill="1" applyBorder="1"/>
    <xf numFmtId="164" fontId="20" fillId="2" borderId="1" xfId="1" applyNumberFormat="1" applyFont="1" applyFill="1" applyBorder="1" applyAlignment="1">
      <alignment horizontal="center" vertical="center" wrapText="1"/>
    </xf>
    <xf numFmtId="164" fontId="21" fillId="0" borderId="1" xfId="1" applyNumberFormat="1" applyFont="1" applyBorder="1" applyAlignment="1">
      <alignment horizontal="center" vertical="center"/>
    </xf>
    <xf numFmtId="164" fontId="22" fillId="2" borderId="1" xfId="0" applyNumberFormat="1" applyFont="1" applyFill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Border="1" applyAlignme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3" fillId="10" borderId="1" xfId="0" applyFont="1" applyFill="1" applyBorder="1" applyAlignment="1">
      <alignment horizontal="center" vertical="center"/>
    </xf>
    <xf numFmtId="0" fontId="23" fillId="10" borderId="1" xfId="0" applyFont="1" applyFill="1" applyBorder="1" applyAlignment="1">
      <alignment horizontal="center" vertical="center" wrapText="1"/>
    </xf>
    <xf numFmtId="0" fontId="6" fillId="3" borderId="1" xfId="0" applyFont="1" applyFill="1" applyBorder="1"/>
    <xf numFmtId="164" fontId="0" fillId="6" borderId="1" xfId="1" applyNumberFormat="1" applyFont="1" applyFill="1" applyBorder="1"/>
    <xf numFmtId="0" fontId="2" fillId="10" borderId="1" xfId="0" applyFont="1" applyFill="1" applyBorder="1" applyAlignment="1">
      <alignment horizontal="center" vertical="center"/>
    </xf>
    <xf numFmtId="164" fontId="0" fillId="10" borderId="1" xfId="1" applyNumberFormat="1" applyFont="1" applyFill="1" applyBorder="1"/>
    <xf numFmtId="164" fontId="6" fillId="3" borderId="1" xfId="0" applyNumberFormat="1" applyFont="1" applyFill="1" applyBorder="1"/>
    <xf numFmtId="164" fontId="0" fillId="0" borderId="1" xfId="0" applyNumberFormat="1" applyBorder="1"/>
    <xf numFmtId="164" fontId="0" fillId="10" borderId="1" xfId="0" applyNumberFormat="1" applyFill="1" applyBorder="1"/>
    <xf numFmtId="164" fontId="24" fillId="0" borderId="1" xfId="1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64" fontId="24" fillId="2" borderId="1" xfId="1" applyNumberFormat="1" applyFont="1" applyFill="1" applyBorder="1" applyAlignment="1">
      <alignment horizontal="center" vertical="center"/>
    </xf>
    <xf numFmtId="164" fontId="26" fillId="2" borderId="1" xfId="0" applyNumberFormat="1" applyFont="1" applyFill="1" applyBorder="1" applyAlignment="1">
      <alignment horizontal="center" vertical="center"/>
    </xf>
    <xf numFmtId="164" fontId="6" fillId="3" borderId="1" xfId="1" applyNumberFormat="1" applyFont="1" applyFill="1" applyBorder="1"/>
    <xf numFmtId="164" fontId="2" fillId="3" borderId="1" xfId="0" applyNumberFormat="1" applyFont="1" applyFill="1" applyBorder="1"/>
    <xf numFmtId="0" fontId="9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64" fontId="0" fillId="0" borderId="4" xfId="1" applyNumberFormat="1" applyFont="1" applyBorder="1"/>
    <xf numFmtId="164" fontId="4" fillId="2" borderId="2" xfId="1" applyNumberFormat="1" applyFont="1" applyFill="1" applyBorder="1" applyAlignment="1">
      <alignment horizontal="center" vertical="center" wrapText="1"/>
    </xf>
    <xf numFmtId="164" fontId="4" fillId="6" borderId="2" xfId="1" applyNumberFormat="1" applyFont="1" applyFill="1" applyBorder="1" applyAlignment="1">
      <alignment horizontal="center" vertical="center" wrapText="1"/>
    </xf>
    <xf numFmtId="0" fontId="5" fillId="0" borderId="2" xfId="0" applyFont="1" applyBorder="1"/>
    <xf numFmtId="164" fontId="0" fillId="4" borderId="2" xfId="1" applyNumberFormat="1" applyFont="1" applyFill="1" applyBorder="1"/>
    <xf numFmtId="164" fontId="0" fillId="5" borderId="2" xfId="0" applyNumberFormat="1" applyFill="1" applyBorder="1"/>
    <xf numFmtId="164" fontId="5" fillId="0" borderId="2" xfId="1" applyNumberFormat="1" applyFont="1" applyBorder="1"/>
    <xf numFmtId="164" fontId="6" fillId="0" borderId="2" xfId="0" applyNumberFormat="1" applyFont="1" applyBorder="1"/>
    <xf numFmtId="164" fontId="5" fillId="0" borderId="2" xfId="0" applyNumberFormat="1" applyFont="1" applyBorder="1"/>
    <xf numFmtId="164" fontId="25" fillId="0" borderId="1" xfId="1" applyNumberFormat="1" applyFont="1" applyBorder="1" applyAlignment="1">
      <alignment horizontal="center" vertical="center"/>
    </xf>
    <xf numFmtId="164" fontId="25" fillId="2" borderId="1" xfId="1" applyNumberFormat="1" applyFont="1" applyFill="1" applyBorder="1" applyAlignment="1">
      <alignment horizontal="center" vertical="center"/>
    </xf>
    <xf numFmtId="164" fontId="0" fillId="0" borderId="2" xfId="1" applyNumberFormat="1" applyFont="1" applyBorder="1"/>
    <xf numFmtId="164" fontId="0" fillId="9" borderId="1" xfId="0" applyNumberFormat="1" applyFill="1" applyBorder="1"/>
    <xf numFmtId="0" fontId="0" fillId="7" borderId="1" xfId="0" applyFill="1" applyBorder="1"/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0" xfId="0" applyFont="1"/>
    <xf numFmtId="0" fontId="8" fillId="0" borderId="1" xfId="0" applyFont="1" applyFill="1" applyBorder="1" applyAlignment="1">
      <alignment horizontal="center"/>
    </xf>
    <xf numFmtId="0" fontId="0" fillId="0" borderId="0" xfId="0" applyFill="1"/>
    <xf numFmtId="164" fontId="7" fillId="0" borderId="1" xfId="1" applyNumberFormat="1" applyFont="1" applyFill="1" applyBorder="1"/>
    <xf numFmtId="164" fontId="5" fillId="0" borderId="1" xfId="1" applyNumberFormat="1" applyFont="1" applyFill="1" applyBorder="1"/>
    <xf numFmtId="164" fontId="0" fillId="0" borderId="1" xfId="1" applyNumberFormat="1" applyFont="1" applyFill="1" applyBorder="1"/>
    <xf numFmtId="164" fontId="1" fillId="0" borderId="1" xfId="1" applyNumberFormat="1" applyFont="1" applyFill="1" applyBorder="1"/>
    <xf numFmtId="0" fontId="0" fillId="0" borderId="0" xfId="0" applyFont="1" applyFill="1"/>
    <xf numFmtId="0" fontId="8" fillId="0" borderId="2" xfId="0" applyFont="1" applyFill="1" applyBorder="1" applyAlignment="1">
      <alignment horizontal="center"/>
    </xf>
    <xf numFmtId="164" fontId="0" fillId="0" borderId="2" xfId="1" applyNumberFormat="1" applyFont="1" applyFill="1" applyBorder="1"/>
    <xf numFmtId="164" fontId="5" fillId="0" borderId="2" xfId="1" applyNumberFormat="1" applyFont="1" applyFill="1" applyBorder="1"/>
    <xf numFmtId="164" fontId="5" fillId="0" borderId="2" xfId="0" applyNumberFormat="1" applyFont="1" applyFill="1" applyBorder="1"/>
    <xf numFmtId="164" fontId="0" fillId="0" borderId="0" xfId="0" applyNumberFormat="1" applyFill="1"/>
    <xf numFmtId="164" fontId="5" fillId="0" borderId="1" xfId="0" applyNumberFormat="1" applyFont="1" applyFill="1" applyBorder="1"/>
    <xf numFmtId="0" fontId="9" fillId="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vertical="center"/>
    </xf>
    <xf numFmtId="0" fontId="2" fillId="0" borderId="2" xfId="0" applyFont="1" applyFill="1" applyBorder="1" applyAlignment="1">
      <alignment wrapText="1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/>
    <xf numFmtId="0" fontId="0" fillId="0" borderId="0" xfId="0" pivotButton="1"/>
    <xf numFmtId="0" fontId="0" fillId="0" borderId="0" xfId="0" applyAlignment="1">
      <alignment horizontal="left"/>
    </xf>
    <xf numFmtId="0" fontId="29" fillId="0" borderId="10" xfId="0" applyFont="1" applyFill="1" applyBorder="1" applyAlignment="1">
      <alignment horizontal="left" vertical="center"/>
    </xf>
    <xf numFmtId="0" fontId="0" fillId="0" borderId="0" xfId="0" applyFont="1" applyAlignment="1">
      <alignment horizontal="left"/>
    </xf>
    <xf numFmtId="164" fontId="0" fillId="0" borderId="0" xfId="1" applyNumberFormat="1" applyFont="1"/>
    <xf numFmtId="0" fontId="32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0" fillId="12" borderId="1" xfId="0" applyFill="1" applyBorder="1"/>
    <xf numFmtId="0" fontId="0" fillId="2" borderId="0" xfId="0" applyFill="1" applyBorder="1"/>
    <xf numFmtId="0" fontId="7" fillId="2" borderId="0" xfId="0" applyFont="1" applyFill="1" applyBorder="1"/>
    <xf numFmtId="0" fontId="7" fillId="0" borderId="0" xfId="0" applyFont="1"/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0" fillId="0" borderId="0" xfId="0" applyAlignment="1">
      <alignment horizontal="right"/>
    </xf>
    <xf numFmtId="0" fontId="35" fillId="0" borderId="0" xfId="0" applyFont="1"/>
    <xf numFmtId="0" fontId="33" fillId="0" borderId="1" xfId="0" applyFont="1" applyFill="1" applyBorder="1" applyAlignment="1">
      <alignment horizontal="center"/>
    </xf>
    <xf numFmtId="164" fontId="13" fillId="0" borderId="1" xfId="1" applyNumberFormat="1" applyFont="1" applyFill="1" applyBorder="1"/>
    <xf numFmtId="0" fontId="12" fillId="2" borderId="1" xfId="0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center" vertical="center"/>
    </xf>
    <xf numFmtId="0" fontId="36" fillId="2" borderId="9" xfId="0" applyFont="1" applyFill="1" applyBorder="1" applyAlignment="1">
      <alignment horizontal="center" vertical="center"/>
    </xf>
    <xf numFmtId="164" fontId="12" fillId="0" borderId="1" xfId="0" applyNumberFormat="1" applyFont="1" applyFill="1" applyBorder="1"/>
    <xf numFmtId="0" fontId="8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30" fillId="2" borderId="2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/>
    </xf>
    <xf numFmtId="0" fontId="31" fillId="2" borderId="7" xfId="0" applyFont="1" applyFill="1" applyBorder="1" applyAlignment="1">
      <alignment horizontal="center" vertical="center"/>
    </xf>
    <xf numFmtId="0" fontId="31" fillId="2" borderId="8" xfId="0" applyFont="1" applyFill="1" applyBorder="1" applyAlignment="1">
      <alignment horizontal="center" vertical="center"/>
    </xf>
    <xf numFmtId="0" fontId="30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165" fontId="6" fillId="6" borderId="1" xfId="0" applyNumberFormat="1" applyFont="1" applyFill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165" fontId="6" fillId="0" borderId="1" xfId="0" applyNumberFormat="1" applyFont="1" applyFill="1" applyBorder="1" applyAlignment="1">
      <alignment horizontal="center"/>
    </xf>
    <xf numFmtId="165" fontId="6" fillId="10" borderId="1" xfId="0" applyNumberFormat="1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164" fontId="34" fillId="2" borderId="1" xfId="1" applyNumberFormat="1" applyFont="1" applyFill="1" applyBorder="1" applyAlignment="1">
      <alignment horizontal="right" vertical="center" wrapText="1"/>
    </xf>
    <xf numFmtId="164" fontId="36" fillId="0" borderId="1" xfId="1" applyNumberFormat="1" applyFont="1" applyFill="1" applyBorder="1"/>
    <xf numFmtId="164" fontId="12" fillId="2" borderId="1" xfId="1" applyNumberFormat="1" applyFont="1" applyFill="1" applyBorder="1"/>
    <xf numFmtId="0" fontId="0" fillId="0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64" fontId="12" fillId="3" borderId="1" xfId="0" applyNumberFormat="1" applyFont="1" applyFill="1" applyBorder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30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31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2550"/>
  <sheetViews>
    <sheetView zoomScaleNormal="100" workbookViewId="0">
      <pane xSplit="3" ySplit="3" topLeftCell="U19" activePane="bottomRight" state="frozen"/>
      <selection pane="topRight" activeCell="D1" sqref="D1"/>
      <selection pane="bottomLeft" activeCell="A4" sqref="A4"/>
      <selection pane="bottomRight" activeCell="BU11" sqref="BU11"/>
    </sheetView>
  </sheetViews>
  <sheetFormatPr defaultColWidth="5.28515625" defaultRowHeight="15.75" x14ac:dyDescent="0.25"/>
  <cols>
    <col min="1" max="1" width="5.28515625" style="152" customWidth="1"/>
    <col min="2" max="2" width="10.7109375" style="219" customWidth="1"/>
    <col min="3" max="3" width="20.28515625" style="153" customWidth="1"/>
    <col min="4" max="4" width="5.5703125" customWidth="1"/>
    <col min="5" max="5" width="5.28515625" style="154" customWidth="1"/>
    <col min="6" max="10" width="5.85546875" style="155" customWidth="1"/>
    <col min="11" max="11" width="5.85546875" style="156" customWidth="1"/>
    <col min="12" max="17" width="5.85546875" style="155" customWidth="1"/>
    <col min="18" max="18" width="5.85546875" style="157" customWidth="1"/>
    <col min="19" max="20" width="5.85546875" style="155" customWidth="1"/>
    <col min="21" max="21" width="5.85546875" style="157" customWidth="1"/>
    <col min="22" max="26" width="5.85546875" style="155" customWidth="1"/>
    <col min="27" max="27" width="5.85546875" style="158" customWidth="1"/>
    <col min="28" max="35" width="5.85546875" customWidth="1"/>
    <col min="36" max="36" width="8.42578125" customWidth="1"/>
    <col min="37" max="37" width="9.140625" customWidth="1"/>
    <col min="38" max="38" width="8" customWidth="1"/>
    <col min="39" max="39" width="4" customWidth="1"/>
    <col min="40" max="40" width="5.140625" bestFit="1" customWidth="1"/>
    <col min="41" max="41" width="6.5703125" bestFit="1" customWidth="1"/>
    <col min="42" max="42" width="5.140625" bestFit="1" customWidth="1"/>
    <col min="43" max="43" width="6.5703125" bestFit="1" customWidth="1"/>
    <col min="44" max="44" width="5.140625" bestFit="1" customWidth="1"/>
    <col min="45" max="45" width="4.7109375" bestFit="1" customWidth="1"/>
    <col min="46" max="46" width="6.5703125" bestFit="1" customWidth="1"/>
    <col min="47" max="47" width="5.140625" bestFit="1" customWidth="1"/>
    <col min="48" max="48" width="6.5703125" style="159" bestFit="1" customWidth="1"/>
    <col min="49" max="49" width="6.5703125" bestFit="1" customWidth="1"/>
    <col min="50" max="50" width="5.140625" bestFit="1" customWidth="1"/>
    <col min="51" max="51" width="6.5703125" bestFit="1" customWidth="1"/>
    <col min="52" max="52" width="4.7109375" bestFit="1" customWidth="1"/>
    <col min="53" max="53" width="5.140625" bestFit="1" customWidth="1"/>
    <col min="54" max="55" width="6.5703125" bestFit="1" customWidth="1"/>
    <col min="56" max="57" width="5.140625" bestFit="1" customWidth="1"/>
    <col min="58" max="58" width="4.7109375" bestFit="1" customWidth="1"/>
    <col min="59" max="59" width="4.7109375" style="159" bestFit="1" customWidth="1"/>
    <col min="60" max="60" width="5.140625" style="160" bestFit="1" customWidth="1"/>
    <col min="61" max="61" width="5.140625" bestFit="1" customWidth="1"/>
    <col min="62" max="65" width="6.5703125" bestFit="1" customWidth="1"/>
    <col min="66" max="66" width="4.7109375" bestFit="1" customWidth="1"/>
    <col min="67" max="69" width="6.5703125" bestFit="1" customWidth="1"/>
    <col min="70" max="70" width="7.42578125" customWidth="1"/>
    <col min="71" max="71" width="10.85546875" customWidth="1"/>
  </cols>
  <sheetData>
    <row r="1" spans="1:74" ht="22.5" customHeight="1" x14ac:dyDescent="0.4">
      <c r="A1" s="171" t="s">
        <v>266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71"/>
      <c r="AN1" s="171"/>
      <c r="AO1" s="171"/>
      <c r="AP1" s="171"/>
      <c r="AQ1" s="171"/>
      <c r="AR1" s="171"/>
      <c r="AS1" s="171"/>
      <c r="AT1" s="171"/>
      <c r="AU1" s="171"/>
      <c r="AV1" s="171"/>
      <c r="AW1" s="171"/>
      <c r="AX1" s="171"/>
      <c r="AY1" s="171"/>
      <c r="AZ1" s="171"/>
      <c r="BA1" s="171"/>
      <c r="BB1" s="171"/>
      <c r="BC1" s="171"/>
      <c r="BD1" s="171"/>
      <c r="BE1" s="171"/>
      <c r="BF1" s="171"/>
      <c r="BG1" s="171"/>
      <c r="BH1" s="171"/>
      <c r="BI1" s="171"/>
      <c r="BJ1" s="171"/>
      <c r="BK1" s="171"/>
      <c r="BL1" s="171"/>
      <c r="BM1" s="171"/>
      <c r="BN1" s="171"/>
      <c r="BO1" s="171"/>
      <c r="BP1" s="171"/>
      <c r="BQ1" s="171"/>
      <c r="BR1" s="171"/>
      <c r="BS1" s="171"/>
    </row>
    <row r="2" spans="1:74" ht="17.25" customHeight="1" x14ac:dyDescent="0.25">
      <c r="A2" s="169" t="s">
        <v>267</v>
      </c>
      <c r="B2" s="169"/>
      <c r="C2" s="169" t="s">
        <v>268</v>
      </c>
      <c r="D2" s="172" t="s">
        <v>269</v>
      </c>
      <c r="E2" s="174" t="s">
        <v>270</v>
      </c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6" t="s">
        <v>305</v>
      </c>
      <c r="AM2" s="212" t="s">
        <v>271</v>
      </c>
      <c r="AN2" s="213"/>
      <c r="AO2" s="213"/>
      <c r="AP2" s="213"/>
      <c r="AQ2" s="213"/>
      <c r="AR2" s="213"/>
      <c r="AS2" s="213"/>
      <c r="AT2" s="213"/>
      <c r="AU2" s="213"/>
      <c r="AV2" s="213"/>
      <c r="AW2" s="213"/>
      <c r="AX2" s="213"/>
      <c r="AY2" s="213"/>
      <c r="AZ2" s="213"/>
      <c r="BA2" s="213"/>
      <c r="BB2" s="213"/>
      <c r="BC2" s="213"/>
      <c r="BD2" s="213"/>
      <c r="BE2" s="213"/>
      <c r="BF2" s="213"/>
      <c r="BG2" s="213"/>
      <c r="BH2" s="213"/>
      <c r="BI2" s="213"/>
      <c r="BJ2" s="213"/>
      <c r="BK2" s="213"/>
      <c r="BL2" s="213"/>
      <c r="BM2" s="213"/>
      <c r="BN2" s="213"/>
      <c r="BO2" s="213"/>
      <c r="BP2" s="213"/>
      <c r="BQ2" s="213"/>
      <c r="BR2" s="214"/>
      <c r="BS2" s="220" t="s">
        <v>304</v>
      </c>
    </row>
    <row r="3" spans="1:74" ht="17.25" customHeight="1" x14ac:dyDescent="0.25">
      <c r="A3" s="170"/>
      <c r="B3" s="170"/>
      <c r="C3" s="170"/>
      <c r="D3" s="173"/>
      <c r="E3" s="164">
        <v>1</v>
      </c>
      <c r="F3" s="164">
        <v>2</v>
      </c>
      <c r="G3" s="164">
        <v>3</v>
      </c>
      <c r="H3" s="164">
        <v>4</v>
      </c>
      <c r="I3" s="164">
        <v>5</v>
      </c>
      <c r="J3" s="165">
        <v>6</v>
      </c>
      <c r="K3" s="164">
        <v>7</v>
      </c>
      <c r="L3" s="164">
        <v>8</v>
      </c>
      <c r="M3" s="164">
        <v>9</v>
      </c>
      <c r="N3" s="164">
        <v>10</v>
      </c>
      <c r="O3" s="164">
        <v>11</v>
      </c>
      <c r="P3" s="164">
        <v>12</v>
      </c>
      <c r="Q3" s="164">
        <v>13</v>
      </c>
      <c r="R3" s="165">
        <v>14</v>
      </c>
      <c r="S3" s="165">
        <v>15</v>
      </c>
      <c r="T3" s="165">
        <v>16</v>
      </c>
      <c r="U3" s="165">
        <v>17</v>
      </c>
      <c r="V3" s="166">
        <v>18</v>
      </c>
      <c r="W3" s="165">
        <v>19</v>
      </c>
      <c r="X3" s="165">
        <v>20</v>
      </c>
      <c r="Y3" s="165">
        <v>21</v>
      </c>
      <c r="Z3" s="165">
        <v>22</v>
      </c>
      <c r="AA3" s="165">
        <v>23</v>
      </c>
      <c r="AB3" s="165">
        <v>24</v>
      </c>
      <c r="AC3" s="165">
        <v>25</v>
      </c>
      <c r="AD3" s="165">
        <v>26</v>
      </c>
      <c r="AE3" s="165">
        <v>27</v>
      </c>
      <c r="AF3" s="165">
        <v>28</v>
      </c>
      <c r="AG3" s="165">
        <v>29</v>
      </c>
      <c r="AH3" s="165">
        <v>30</v>
      </c>
      <c r="AI3" s="164">
        <v>31</v>
      </c>
      <c r="AJ3" s="145" t="s">
        <v>293</v>
      </c>
      <c r="AK3" s="145" t="s">
        <v>294</v>
      </c>
      <c r="AL3" s="173"/>
      <c r="AM3" s="145">
        <v>1</v>
      </c>
      <c r="AN3" s="145">
        <v>2</v>
      </c>
      <c r="AO3" s="145">
        <v>3</v>
      </c>
      <c r="AP3" s="145">
        <v>4</v>
      </c>
      <c r="AQ3" s="145">
        <v>5</v>
      </c>
      <c r="AR3" s="146">
        <v>6</v>
      </c>
      <c r="AS3" s="145">
        <v>7</v>
      </c>
      <c r="AT3" s="145">
        <v>8</v>
      </c>
      <c r="AU3" s="145">
        <v>9</v>
      </c>
      <c r="AV3" s="146">
        <v>10</v>
      </c>
      <c r="AW3" s="145">
        <v>11</v>
      </c>
      <c r="AX3" s="145">
        <v>12</v>
      </c>
      <c r="AY3" s="145">
        <v>13</v>
      </c>
      <c r="AZ3" s="146">
        <v>14</v>
      </c>
      <c r="BA3" s="146">
        <v>15</v>
      </c>
      <c r="BB3" s="146">
        <v>16</v>
      </c>
      <c r="BC3" s="146">
        <v>17</v>
      </c>
      <c r="BD3" s="147">
        <v>18</v>
      </c>
      <c r="BE3" s="146">
        <v>19</v>
      </c>
      <c r="BF3" s="146">
        <v>20</v>
      </c>
      <c r="BG3" s="146">
        <v>21</v>
      </c>
      <c r="BH3" s="146">
        <v>22</v>
      </c>
      <c r="BI3" s="146">
        <v>23</v>
      </c>
      <c r="BJ3" s="146">
        <v>24</v>
      </c>
      <c r="BK3" s="146">
        <v>25</v>
      </c>
      <c r="BL3" s="146">
        <v>26</v>
      </c>
      <c r="BM3" s="146">
        <v>27</v>
      </c>
      <c r="BN3" s="146">
        <v>28</v>
      </c>
      <c r="BO3" s="146">
        <v>29</v>
      </c>
      <c r="BP3" s="146">
        <v>30</v>
      </c>
      <c r="BQ3" s="145">
        <v>31</v>
      </c>
      <c r="BR3" s="145" t="s">
        <v>294</v>
      </c>
      <c r="BS3" s="221"/>
    </row>
    <row r="4" spans="1:74" ht="17.25" customHeight="1" x14ac:dyDescent="0.25">
      <c r="A4" s="162"/>
      <c r="B4" s="218" t="s">
        <v>287</v>
      </c>
      <c r="C4" s="168" t="s">
        <v>31</v>
      </c>
      <c r="D4" s="148"/>
      <c r="E4" s="163"/>
      <c r="F4" s="163">
        <f>'2.1'!$E6</f>
        <v>0</v>
      </c>
      <c r="G4" s="163">
        <f>'3.1'!$E6</f>
        <v>0</v>
      </c>
      <c r="H4" s="163">
        <f>'4.1'!$E6</f>
        <v>0</v>
      </c>
      <c r="I4" s="163">
        <f>'5.1'!$E6</f>
        <v>60</v>
      </c>
      <c r="J4" s="163">
        <f>'6.1'!$E6</f>
        <v>60</v>
      </c>
      <c r="K4" s="163">
        <f>'7.1'!$E6</f>
        <v>0</v>
      </c>
      <c r="L4" s="163">
        <f>'8.1'!$E6</f>
        <v>0</v>
      </c>
      <c r="M4" s="163">
        <f>'9.1'!$E6</f>
        <v>0</v>
      </c>
      <c r="N4" s="163">
        <f>'10.1'!$E6</f>
        <v>0</v>
      </c>
      <c r="O4" s="163">
        <f>'11.1'!$E6</f>
        <v>0</v>
      </c>
      <c r="P4" s="163">
        <f>'12.1'!$E6</f>
        <v>0</v>
      </c>
      <c r="Q4" s="163">
        <f>'13.1'!$E6</f>
        <v>60</v>
      </c>
      <c r="R4" s="163">
        <f>'14.1'!$E6</f>
        <v>0</v>
      </c>
      <c r="S4" s="163">
        <f>'15.1'!$E6</f>
        <v>0</v>
      </c>
      <c r="T4" s="163">
        <f>'16.1'!$E6</f>
        <v>0</v>
      </c>
      <c r="U4" s="163">
        <f>'17.1'!$E6</f>
        <v>0</v>
      </c>
      <c r="V4" s="163">
        <f>'18.1'!$E6</f>
        <v>80</v>
      </c>
      <c r="W4" s="163">
        <f>'19.1'!$E6</f>
        <v>0</v>
      </c>
      <c r="X4" s="163">
        <f>'20.1'!$E6</f>
        <v>0</v>
      </c>
      <c r="Y4" s="163">
        <f>'21.1'!$E6</f>
        <v>0</v>
      </c>
      <c r="Z4" s="163">
        <f>'22.1'!$F6</f>
        <v>80</v>
      </c>
      <c r="AA4" s="163">
        <f>'23.1'!$E6</f>
        <v>0</v>
      </c>
      <c r="AB4" s="163">
        <f>'24.1'!$E6</f>
        <v>0</v>
      </c>
      <c r="AC4" s="163">
        <f>'25.1'!$E6</f>
        <v>0</v>
      </c>
      <c r="AD4" s="163">
        <f>'26.1'!$E6</f>
        <v>0</v>
      </c>
      <c r="AE4" s="163">
        <f>'27.1'!$E6</f>
        <v>80</v>
      </c>
      <c r="AF4" s="163">
        <f>'28.1'!$E6</f>
        <v>0</v>
      </c>
      <c r="AG4" s="163">
        <f>'29.1'!$E6</f>
        <v>0</v>
      </c>
      <c r="AH4" s="163">
        <f>'30.1'!$E6</f>
        <v>80</v>
      </c>
      <c r="AI4" s="163">
        <f>'31.1'!$E6</f>
        <v>0</v>
      </c>
      <c r="AJ4" s="167">
        <f t="shared" ref="AJ4:AJ31" si="0">SUM(E4:AI4)</f>
        <v>500</v>
      </c>
      <c r="AK4" s="167">
        <v>6</v>
      </c>
      <c r="AL4" s="222">
        <f>SUM(E4:AK4)</f>
        <v>1006</v>
      </c>
      <c r="AM4" s="124"/>
      <c r="AN4" s="216">
        <f>'2.1'!$N$6+'2.1'!$AE$6+'2.1'!$AD$6</f>
        <v>5</v>
      </c>
      <c r="AO4" s="216">
        <f>'3.1'!$N$6+'3.1'!$AE$6+'3.1'!$AD$6</f>
        <v>65</v>
      </c>
      <c r="AP4" s="216">
        <f>'4.1'!$N$6+'4.1'!$AE$6+'4.1'!$AD$6</f>
        <v>34</v>
      </c>
      <c r="AQ4" s="216">
        <f>'5.1'!$N$6+'5.1'!$AE$6+'5.1'!$AD$6</f>
        <v>76</v>
      </c>
      <c r="AR4" s="216">
        <f>'6.1'!$N$6+'6.1'!$AE$6+'6.1'!$AD$6</f>
        <v>0</v>
      </c>
      <c r="AS4" s="216">
        <f>'7.1'!$N$6+'7.1'!$AE$6+'7.1'!$AD$6</f>
        <v>0</v>
      </c>
      <c r="AT4" s="216">
        <f>'8.1'!$N$6+'8.1'!$AE$6+'8.1'!$AD$6</f>
        <v>122</v>
      </c>
      <c r="AU4" s="216">
        <f>'9.1'!$N$6+'9.1'!$AE$6+'9.1'!$AD$6</f>
        <v>17</v>
      </c>
      <c r="AV4" s="216">
        <f>'10.1'!$N$6+'10.1'!$AE$6+'10.1'!$AD$6</f>
        <v>82</v>
      </c>
      <c r="AW4" s="216">
        <f>'11.1'!$N$6+'11.1'!$AE$6+'11.1'!$AD$6</f>
        <v>62</v>
      </c>
      <c r="AX4" s="216">
        <f>'12.1'!$N$6+'12.1'!$AE$6+'12.1'!$AD$6</f>
        <v>0</v>
      </c>
      <c r="AY4" s="216">
        <f>'13.1'!$N$6+'13.1'!$AE$6+'13.1'!$AD$6</f>
        <v>112</v>
      </c>
      <c r="AZ4" s="216">
        <f>'14.1'!$N$6+'14.1'!$AE$6+'14.1'!$AD$6</f>
        <v>0</v>
      </c>
      <c r="BA4" s="216">
        <f>'15.1'!$N$6+'15.1'!$AE$6+'15.1'!$AD$6</f>
        <v>42</v>
      </c>
      <c r="BB4" s="216">
        <f>'16.1'!$N$6+'16.1'!$AE$6+'16.1'!$AD$6</f>
        <v>21</v>
      </c>
      <c r="BC4" s="216">
        <f>'17.1'!$N$6+'17.1'!$AE$6+'17.1'!$AD$6</f>
        <v>49</v>
      </c>
      <c r="BD4" s="216">
        <f>'18.1'!$N$6+'18.1'!$AE$6+'18.1'!$AD$6</f>
        <v>33</v>
      </c>
      <c r="BE4" s="216">
        <f>'19.1'!$N$6+'19.1'!$AE$6+'19.1'!$AD$6</f>
        <v>10</v>
      </c>
      <c r="BF4" s="216">
        <f>'20.1'!$N$6+'20.1'!$AE$6+'20.1'!$AD$6</f>
        <v>0</v>
      </c>
      <c r="BG4" s="216">
        <f>'21.1'!$N$6+'21.1'!$AE$6+'21.1'!$AD$6</f>
        <v>0</v>
      </c>
      <c r="BH4" s="216">
        <f>'22.1'!$O$6+'22.1'!$AF$6+'22.1'!$AE$6</f>
        <v>0</v>
      </c>
      <c r="BI4" s="216">
        <f>'23.1'!$O$6+'23.1'!$AF$6+'23.1'!$AE$6</f>
        <v>35</v>
      </c>
      <c r="BJ4" s="216">
        <f>'24.1'!$O$6+'24.1'!$AF$6+'24.1'!$AE$6</f>
        <v>284</v>
      </c>
      <c r="BK4" s="216">
        <f>'25.1'!$O$6+'25.1'!$AF$6+'25.1'!$AE$6</f>
        <v>20</v>
      </c>
      <c r="BL4" s="216">
        <f>'26.1'!$O$6+'26.1'!$AF$6+'26.1'!$AE$6</f>
        <v>74</v>
      </c>
      <c r="BM4" s="216">
        <f>'27.1'!$O$6+'27.1'!$AF$6+'27.1'!$AE$6</f>
        <v>325</v>
      </c>
      <c r="BN4" s="216">
        <f>'28.1'!$O$6+'28.1'!$AF$6+'28.1'!$AE$6</f>
        <v>0</v>
      </c>
      <c r="BO4" s="216">
        <f>'29.1'!$O$6+'29.1'!$AF$6+'29.1'!$AE$6</f>
        <v>158</v>
      </c>
      <c r="BP4" s="216">
        <f>'30.1'!$O$6+'30.1'!$AF$6+'30.1'!$AE$6</f>
        <v>184</v>
      </c>
      <c r="BQ4" s="216">
        <f>'31.1'!$O$6+'31.1'!$AF$6+'31.1'!$AE$6</f>
        <v>79</v>
      </c>
      <c r="BR4" s="167">
        <v>6</v>
      </c>
      <c r="BS4" s="167">
        <f>SUM(AM4:BR4)</f>
        <v>1895</v>
      </c>
    </row>
    <row r="5" spans="1:74" ht="16.5" customHeight="1" x14ac:dyDescent="0.25">
      <c r="A5" s="162"/>
      <c r="B5" s="218" t="s">
        <v>292</v>
      </c>
      <c r="C5" s="168" t="s">
        <v>133</v>
      </c>
      <c r="D5" s="148"/>
      <c r="E5" s="163"/>
      <c r="F5" s="163">
        <f>'2.1'!$E26</f>
        <v>0</v>
      </c>
      <c r="G5" s="163">
        <f>'3.1'!$E26</f>
        <v>0</v>
      </c>
      <c r="H5" s="163">
        <f>'4.1'!$E26</f>
        <v>0</v>
      </c>
      <c r="I5" s="163">
        <f>'5.1'!$E26</f>
        <v>60</v>
      </c>
      <c r="J5" s="163">
        <f>'6.1'!$E26</f>
        <v>0</v>
      </c>
      <c r="K5" s="163">
        <f>'7.1'!$E26</f>
        <v>0</v>
      </c>
      <c r="L5" s="163">
        <f>'8.1'!$E26</f>
        <v>0</v>
      </c>
      <c r="M5" s="163">
        <f>'9.1'!$E26</f>
        <v>0</v>
      </c>
      <c r="N5" s="163">
        <f>'10.1'!$E26</f>
        <v>0</v>
      </c>
      <c r="O5" s="163">
        <f>'11.1'!$E26</f>
        <v>0</v>
      </c>
      <c r="P5" s="163">
        <f>'12.1'!$E26</f>
        <v>0</v>
      </c>
      <c r="Q5" s="163">
        <f>'13.1'!$E26</f>
        <v>0</v>
      </c>
      <c r="R5" s="163">
        <f>'14.1'!$E26</f>
        <v>0</v>
      </c>
      <c r="S5" s="163">
        <f>'15.1'!$E26</f>
        <v>0</v>
      </c>
      <c r="T5" s="163">
        <f>'16.1'!$E26</f>
        <v>0</v>
      </c>
      <c r="U5" s="163">
        <f>'17.1'!$E26</f>
        <v>0</v>
      </c>
      <c r="V5" s="163">
        <f>'18.1'!$E26</f>
        <v>60</v>
      </c>
      <c r="W5" s="163">
        <f>'19.1'!$E26</f>
        <v>0</v>
      </c>
      <c r="X5" s="163">
        <f>'20.1'!$E26</f>
        <v>0</v>
      </c>
      <c r="Y5" s="163">
        <f>'21.1'!$E26</f>
        <v>0</v>
      </c>
      <c r="Z5" s="163">
        <f>'22.1'!$F26</f>
        <v>60</v>
      </c>
      <c r="AA5" s="163">
        <f>'23.1'!$E26</f>
        <v>0</v>
      </c>
      <c r="AB5" s="163">
        <f>'24.1'!$E26</f>
        <v>0</v>
      </c>
      <c r="AC5" s="163">
        <f>'25.1'!$E26</f>
        <v>0</v>
      </c>
      <c r="AD5" s="163">
        <f>'26.1'!$E26</f>
        <v>0</v>
      </c>
      <c r="AE5" s="163">
        <f>'27.1'!$E26</f>
        <v>0</v>
      </c>
      <c r="AF5" s="163">
        <f>'28.1'!$E26</f>
        <v>0</v>
      </c>
      <c r="AG5" s="163">
        <f>'29.1'!$E26</f>
        <v>0</v>
      </c>
      <c r="AH5" s="163">
        <f>'30.1'!$E26</f>
        <v>30</v>
      </c>
      <c r="AI5" s="163">
        <f>'31.1'!$E26</f>
        <v>0</v>
      </c>
      <c r="AJ5" s="167">
        <f t="shared" si="0"/>
        <v>210</v>
      </c>
      <c r="AK5" s="167"/>
      <c r="AL5" s="222">
        <f t="shared" ref="AL5:AL31" si="1">SUM(E5:AK5)</f>
        <v>420</v>
      </c>
      <c r="AM5" s="31"/>
      <c r="AN5" s="217">
        <f>'2.1'!$N$26+'2.1'!$AE$26+'2.1'!$AD$26</f>
        <v>20</v>
      </c>
      <c r="AO5" s="217">
        <f>'3.1'!$N$26+'3.1'!$AE$26+'3.1'!$AD$26</f>
        <v>21</v>
      </c>
      <c r="AP5" s="217">
        <f>'4.1'!$N$26+'4.1'!$AE$26+'4.1'!$AD$26</f>
        <v>20</v>
      </c>
      <c r="AQ5" s="217">
        <f>'5.1'!$N$26+'5.1'!$AE$26+'5.1'!$AD$26</f>
        <v>61</v>
      </c>
      <c r="AR5" s="217">
        <f>'6.1'!$N$26+'6.1'!$AE$26+'6.1'!$AD$26</f>
        <v>0</v>
      </c>
      <c r="AS5" s="217">
        <f>'7.1'!$N$26+'7.1'!$AE$26+'7.1'!$AD$26</f>
        <v>0</v>
      </c>
      <c r="AT5" s="217">
        <f>'8.1'!$N$26+'8.1'!$AE$26+'8.1'!$AD$26</f>
        <v>61</v>
      </c>
      <c r="AU5" s="217">
        <f>'9.1'!$N$26+'9.1'!$AE$26+'9.1'!$AD$26</f>
        <v>10</v>
      </c>
      <c r="AV5" s="217">
        <f>'10.1'!$N$26+'10.1'!$AE$26+'10.1'!$AD$26</f>
        <v>48</v>
      </c>
      <c r="AW5" s="217">
        <f>'11.1'!$N$26+'11.1'!$AE$26+'11.1'!$AD$26</f>
        <v>48</v>
      </c>
      <c r="AX5" s="217">
        <f>'12.1'!$N$26+'12.1'!$AE$26+'12.1'!$AD$26</f>
        <v>0</v>
      </c>
      <c r="AY5" s="217">
        <f>'13.1'!$N$26+'13.1'!$AE$26+'13.1'!$AD$26</f>
        <v>48</v>
      </c>
      <c r="AZ5" s="217">
        <f>'14.1'!$N$26+'14.1'!$AE$26+'14.1'!$AD$26</f>
        <v>0</v>
      </c>
      <c r="BA5" s="217">
        <f>'15.1'!$N$26+'15.1'!$AE$26+'15.1'!$AD$26</f>
        <v>40</v>
      </c>
      <c r="BB5" s="217">
        <f>'16.1'!$N$26+'16.1'!$AE$26+'16.1'!$AD$26</f>
        <v>0</v>
      </c>
      <c r="BC5" s="217">
        <f>'17.1'!$N$26+'17.1'!$AE$26+'17.1'!$AD$26</f>
        <v>8</v>
      </c>
      <c r="BD5" s="217">
        <f>'18.1'!$N$26+'18.1'!$AE$26+'18.1'!$AD$26</f>
        <v>30</v>
      </c>
      <c r="BE5" s="217">
        <f>'19.1'!$N$26+'19.1'!$AE$26+'19.1'!$AD$26</f>
        <v>0</v>
      </c>
      <c r="BF5" s="217">
        <f>'20.1'!$N$26+'20.1'!$AE$26+'20.1'!$AD$26</f>
        <v>0</v>
      </c>
      <c r="BG5" s="217">
        <f>'21.1'!$N$26+'21.1'!$AE$26+'21.1'!$AD$26</f>
        <v>0</v>
      </c>
      <c r="BH5" s="217">
        <f>'22.1'!$O$26+'22.1'!$AF$26+'22.1'!$AE$26</f>
        <v>10</v>
      </c>
      <c r="BI5" s="217">
        <f>'23.1'!$O$26+'23.1'!$AF$26+'23.1'!$AE$26</f>
        <v>0</v>
      </c>
      <c r="BJ5" s="217">
        <f>'24.1'!$O$26+'24.1'!$AF$26+'24.1'!$AE$26</f>
        <v>141</v>
      </c>
      <c r="BK5" s="217">
        <f>'25.1'!$O$26+'25.1'!$AF$26+'25.1'!$AE$26</f>
        <v>10</v>
      </c>
      <c r="BL5" s="217">
        <f>'26.1'!$O$26+'26.1'!$AF$26+'26.1'!$AE$26</f>
        <v>37</v>
      </c>
      <c r="BM5" s="217">
        <f>'27.1'!$O$26+'27.1'!$AF$26+'27.1'!$AE$26</f>
        <v>111</v>
      </c>
      <c r="BN5" s="217">
        <f>'28.1'!$O$26+'28.1'!$AF$26+'28.1'!$AE$26</f>
        <v>0</v>
      </c>
      <c r="BO5" s="217">
        <f>'29.1'!$O$26+'29.1'!$AF$26+'29.1'!$AE$26</f>
        <v>14</v>
      </c>
      <c r="BP5" s="217">
        <f>'30.1'!$O$26+'30.1'!$AF$26+'30.1'!$AE$26</f>
        <v>74</v>
      </c>
      <c r="BQ5" s="217">
        <f>'31.1'!$O$26+'31.1'!$AF$26+'31.1'!$AE$26</f>
        <v>37</v>
      </c>
      <c r="BR5" s="167"/>
      <c r="BS5" s="167">
        <f t="shared" ref="BS5:BS31" si="2">SUM(AM5:BR5)</f>
        <v>849</v>
      </c>
      <c r="BT5" s="150"/>
      <c r="BU5" s="149"/>
      <c r="BV5" s="151"/>
    </row>
    <row r="6" spans="1:74" ht="17.25" customHeight="1" x14ac:dyDescent="0.25">
      <c r="A6" s="162"/>
      <c r="B6" s="218" t="s">
        <v>284</v>
      </c>
      <c r="C6" s="168" t="s">
        <v>25</v>
      </c>
      <c r="D6" s="148"/>
      <c r="E6" s="163"/>
      <c r="F6" s="163">
        <f>'2.1'!$E14</f>
        <v>180</v>
      </c>
      <c r="G6" s="163">
        <f>'3.1'!$E14</f>
        <v>0</v>
      </c>
      <c r="H6" s="163">
        <f>'4.1'!$E14</f>
        <v>0</v>
      </c>
      <c r="I6" s="163">
        <f>'5.1'!$E14</f>
        <v>0</v>
      </c>
      <c r="J6" s="163">
        <f>'6.1'!$E14</f>
        <v>180</v>
      </c>
      <c r="K6" s="163">
        <f>'7.1'!$E14</f>
        <v>0</v>
      </c>
      <c r="L6" s="163">
        <f>'8.1'!$E14</f>
        <v>0</v>
      </c>
      <c r="M6" s="163">
        <f>'9.1'!$E14</f>
        <v>90</v>
      </c>
      <c r="N6" s="163">
        <f>'10.1'!$E14</f>
        <v>0</v>
      </c>
      <c r="O6" s="163">
        <f>'11.1'!$E14</f>
        <v>0</v>
      </c>
      <c r="P6" s="163">
        <f>'12.1'!$E14</f>
        <v>90</v>
      </c>
      <c r="Q6" s="163">
        <f>'13.1'!$E14</f>
        <v>0</v>
      </c>
      <c r="R6" s="163">
        <f>'14.1'!$E14</f>
        <v>0</v>
      </c>
      <c r="S6" s="163">
        <f>'15.1'!$E14</f>
        <v>0</v>
      </c>
      <c r="T6" s="163">
        <f>'16.1'!$E14</f>
        <v>0</v>
      </c>
      <c r="U6" s="163">
        <f>'17.1'!$E14</f>
        <v>0</v>
      </c>
      <c r="V6" s="163">
        <f>'18.1'!$E14</f>
        <v>90</v>
      </c>
      <c r="W6" s="163">
        <f>'19.1'!$E14</f>
        <v>34</v>
      </c>
      <c r="X6" s="163">
        <f>'20.1'!$E14</f>
        <v>0</v>
      </c>
      <c r="Y6" s="163">
        <f>'21.1'!$E14</f>
        <v>0</v>
      </c>
      <c r="Z6" s="163">
        <f>'22.1'!$F14</f>
        <v>0</v>
      </c>
      <c r="AA6" s="163">
        <f>'23.1'!$E14</f>
        <v>0</v>
      </c>
      <c r="AB6" s="163">
        <f>'24.1'!$E14</f>
        <v>0</v>
      </c>
      <c r="AC6" s="163">
        <f>'25.1'!$E14</f>
        <v>0</v>
      </c>
      <c r="AD6" s="163">
        <f>'26.1'!$E14</f>
        <v>0</v>
      </c>
      <c r="AE6" s="163">
        <f>'27.1'!$E14</f>
        <v>346</v>
      </c>
      <c r="AF6" s="163">
        <f>'28.1'!$E14</f>
        <v>0</v>
      </c>
      <c r="AG6" s="163">
        <f>'29.1'!$E14</f>
        <v>0</v>
      </c>
      <c r="AH6" s="163">
        <f>'30.1'!$E14</f>
        <v>0</v>
      </c>
      <c r="AI6" s="163">
        <f>'31.1'!$E14</f>
        <v>0</v>
      </c>
      <c r="AJ6" s="167">
        <f t="shared" si="0"/>
        <v>1010</v>
      </c>
      <c r="AK6" s="167"/>
      <c r="AL6" s="222">
        <f t="shared" si="1"/>
        <v>2020</v>
      </c>
      <c r="AM6" s="124"/>
      <c r="AN6" s="216">
        <f>'2.1'!$N$14+'2.1'!$AD$14+'2.1'!$AE$14</f>
        <v>16</v>
      </c>
      <c r="AO6" s="216">
        <f>'3.1'!$N$14+'3.1'!$AD$14+'3.1'!$AE$14</f>
        <v>194</v>
      </c>
      <c r="AP6" s="216">
        <f>'4.1'!$N$14+'4.1'!$AD$14+'4.1'!$AE$14</f>
        <v>50</v>
      </c>
      <c r="AQ6" s="216">
        <f>'5.1'!$N$14+'5.1'!$AD$14+'5.1'!$AE$14</f>
        <v>62</v>
      </c>
      <c r="AR6" s="216">
        <f>'6.1'!$N$14+'6.1'!$AD$14+'6.1'!$AE$14</f>
        <v>55</v>
      </c>
      <c r="AS6" s="216">
        <f>'7.1'!$N$14+'7.1'!$AD$14+'7.1'!$AE$14</f>
        <v>0</v>
      </c>
      <c r="AT6" s="216">
        <f>'8.1'!$N$14+'8.1'!$AD$14+'8.1'!$AE$14</f>
        <v>166</v>
      </c>
      <c r="AU6" s="216">
        <f>'9.1'!$N$14+'9.1'!$AD$14+'9.1'!$AE$14</f>
        <v>0</v>
      </c>
      <c r="AV6" s="216">
        <f>'10.1'!$N$14+'10.1'!$AD$14+'10.1'!$AE$14</f>
        <v>241</v>
      </c>
      <c r="AW6" s="216">
        <f>'11.1'!$N$14+'11.1'!$AD$14+'11.1'!$AE$14</f>
        <v>148</v>
      </c>
      <c r="AX6" s="216">
        <f>'12.1'!$N$14+'12.1'!$AD$14+'12.1'!$AE$14</f>
        <v>5</v>
      </c>
      <c r="AY6" s="216">
        <f>'13.1'!$N$14+'13.1'!$AD$14+'13.1'!$AE$14</f>
        <v>190</v>
      </c>
      <c r="AZ6" s="216">
        <f>'14.1'!$N$14+'14.1'!$AD$14+'14.1'!$AE$14</f>
        <v>0</v>
      </c>
      <c r="BA6" s="216">
        <f>'15.1'!$N$14+'15.1'!$AD$14+'15.1'!$AE$14</f>
        <v>20</v>
      </c>
      <c r="BB6" s="216">
        <f>'16.1'!$N$14+'16.1'!$AD$14+'16.1'!$AE$14</f>
        <v>26</v>
      </c>
      <c r="BC6" s="216">
        <f>'17.1'!$N$14+'17.1'!$AD$14+'17.1'!$AE$14</f>
        <v>96</v>
      </c>
      <c r="BD6" s="216">
        <f>'18.1'!$N$14+'18.1'!$AD$14+'18.1'!$AE$14</f>
        <v>22</v>
      </c>
      <c r="BE6" s="216">
        <f>'19.1'!$N$14+'19.1'!$AD$14+'19.1'!$AE$14</f>
        <v>5</v>
      </c>
      <c r="BF6" s="216">
        <f>'20.1'!$N$14+'20.1'!$AD$14+'20.1'!$AE$14</f>
        <v>30</v>
      </c>
      <c r="BG6" s="216">
        <f>'21.1'!$N$14+'21.1'!$AD$14+'21.1'!$AE$14</f>
        <v>0</v>
      </c>
      <c r="BH6" s="216">
        <f>'22.1'!$O$14+'22.1'!$AE$14+'22.1'!$AF$14</f>
        <v>0</v>
      </c>
      <c r="BI6" s="216">
        <f>'23.1'!$O$14+'23.1'!$AE$14+'23.1'!$AF$14</f>
        <v>15</v>
      </c>
      <c r="BJ6" s="216">
        <f>'24.1'!$O$14+'24.1'!$AE$14+'24.1'!$AF$14</f>
        <v>11</v>
      </c>
      <c r="BK6" s="216">
        <f>'25.1'!$O$14+'25.1'!$AE$14+'25.1'!$AF$14</f>
        <v>0</v>
      </c>
      <c r="BL6" s="216">
        <f>'26.1'!$O$14+'26.1'!$AE$14+'26.1'!$AF$14</f>
        <v>2</v>
      </c>
      <c r="BM6" s="216">
        <f>'27.1'!$O$14+'27.1'!$AE$14+'27.1'!$AF$14</f>
        <v>908</v>
      </c>
      <c r="BN6" s="216">
        <f>'28.1'!$O$14+'28.1'!$AE$14+'28.1'!$AF$14</f>
        <v>0</v>
      </c>
      <c r="BO6" s="216">
        <f>'29.1'!$O$14+'29.1'!$AE$14+'29.1'!$AF$14</f>
        <v>580</v>
      </c>
      <c r="BP6" s="216">
        <f>'30.1'!$O$14+'30.1'!$AE$14+'30.1'!$AF$14</f>
        <v>460</v>
      </c>
      <c r="BQ6" s="216">
        <f>'31.1'!$O$14+'31.1'!$AE$14+'31.1'!$AF$14</f>
        <v>220</v>
      </c>
      <c r="BR6" s="167"/>
      <c r="BS6" s="167">
        <f t="shared" si="2"/>
        <v>3522</v>
      </c>
    </row>
    <row r="7" spans="1:74" ht="17.25" customHeight="1" x14ac:dyDescent="0.25">
      <c r="A7" s="162"/>
      <c r="B7" s="218" t="s">
        <v>280</v>
      </c>
      <c r="C7" s="168" t="s">
        <v>38</v>
      </c>
      <c r="D7" s="148"/>
      <c r="E7" s="163"/>
      <c r="F7" s="163">
        <f>'2.1'!$E12</f>
        <v>85</v>
      </c>
      <c r="G7" s="163">
        <f>'3.1'!$E12</f>
        <v>0</v>
      </c>
      <c r="H7" s="163">
        <f>'4.1'!$E12</f>
        <v>0</v>
      </c>
      <c r="I7" s="163">
        <f>'5.1'!$E12</f>
        <v>170</v>
      </c>
      <c r="J7" s="163">
        <f>'6.1'!$E12</f>
        <v>85</v>
      </c>
      <c r="K7" s="163">
        <f>'7.1'!$E12</f>
        <v>0</v>
      </c>
      <c r="L7" s="163">
        <f>'8.1'!$E12</f>
        <v>85</v>
      </c>
      <c r="M7" s="163">
        <f>'9.1'!$E12</f>
        <v>217</v>
      </c>
      <c r="N7" s="163">
        <f>'10.1'!$E12</f>
        <v>0</v>
      </c>
      <c r="O7" s="163">
        <f>'11.1'!$E12</f>
        <v>0</v>
      </c>
      <c r="P7" s="163">
        <f>'12.1'!$E12</f>
        <v>255</v>
      </c>
      <c r="Q7" s="163">
        <f>'13.1'!$E12</f>
        <v>0</v>
      </c>
      <c r="R7" s="163">
        <f>'14.1'!$E12</f>
        <v>0</v>
      </c>
      <c r="S7" s="163">
        <f>'15.1'!$E12</f>
        <v>255</v>
      </c>
      <c r="T7" s="163">
        <f>'16.1'!$E12</f>
        <v>85</v>
      </c>
      <c r="U7" s="163">
        <f>'17.1'!$E12</f>
        <v>0</v>
      </c>
      <c r="V7" s="163">
        <f>'18.1'!$E12</f>
        <v>85</v>
      </c>
      <c r="W7" s="163">
        <f>'19.1'!$E12</f>
        <v>170</v>
      </c>
      <c r="X7" s="163">
        <f>'20.1'!$E12</f>
        <v>85</v>
      </c>
      <c r="Y7" s="163">
        <f>'21.1'!$E12</f>
        <v>0</v>
      </c>
      <c r="Z7" s="163">
        <f>'22.1'!$F12</f>
        <v>170</v>
      </c>
      <c r="AA7" s="163">
        <f>'23.1'!$E12</f>
        <v>85</v>
      </c>
      <c r="AB7" s="163">
        <f>'24.1'!$E12</f>
        <v>0</v>
      </c>
      <c r="AC7" s="163">
        <f>'25.1'!$E12</f>
        <v>0</v>
      </c>
      <c r="AD7" s="163">
        <f>'26.1'!$E12</f>
        <v>253</v>
      </c>
      <c r="AE7" s="163">
        <f>'27.1'!$E12</f>
        <v>0</v>
      </c>
      <c r="AF7" s="163">
        <f>'28.1'!$E12</f>
        <v>0</v>
      </c>
      <c r="AG7" s="163">
        <f>'29.1'!$E12</f>
        <v>85</v>
      </c>
      <c r="AH7" s="163">
        <f>'30.1'!$E12</f>
        <v>85</v>
      </c>
      <c r="AI7" s="163">
        <f>'31.1'!$E12</f>
        <v>0</v>
      </c>
      <c r="AJ7" s="167">
        <f t="shared" si="0"/>
        <v>2255</v>
      </c>
      <c r="AK7" s="167">
        <v>549</v>
      </c>
      <c r="AL7" s="222">
        <f t="shared" si="1"/>
        <v>5059</v>
      </c>
      <c r="AM7" s="124"/>
      <c r="AN7" s="216">
        <f>'2.1'!$N$12+'2.1'!$AE$12+'2.1'!$AD$12</f>
        <v>92</v>
      </c>
      <c r="AO7" s="216">
        <f>'3.1'!$N$12+'3.1'!$AE$12+'3.1'!$AD$12</f>
        <v>489</v>
      </c>
      <c r="AP7" s="216">
        <f>'4.1'!$N$12+'4.1'!$AE$12+'4.1'!$AD$12</f>
        <v>34</v>
      </c>
      <c r="AQ7" s="216">
        <f>'5.1'!$N$12+'5.1'!$AE$12+'5.1'!$AD$12</f>
        <v>546</v>
      </c>
      <c r="AR7" s="216">
        <f>'6.1'!$N$12+'6.1'!$AE$12+'6.1'!$AD$12</f>
        <v>13</v>
      </c>
      <c r="AS7" s="216">
        <f>'7.1'!$N$12+'7.1'!$AE$12+'7.1'!$AD$12</f>
        <v>0</v>
      </c>
      <c r="AT7" s="216">
        <f>'8.1'!$N$12+'8.1'!$AE$12+'8.1'!$AD$12</f>
        <v>379</v>
      </c>
      <c r="AU7" s="216">
        <f>'9.1'!$N$12+'9.1'!$AE$12+'9.1'!$AD$12</f>
        <v>106</v>
      </c>
      <c r="AV7" s="216">
        <f>'10.1'!$N$12+'10.1'!$AE$12+'10.1'!$AD$12</f>
        <v>444</v>
      </c>
      <c r="AW7" s="216">
        <f>'11.1'!$N$12+'11.1'!$AE$12+'11.1'!$AD$12</f>
        <v>338</v>
      </c>
      <c r="AX7" s="216">
        <f>'12.1'!$N$12+'12.1'!$AE$12+'12.1'!$AD$12</f>
        <v>6</v>
      </c>
      <c r="AY7" s="216">
        <f>'13.1'!$N$12+'13.1'!$AE$12+'13.1'!$AD$12</f>
        <v>376</v>
      </c>
      <c r="AZ7" s="216">
        <f>'14.1'!$N$12+'14.1'!$AE$12+'14.1'!$AD$12</f>
        <v>0</v>
      </c>
      <c r="BA7" s="216">
        <f>'15.1'!$N$12+'15.1'!$AE$12+'15.1'!$AD$12</f>
        <v>50</v>
      </c>
      <c r="BB7" s="216">
        <f>'16.1'!$N$12+'16.1'!$AE$12+'16.1'!$AD$12</f>
        <v>78</v>
      </c>
      <c r="BC7" s="216">
        <f>'17.1'!$N$12+'17.1'!$AE$12+'17.1'!$AD$12</f>
        <v>446</v>
      </c>
      <c r="BD7" s="216">
        <f>'18.1'!$N$12+'18.1'!$AE$12+'18.1'!$AD$12</f>
        <v>51</v>
      </c>
      <c r="BE7" s="216">
        <f>'19.1'!$N$12+'19.1'!$AE$12+'19.1'!$AD$12</f>
        <v>18</v>
      </c>
      <c r="BF7" s="216">
        <f>'20.1'!$N$12+'20.1'!$AE$12+'20.1'!$AD$12</f>
        <v>0</v>
      </c>
      <c r="BG7" s="216">
        <f>'21.1'!$N$12+'21.1'!$AE$12+'21.1'!$AD$12</f>
        <v>0</v>
      </c>
      <c r="BH7" s="216">
        <f>'22.1'!$O$12+'22.1'!$AF$12+'22.1'!$AE$12</f>
        <v>12</v>
      </c>
      <c r="BI7" s="216">
        <f>'23.1'!$O$12+'23.1'!$AF$12+'23.1'!$AE$12</f>
        <v>11</v>
      </c>
      <c r="BJ7" s="216">
        <f>'24.1'!$O$12+'24.1'!$AF$12+'24.1'!$AE$12</f>
        <v>1334</v>
      </c>
      <c r="BK7" s="216">
        <f>'25.1'!$O$12+'25.1'!$AF$12+'25.1'!$AE$12</f>
        <v>91</v>
      </c>
      <c r="BL7" s="216">
        <f>'26.1'!$O$12+'26.1'!$AF$12+'26.1'!$AE$12</f>
        <v>596</v>
      </c>
      <c r="BM7" s="216">
        <f>'27.1'!$O$12+'27.1'!$AF$12+'27.1'!$AE$12</f>
        <v>1383</v>
      </c>
      <c r="BN7" s="216">
        <f>'28.1'!$O$12+'28.1'!$AF$12+'28.1'!$AE$12</f>
        <v>0</v>
      </c>
      <c r="BO7" s="216">
        <f>'29.1'!$O$12+'29.1'!$AF$12+'29.1'!$AE$12</f>
        <v>1002</v>
      </c>
      <c r="BP7" s="216">
        <f>'30.1'!$O$12+'30.1'!$AF$12+'30.1'!$AE$12</f>
        <v>994</v>
      </c>
      <c r="BQ7" s="216">
        <f>'31.1'!$O$12+'31.1'!$AF$12+'31.1'!$AE$12</f>
        <v>459</v>
      </c>
      <c r="BR7" s="167">
        <v>549</v>
      </c>
      <c r="BS7" s="167">
        <f t="shared" si="2"/>
        <v>9897</v>
      </c>
      <c r="BT7" s="149"/>
      <c r="BU7" s="149"/>
    </row>
    <row r="8" spans="1:74" ht="17.25" customHeight="1" x14ac:dyDescent="0.25">
      <c r="A8" s="162"/>
      <c r="B8" s="218" t="s">
        <v>275</v>
      </c>
      <c r="C8" s="168" t="s">
        <v>29</v>
      </c>
      <c r="D8" s="148"/>
      <c r="E8" s="163"/>
      <c r="F8" s="163">
        <f>'2.1'!$E4</f>
        <v>763</v>
      </c>
      <c r="G8" s="163">
        <f>'3.1'!$E4</f>
        <v>0</v>
      </c>
      <c r="H8" s="163">
        <f>'4.1'!$E4</f>
        <v>406</v>
      </c>
      <c r="I8" s="163">
        <f>'5.1'!$E4</f>
        <v>840</v>
      </c>
      <c r="J8" s="163">
        <f>'6.1'!$E4</f>
        <v>420</v>
      </c>
      <c r="K8" s="163">
        <f>'7.1'!$E4</f>
        <v>0</v>
      </c>
      <c r="L8" s="163">
        <f>'8.1'!$E4</f>
        <v>1120</v>
      </c>
      <c r="M8" s="163">
        <f>'9.1'!$E4</f>
        <v>280</v>
      </c>
      <c r="N8" s="163">
        <f>'10.1'!$E4</f>
        <v>1120</v>
      </c>
      <c r="O8" s="163">
        <f>'11.1'!$E4</f>
        <v>1400</v>
      </c>
      <c r="P8" s="163">
        <f>'12.1'!$E4</f>
        <v>0</v>
      </c>
      <c r="Q8" s="163">
        <f>'13.1'!$E4</f>
        <v>0</v>
      </c>
      <c r="R8" s="163">
        <f>'14.1'!$E4</f>
        <v>0</v>
      </c>
      <c r="S8" s="163">
        <f>'15.1'!$E4</f>
        <v>700</v>
      </c>
      <c r="T8" s="163">
        <f>'16.1'!$E4</f>
        <v>420</v>
      </c>
      <c r="U8" s="163">
        <f>'17.1'!$E4</f>
        <v>980</v>
      </c>
      <c r="V8" s="163">
        <f>'18.1'!$E4</f>
        <v>1260</v>
      </c>
      <c r="W8" s="163">
        <f>'19.1'!$E4</f>
        <v>934</v>
      </c>
      <c r="X8" s="163">
        <f>'20.1'!$E4</f>
        <v>140</v>
      </c>
      <c r="Y8" s="163">
        <f>'21.1'!$E4</f>
        <v>0</v>
      </c>
      <c r="Z8" s="163">
        <f>'22.1'!$F4</f>
        <v>1400</v>
      </c>
      <c r="AA8" s="163">
        <f>'23.1'!$E4</f>
        <v>840</v>
      </c>
      <c r="AB8" s="163">
        <f>'24.1'!$E4</f>
        <v>1120</v>
      </c>
      <c r="AC8" s="163">
        <f>'25.1'!$E4</f>
        <v>0</v>
      </c>
      <c r="AD8" s="163">
        <f>'26.1'!$E4</f>
        <v>280</v>
      </c>
      <c r="AE8" s="163">
        <f>'27.1'!$E4</f>
        <v>699</v>
      </c>
      <c r="AF8" s="163">
        <f>'28.1'!$E4</f>
        <v>0</v>
      </c>
      <c r="AG8" s="163">
        <f>'29.1'!$E4</f>
        <v>840</v>
      </c>
      <c r="AH8" s="163">
        <f>'30.1'!$E4</f>
        <v>700</v>
      </c>
      <c r="AI8" s="163">
        <f>'31.1'!$E4</f>
        <v>0</v>
      </c>
      <c r="AJ8" s="167">
        <f t="shared" si="0"/>
        <v>16662</v>
      </c>
      <c r="AK8" s="167">
        <v>1889</v>
      </c>
      <c r="AL8" s="222">
        <f t="shared" si="1"/>
        <v>35213</v>
      </c>
      <c r="AM8" s="124"/>
      <c r="AN8" s="216">
        <f>'2.1'!$N$4+'2.1'!$AE$4+'2.1'!$AD$4</f>
        <v>593</v>
      </c>
      <c r="AO8" s="216">
        <f>'3.1'!$N$4+'3.1'!$AE$4+'3.1'!$AD$4</f>
        <v>1701</v>
      </c>
      <c r="AP8" s="216">
        <f>'4.1'!$N$4+'4.1'!$AE$4+'4.1'!$AD$4</f>
        <v>560</v>
      </c>
      <c r="AQ8" s="216">
        <f>'5.1'!$N$4+'5.1'!$AE$4+'5.1'!$AD$4</f>
        <v>1872</v>
      </c>
      <c r="AR8" s="216">
        <f>'6.1'!$N$4+'6.1'!$AE$4+'6.1'!$AD$4</f>
        <v>105</v>
      </c>
      <c r="AS8" s="216">
        <f>'7.1'!$N$4+'7.1'!$AE$4+'7.1'!$AD$4</f>
        <v>0</v>
      </c>
      <c r="AT8" s="216">
        <f>'8.1'!$N$4+'8.1'!$AE$4+'8.1'!$AD$4</f>
        <v>2223</v>
      </c>
      <c r="AU8" s="216">
        <f>'9.1'!$N$4+'9.1'!$AE$4+'9.1'!$AD$4</f>
        <v>753</v>
      </c>
      <c r="AV8" s="216">
        <f>'10.1'!$N$4+'10.1'!$AE$4+'10.1'!$AD$4</f>
        <v>2504</v>
      </c>
      <c r="AW8" s="216">
        <f>'11.1'!$N$4+'11.1'!$AE$4+'11.1'!$AD$4</f>
        <v>3393</v>
      </c>
      <c r="AX8" s="216">
        <f>'12.1'!$N$4+'12.1'!$AE$4+'12.1'!$AD$4</f>
        <v>265</v>
      </c>
      <c r="AY8" s="216">
        <f>'13.1'!$N$4+'13.1'!$AE$4+'13.1'!$AD$4</f>
        <v>2173</v>
      </c>
      <c r="AZ8" s="216">
        <f>'14.1'!$N$4+'14.1'!$AE$4+'14.1'!$AD$4</f>
        <v>0</v>
      </c>
      <c r="BA8" s="216">
        <f>'15.1'!$N$4+'15.1'!$AE$4+'15.1'!$AD$4</f>
        <v>374</v>
      </c>
      <c r="BB8" s="216">
        <f>'16.1'!$N$4+'16.1'!$AE$4+'16.1'!$AD$4</f>
        <v>1253</v>
      </c>
      <c r="BC8" s="216">
        <f>'17.1'!$N$4+'17.1'!$AE$4+'17.1'!$AD$4</f>
        <v>1990</v>
      </c>
      <c r="BD8" s="216">
        <f>'18.1'!$N$4+'18.1'!$AE$4+'18.1'!$AD$4</f>
        <v>666</v>
      </c>
      <c r="BE8" s="216">
        <f>'19.1'!$N$4+'19.1'!$AE$4+'19.1'!$AD$4</f>
        <v>243</v>
      </c>
      <c r="BF8" s="216">
        <f>'20.1'!$N$4+'20.1'!$AE$4+'20.1'!$AD$4</f>
        <v>81</v>
      </c>
      <c r="BG8" s="216">
        <f>'21.1'!$N$4+'21.1'!$AE$4+'21.1'!$AD$4</f>
        <v>0</v>
      </c>
      <c r="BH8" s="216">
        <f>'22.1'!$O$4+'22.1'!$AF$4+'22.1'!$AE$4</f>
        <v>96</v>
      </c>
      <c r="BI8" s="216">
        <f>'23.1'!$O$4+'23.1'!$AF$4+'23.1'!$AE$4</f>
        <v>542</v>
      </c>
      <c r="BJ8" s="216">
        <f>'24.1'!$O$4+'24.1'!$AF$4+'24.1'!$AE$4</f>
        <v>7180</v>
      </c>
      <c r="BK8" s="216">
        <f>'25.1'!$O$4+'25.1'!$AF$4+'25.1'!$AE$4</f>
        <v>684</v>
      </c>
      <c r="BL8" s="216">
        <f>'26.1'!$O$4+'26.1'!$AF$4+'26.1'!$AE$4</f>
        <v>2411</v>
      </c>
      <c r="BM8" s="216">
        <f>'27.1'!$O$4+'27.1'!$AF$4+'27.1'!$AE$4</f>
        <v>7649</v>
      </c>
      <c r="BN8" s="216">
        <f>'28.1'!$O$4+'28.1'!$AF$4+'28.1'!$AE$4</f>
        <v>0</v>
      </c>
      <c r="BO8" s="216">
        <f>'29.1'!$O$4+'29.1'!$AF$4+'29.1'!$AE$4</f>
        <v>5460</v>
      </c>
      <c r="BP8" s="216">
        <f>'30.1'!$O$4+'30.1'!$AF$4+'30.1'!$AE$4</f>
        <v>4976</v>
      </c>
      <c r="BQ8" s="216">
        <f>'31.1'!$O$4+'31.1'!$AF$4+'31.1'!$AE$4</f>
        <v>3385</v>
      </c>
      <c r="BR8" s="167">
        <v>1889</v>
      </c>
      <c r="BS8" s="167">
        <f t="shared" si="2"/>
        <v>55021</v>
      </c>
      <c r="BT8" s="149"/>
    </row>
    <row r="9" spans="1:74" ht="17.25" customHeight="1" x14ac:dyDescent="0.25">
      <c r="A9" s="162"/>
      <c r="B9" s="218" t="s">
        <v>276</v>
      </c>
      <c r="C9" s="168" t="s">
        <v>30</v>
      </c>
      <c r="D9" s="148"/>
      <c r="E9" s="163"/>
      <c r="F9" s="163">
        <f>'2.1'!$E5</f>
        <v>0</v>
      </c>
      <c r="G9" s="163">
        <f>'3.1'!$E5</f>
        <v>0</v>
      </c>
      <c r="H9" s="163">
        <f>'4.1'!$E5</f>
        <v>0</v>
      </c>
      <c r="I9" s="163">
        <f>'5.1'!$E5</f>
        <v>170</v>
      </c>
      <c r="J9" s="163">
        <f>'6.1'!$E5</f>
        <v>170</v>
      </c>
      <c r="K9" s="163">
        <f>'7.1'!$E5</f>
        <v>0</v>
      </c>
      <c r="L9" s="163">
        <f>'8.1'!$E5</f>
        <v>180</v>
      </c>
      <c r="M9" s="163">
        <f>'9.1'!$E5</f>
        <v>90</v>
      </c>
      <c r="N9" s="163">
        <f>'10.1'!$E5</f>
        <v>90</v>
      </c>
      <c r="O9" s="163">
        <f>'11.1'!$E5</f>
        <v>180</v>
      </c>
      <c r="P9" s="163">
        <f>'12.1'!$E5</f>
        <v>0</v>
      </c>
      <c r="Q9" s="163">
        <f>'13.1'!$E5</f>
        <v>360</v>
      </c>
      <c r="R9" s="163">
        <f>'14.1'!$E5</f>
        <v>0</v>
      </c>
      <c r="S9" s="163">
        <f>'15.1'!$E5</f>
        <v>0</v>
      </c>
      <c r="T9" s="163">
        <f>'16.1'!$E5</f>
        <v>180</v>
      </c>
      <c r="U9" s="163">
        <f>'17.1'!$E5</f>
        <v>90</v>
      </c>
      <c r="V9" s="163">
        <f>'18.1'!$E5</f>
        <v>90</v>
      </c>
      <c r="W9" s="163">
        <f>'19.1'!$E5</f>
        <v>180</v>
      </c>
      <c r="X9" s="163">
        <f>'20.1'!$E5</f>
        <v>0</v>
      </c>
      <c r="Y9" s="163">
        <f>'21.1'!$E5</f>
        <v>0</v>
      </c>
      <c r="Z9" s="163">
        <f>'22.1'!$F5</f>
        <v>180</v>
      </c>
      <c r="AA9" s="163">
        <f>'23.1'!$E5</f>
        <v>270</v>
      </c>
      <c r="AB9" s="163">
        <f>'24.1'!$E5</f>
        <v>90</v>
      </c>
      <c r="AC9" s="163">
        <f>'25.1'!$E5</f>
        <v>0</v>
      </c>
      <c r="AD9" s="163">
        <f>'26.1'!$E5</f>
        <v>450</v>
      </c>
      <c r="AE9" s="163">
        <f>'27.1'!$E5</f>
        <v>0</v>
      </c>
      <c r="AF9" s="163">
        <f>'28.1'!$E5</f>
        <v>0</v>
      </c>
      <c r="AG9" s="163">
        <f>'29.1'!$E5</f>
        <v>229</v>
      </c>
      <c r="AH9" s="163">
        <f>'30.1'!$E5</f>
        <v>270</v>
      </c>
      <c r="AI9" s="163">
        <f>'31.1'!$E5</f>
        <v>0</v>
      </c>
      <c r="AJ9" s="167">
        <f t="shared" si="0"/>
        <v>3269</v>
      </c>
      <c r="AK9" s="167"/>
      <c r="AL9" s="222">
        <f t="shared" si="1"/>
        <v>6538</v>
      </c>
      <c r="AM9" s="124"/>
      <c r="AN9" s="216">
        <f>'2.1'!$N$5+'2.1'!$AE$5+'2.1'!$AD$5</f>
        <v>49</v>
      </c>
      <c r="AO9" s="216">
        <f>'3.1'!$N$5+'3.1'!$AE$5+'3.1'!$AD$5</f>
        <v>427</v>
      </c>
      <c r="AP9" s="216">
        <f>'4.1'!$N$5+'4.1'!$AE$5+'4.1'!$AD$5</f>
        <v>170</v>
      </c>
      <c r="AQ9" s="216">
        <f>'5.1'!$N$5+'5.1'!$AE$5+'5.1'!$AD$5</f>
        <v>311</v>
      </c>
      <c r="AR9" s="216">
        <f>'6.1'!$N$5+'6.1'!$AE$5+'6.1'!$AD$5</f>
        <v>21</v>
      </c>
      <c r="AS9" s="216">
        <f>'7.1'!$N$5+'7.1'!$AE$5+'7.1'!$AD$5</f>
        <v>0</v>
      </c>
      <c r="AT9" s="216">
        <f>'8.1'!$N$5+'8.1'!$AE$5+'8.1'!$AD$5</f>
        <v>550</v>
      </c>
      <c r="AU9" s="216">
        <f>'9.1'!$N$5+'9.1'!$AE$5+'9.1'!$AD$5</f>
        <v>63</v>
      </c>
      <c r="AV9" s="216">
        <f>'10.1'!$N$5+'10.1'!$AE$5+'10.1'!$AD$5</f>
        <v>565</v>
      </c>
      <c r="AW9" s="216">
        <f>'11.1'!$N$5+'11.1'!$AE$5+'11.1'!$AD$5</f>
        <v>578</v>
      </c>
      <c r="AX9" s="216">
        <f>'12.1'!$N$5+'12.1'!$AE$5+'12.1'!$AD$5</f>
        <v>11</v>
      </c>
      <c r="AY9" s="216">
        <f>'13.1'!$N$5+'13.1'!$AE$5+'13.1'!$AD$5</f>
        <v>560</v>
      </c>
      <c r="AZ9" s="216">
        <f>'14.1'!$N$5+'14.1'!$AE$5+'14.1'!$AD$5</f>
        <v>0</v>
      </c>
      <c r="BA9" s="216">
        <f>'15.1'!$N$5+'15.1'!$AE$5+'15.1'!$AD$5</f>
        <v>107</v>
      </c>
      <c r="BB9" s="216">
        <f>'16.1'!$N$5+'16.1'!$AE$5+'16.1'!$AD$5</f>
        <v>134</v>
      </c>
      <c r="BC9" s="216">
        <f>'17.1'!$N$5+'17.1'!$AE$5+'17.1'!$AD$5</f>
        <v>499</v>
      </c>
      <c r="BD9" s="216">
        <f>'18.1'!$N$5+'18.1'!$AE$5+'18.1'!$AD$5</f>
        <v>254</v>
      </c>
      <c r="BE9" s="216">
        <f>'19.1'!$N$5+'19.1'!$AE$5+'19.1'!$AD$5</f>
        <v>2</v>
      </c>
      <c r="BF9" s="216">
        <f>'20.1'!$N$5+'20.1'!$AE$5+'20.1'!$AD$5</f>
        <v>30</v>
      </c>
      <c r="BG9" s="216">
        <f>'21.1'!$N$5+'21.1'!$AE$5+'21.1'!$AD$5</f>
        <v>0</v>
      </c>
      <c r="BH9" s="216">
        <f>'22.1'!$O$5+'22.1'!$AF$5+'22.1'!$AE$5</f>
        <v>85</v>
      </c>
      <c r="BI9" s="216">
        <f>'23.1'!$O$5+'23.1'!$AF$5+'23.1'!$AE$5</f>
        <v>64</v>
      </c>
      <c r="BJ9" s="216">
        <f>'24.1'!$O$5+'24.1'!$AF$5+'24.1'!$AE$5</f>
        <v>378</v>
      </c>
      <c r="BK9" s="216">
        <f>'25.1'!$O$5+'25.1'!$AF$5+'25.1'!$AE$5</f>
        <v>255</v>
      </c>
      <c r="BL9" s="216">
        <f>'26.1'!$O$5+'26.1'!$AF$5+'26.1'!$AE$5</f>
        <v>246</v>
      </c>
      <c r="BM9" s="216">
        <f>'27.1'!$O$5+'27.1'!$AF$5+'27.1'!$AE$5</f>
        <v>202</v>
      </c>
      <c r="BN9" s="216">
        <f>'28.1'!$O$5+'28.1'!$AF$5+'28.1'!$AE$5</f>
        <v>0</v>
      </c>
      <c r="BO9" s="216">
        <f>'29.1'!$O$5+'29.1'!$AF$5+'29.1'!$AE$5</f>
        <v>970</v>
      </c>
      <c r="BP9" s="216">
        <f>'30.1'!$O$5+'30.1'!$AF$5+'30.1'!$AE$5</f>
        <v>946</v>
      </c>
      <c r="BQ9" s="216">
        <f>'31.1'!$O$5+'31.1'!$AF$5+'31.1'!$AE$5</f>
        <v>852</v>
      </c>
      <c r="BR9" s="167"/>
      <c r="BS9" s="167">
        <f t="shared" si="2"/>
        <v>8329</v>
      </c>
    </row>
    <row r="10" spans="1:74" ht="17.25" customHeight="1" x14ac:dyDescent="0.25">
      <c r="A10" s="162"/>
      <c r="B10" s="218" t="s">
        <v>289</v>
      </c>
      <c r="C10" s="168" t="s">
        <v>48</v>
      </c>
      <c r="D10" s="148"/>
      <c r="E10" s="163"/>
      <c r="F10" s="163">
        <f>'2.1'!$E17</f>
        <v>50</v>
      </c>
      <c r="G10" s="163">
        <f>'3.1'!$E17</f>
        <v>0</v>
      </c>
      <c r="H10" s="163">
        <f>'4.1'!$E17</f>
        <v>0</v>
      </c>
      <c r="I10" s="163">
        <f>'5.1'!$E17</f>
        <v>0</v>
      </c>
      <c r="J10" s="163">
        <f>'6.1'!$E17</f>
        <v>50</v>
      </c>
      <c r="K10" s="163">
        <f>'7.1'!$E17</f>
        <v>0</v>
      </c>
      <c r="L10" s="163">
        <f>'8.1'!$E17</f>
        <v>0</v>
      </c>
      <c r="M10" s="163">
        <f>'9.1'!$E17</f>
        <v>0</v>
      </c>
      <c r="N10" s="163">
        <f>'10.1'!$E17</f>
        <v>50</v>
      </c>
      <c r="O10" s="163">
        <f>'11.1'!$E17</f>
        <v>0</v>
      </c>
      <c r="P10" s="163">
        <f>'12.1'!$E17</f>
        <v>0</v>
      </c>
      <c r="Q10" s="163">
        <f>'13.1'!$E17</f>
        <v>50</v>
      </c>
      <c r="R10" s="163">
        <f>'14.1'!$E17</f>
        <v>0</v>
      </c>
      <c r="S10" s="163">
        <f>'15.1'!$E17</f>
        <v>0</v>
      </c>
      <c r="T10" s="163">
        <f>'16.1'!$E17</f>
        <v>0</v>
      </c>
      <c r="U10" s="163">
        <f>'17.1'!$E17</f>
        <v>0</v>
      </c>
      <c r="V10" s="163">
        <f>'18.1'!$E17</f>
        <v>0</v>
      </c>
      <c r="W10" s="163">
        <f>'19.1'!$E17</f>
        <v>0</v>
      </c>
      <c r="X10" s="163">
        <f>'20.1'!$E17</f>
        <v>50</v>
      </c>
      <c r="Y10" s="163">
        <f>'21.1'!$E17</f>
        <v>0</v>
      </c>
      <c r="Z10" s="163">
        <f>'22.1'!$F17</f>
        <v>0</v>
      </c>
      <c r="AA10" s="163">
        <f>'23.1'!$E17</f>
        <v>0</v>
      </c>
      <c r="AB10" s="163">
        <f>'24.1'!$E17</f>
        <v>0</v>
      </c>
      <c r="AC10" s="163">
        <f>'25.1'!$E17</f>
        <v>0</v>
      </c>
      <c r="AD10" s="163">
        <f>'26.1'!$E17</f>
        <v>0</v>
      </c>
      <c r="AE10" s="163">
        <f>'27.1'!$E17</f>
        <v>0</v>
      </c>
      <c r="AF10" s="163">
        <f>'28.1'!$E17</f>
        <v>0</v>
      </c>
      <c r="AG10" s="163">
        <f>'29.1'!$E17</f>
        <v>0</v>
      </c>
      <c r="AH10" s="163">
        <f>'30.1'!$E17</f>
        <v>0</v>
      </c>
      <c r="AI10" s="163">
        <f>'31.1'!$E17</f>
        <v>0</v>
      </c>
      <c r="AJ10" s="167">
        <f t="shared" si="0"/>
        <v>250</v>
      </c>
      <c r="AK10" s="167"/>
      <c r="AL10" s="222">
        <f t="shared" si="1"/>
        <v>500</v>
      </c>
      <c r="AM10" s="124"/>
      <c r="AN10" s="216">
        <f>'2.1'!$N$17+'2.1'!$AE$17+'2.1'!$AD$17</f>
        <v>15</v>
      </c>
      <c r="AO10" s="216">
        <f>'3.1'!$N$17+'3.1'!$AE$17+'3.1'!$AD$17</f>
        <v>52</v>
      </c>
      <c r="AP10" s="216">
        <f>'4.1'!$N$17+'4.1'!$AE$17+'4.1'!$AD$17</f>
        <v>0</v>
      </c>
      <c r="AQ10" s="216">
        <f>'5.1'!$N$17+'5.1'!$AE$17+'5.1'!$AD$17</f>
        <v>38</v>
      </c>
      <c r="AR10" s="216">
        <f>'6.1'!$N$17+'6.1'!$AE$17+'6.1'!$AD$17</f>
        <v>0</v>
      </c>
      <c r="AS10" s="216">
        <f>'7.1'!$N$17+'7.1'!$AE$17+'7.1'!$AD$17</f>
        <v>0</v>
      </c>
      <c r="AT10" s="216">
        <f>'8.1'!$N$17+'8.1'!$AE$17+'8.1'!$AD$17</f>
        <v>80</v>
      </c>
      <c r="AU10" s="216">
        <f>'9.1'!$N$17+'9.1'!$AE$17+'9.1'!$AD$17</f>
        <v>1</v>
      </c>
      <c r="AV10" s="216">
        <f>'10.1'!$N$17+'10.1'!$AE$17+'10.1'!$AD$17</f>
        <v>83</v>
      </c>
      <c r="AW10" s="216">
        <f>'11.1'!$N$17+'11.1'!$AE$17+'11.1'!$AD$17</f>
        <v>78</v>
      </c>
      <c r="AX10" s="216">
        <f>'12.1'!$N$17+'12.1'!$AE$17+'12.1'!$AD$17</f>
        <v>11</v>
      </c>
      <c r="AY10" s="216">
        <f>'13.1'!$N$17+'13.1'!$AE$17+'13.1'!$AD$17</f>
        <v>108</v>
      </c>
      <c r="AZ10" s="216">
        <f>'14.1'!$N$17+'14.1'!$AE$17+'14.1'!$AD$17</f>
        <v>0</v>
      </c>
      <c r="BA10" s="216">
        <f>'15.1'!$N$17+'15.1'!$AE$17+'15.1'!$AD$17</f>
        <v>30</v>
      </c>
      <c r="BB10" s="216">
        <f>'16.1'!$N$17+'16.1'!$AE$17+'16.1'!$AD$17</f>
        <v>10</v>
      </c>
      <c r="BC10" s="216">
        <f>'17.1'!$N$17+'17.1'!$AE$17+'17.1'!$AD$17</f>
        <v>68</v>
      </c>
      <c r="BD10" s="216">
        <f>'18.1'!$N$17+'18.1'!$AE$17+'18.1'!$AD$17</f>
        <v>21</v>
      </c>
      <c r="BE10" s="216">
        <f>'19.1'!$N$17+'19.1'!$AE$17+'19.1'!$AD$17</f>
        <v>0</v>
      </c>
      <c r="BF10" s="216">
        <f>'20.1'!$N$17+'20.1'!$AE$17+'20.1'!$AD$17</f>
        <v>0</v>
      </c>
      <c r="BG10" s="216">
        <f>'21.1'!$N$17+'21.1'!$AE$17+'21.1'!$AD$17</f>
        <v>0</v>
      </c>
      <c r="BH10" s="216">
        <f>'22.1'!$O$17+'22.1'!$AF$17+'22.1'!$AE$17</f>
        <v>0</v>
      </c>
      <c r="BI10" s="216">
        <f>'23.1'!$O$17+'23.1'!$AF$17+'23.1'!$AE$17</f>
        <v>0</v>
      </c>
      <c r="BJ10" s="216">
        <f>'24.1'!$O$17+'24.1'!$AF$17+'24.1'!$AE$17</f>
        <v>216</v>
      </c>
      <c r="BK10" s="216">
        <f>'25.1'!$O$17+'25.1'!$AF$17+'25.1'!$AE$17</f>
        <v>15</v>
      </c>
      <c r="BL10" s="216">
        <f>'26.1'!$O$17+'26.1'!$AF$17+'26.1'!$AE$17</f>
        <v>47</v>
      </c>
      <c r="BM10" s="216">
        <f>'27.1'!$O$17+'27.1'!$AF$17+'27.1'!$AE$17</f>
        <v>121</v>
      </c>
      <c r="BN10" s="216">
        <f>'28.1'!$O$17+'28.1'!$AF$17+'28.1'!$AE$17</f>
        <v>0</v>
      </c>
      <c r="BO10" s="216">
        <f>'29.1'!$O$17+'29.1'!$AF$17+'29.1'!$AE$17</f>
        <v>54</v>
      </c>
      <c r="BP10" s="216">
        <f>'30.1'!$O$17+'30.1'!$AF$17+'30.1'!$AE$17</f>
        <v>34</v>
      </c>
      <c r="BQ10" s="216">
        <f>'31.1'!$O$17+'31.1'!$AF$17+'31.1'!$AE$17</f>
        <v>17</v>
      </c>
      <c r="BR10" s="167"/>
      <c r="BS10" s="167">
        <f t="shared" si="2"/>
        <v>1099</v>
      </c>
    </row>
    <row r="11" spans="1:74" ht="17.25" customHeight="1" x14ac:dyDescent="0.25">
      <c r="A11" s="162"/>
      <c r="B11" s="218" t="s">
        <v>273</v>
      </c>
      <c r="C11" s="168" t="s">
        <v>49</v>
      </c>
      <c r="D11" s="148"/>
      <c r="E11" s="163"/>
      <c r="F11" s="163">
        <f>'2.1'!$E18</f>
        <v>100</v>
      </c>
      <c r="G11" s="163">
        <f>'3.1'!$E18</f>
        <v>0</v>
      </c>
      <c r="H11" s="163">
        <f>'4.1'!$E18</f>
        <v>0</v>
      </c>
      <c r="I11" s="163">
        <f>'5.1'!$E18</f>
        <v>0</v>
      </c>
      <c r="J11" s="163">
        <f>'6.1'!$E18</f>
        <v>102</v>
      </c>
      <c r="K11" s="163">
        <f>'7.1'!$E18</f>
        <v>0</v>
      </c>
      <c r="L11" s="163">
        <f>'8.1'!$E18</f>
        <v>0</v>
      </c>
      <c r="M11" s="163">
        <f>'9.1'!$E18</f>
        <v>0</v>
      </c>
      <c r="N11" s="163">
        <f>'10.1'!$E18</f>
        <v>142</v>
      </c>
      <c r="O11" s="163">
        <f>'11.1'!$E18</f>
        <v>0</v>
      </c>
      <c r="P11" s="163">
        <f>'12.1'!$E18</f>
        <v>0</v>
      </c>
      <c r="Q11" s="163">
        <f>'13.1'!$E18</f>
        <v>106</v>
      </c>
      <c r="R11" s="163">
        <f>'14.1'!$E18</f>
        <v>0</v>
      </c>
      <c r="S11" s="163">
        <f>'15.1'!$E18</f>
        <v>0</v>
      </c>
      <c r="T11" s="163">
        <f>'16.1'!$E18</f>
        <v>84</v>
      </c>
      <c r="U11" s="163">
        <f>'17.1'!$E18</f>
        <v>0</v>
      </c>
      <c r="V11" s="163">
        <f>'18.1'!$E18</f>
        <v>0</v>
      </c>
      <c r="W11" s="163">
        <f>'19.1'!$E18</f>
        <v>0</v>
      </c>
      <c r="X11" s="163">
        <f>'20.1'!$E18</f>
        <v>100</v>
      </c>
      <c r="Y11" s="163">
        <f>'21.1'!$E18</f>
        <v>110</v>
      </c>
      <c r="Z11" s="163">
        <f>'22.1'!$F18</f>
        <v>0</v>
      </c>
      <c r="AA11" s="163">
        <f>'23.1'!$F18</f>
        <v>0</v>
      </c>
      <c r="AB11" s="163">
        <f>'24.1'!$F18</f>
        <v>161</v>
      </c>
      <c r="AC11" s="163">
        <f>'25.1'!$F18</f>
        <v>0</v>
      </c>
      <c r="AD11" s="163">
        <f>'26.1'!$F18</f>
        <v>74</v>
      </c>
      <c r="AE11" s="163">
        <f>'27.1'!$F18</f>
        <v>69</v>
      </c>
      <c r="AF11" s="163">
        <f>'28.1'!$F18</f>
        <v>100</v>
      </c>
      <c r="AG11" s="163">
        <f>'29.1'!$F18</f>
        <v>167</v>
      </c>
      <c r="AH11" s="163">
        <f>'30.1'!$F18</f>
        <v>140</v>
      </c>
      <c r="AI11" s="163">
        <f>'31.1'!$F18</f>
        <v>0</v>
      </c>
      <c r="AJ11" s="167">
        <f t="shared" si="0"/>
        <v>1455</v>
      </c>
      <c r="AK11" s="167"/>
      <c r="AL11" s="222">
        <f t="shared" si="1"/>
        <v>2910</v>
      </c>
      <c r="AM11" s="27"/>
      <c r="AN11" s="216">
        <f>'2.1'!$N$18+'2.1'!$AE$18+'2.1'!$AD$18</f>
        <v>9</v>
      </c>
      <c r="AO11" s="216">
        <f>'3.1'!$N$18+'3.1'!$AE$18+'3.1'!$AD$18</f>
        <v>92</v>
      </c>
      <c r="AP11" s="216">
        <f>'4.1'!$N$18+'4.1'!$AE$18+'4.1'!$AD$18</f>
        <v>7</v>
      </c>
      <c r="AQ11" s="216">
        <f>'5.1'!$N$18+'5.1'!$AE$18+'5.1'!$AD$18</f>
        <v>35</v>
      </c>
      <c r="AR11" s="216">
        <f>'6.1'!$N$18+'6.1'!$AE$18+'6.1'!$AD$18</f>
        <v>4</v>
      </c>
      <c r="AS11" s="216">
        <f>'7.1'!$N$18+'7.1'!$AE$18+'7.1'!$AD$18</f>
        <v>0</v>
      </c>
      <c r="AT11" s="216">
        <f>'8.1'!$N$18+'8.1'!$AE$18+'8.1'!$AD$18</f>
        <v>27</v>
      </c>
      <c r="AU11" s="216">
        <f>'9.1'!$N$18+'9.1'!$AE$18+'9.1'!$AD$18</f>
        <v>0</v>
      </c>
      <c r="AV11" s="216">
        <f>'10.1'!$N$18+'10.1'!$AE$18+'10.1'!$AD$18</f>
        <v>142</v>
      </c>
      <c r="AW11" s="216">
        <f>'11.1'!$N$18+'11.1'!$AE$18+'11.1'!$AD$18</f>
        <v>58</v>
      </c>
      <c r="AX11" s="216">
        <f>'12.1'!$N$18+'12.1'!$AE$18+'12.1'!$AD$18</f>
        <v>10</v>
      </c>
      <c r="AY11" s="216">
        <f>'13.1'!$N$18+'13.1'!$AE$18+'13.1'!$AD$18</f>
        <v>124</v>
      </c>
      <c r="AZ11" s="216">
        <f>'14.1'!$N$18+'14.1'!$AE$18+'14.1'!$AD$18</f>
        <v>0</v>
      </c>
      <c r="BA11" s="216">
        <f>'15.1'!$N$18+'15.1'!$AE$18+'15.1'!$AD$18</f>
        <v>51</v>
      </c>
      <c r="BB11" s="216">
        <f>'16.1'!$N$18+'16.1'!$AE$18+'16.1'!$AD$18</f>
        <v>26</v>
      </c>
      <c r="BC11" s="216">
        <f>'17.1'!$N$18+'17.1'!$AE$18+'17.1'!$AD$18</f>
        <v>105</v>
      </c>
      <c r="BD11" s="216">
        <f>'18.1'!$N$18+'18.1'!$AE$18+'18.1'!$AD$18</f>
        <v>25</v>
      </c>
      <c r="BE11" s="216">
        <f>'19.1'!$N$18+'19.1'!$AE$18+'19.1'!$AD$18</f>
        <v>0</v>
      </c>
      <c r="BF11" s="216">
        <f>'20.1'!$N$18+'20.1'!$AE$18+'20.1'!$AD$18</f>
        <v>0</v>
      </c>
      <c r="BG11" s="216">
        <f>'21.1'!$N$18+'21.1'!$AE$18+'21.1'!$AD$18</f>
        <v>0</v>
      </c>
      <c r="BH11" s="216">
        <f>'22.1'!$O$18+'22.1'!$AF$18+'22.1'!$AE$18</f>
        <v>0</v>
      </c>
      <c r="BI11" s="216">
        <f>'23.1'!$O$18+'23.1'!$AF$18+'23.1'!$AE$18</f>
        <v>15</v>
      </c>
      <c r="BJ11" s="216">
        <f>'24.1'!$O$18+'24.1'!$AF$18+'24.1'!$AE$18</f>
        <v>344</v>
      </c>
      <c r="BK11" s="216">
        <f>'25.1'!$O$18+'25.1'!$AF$18+'25.1'!$AE$18</f>
        <v>35</v>
      </c>
      <c r="BL11" s="216">
        <f>'26.1'!$O$18+'26.1'!$AF$18+'26.1'!$AE$18</f>
        <v>74</v>
      </c>
      <c r="BM11" s="216">
        <f>'27.1'!$O$18+'27.1'!$AF$18+'27.1'!$AE$18</f>
        <v>203</v>
      </c>
      <c r="BN11" s="216">
        <f>'28.1'!$O$18+'28.1'!$AF$18+'28.1'!$AE$18</f>
        <v>0</v>
      </c>
      <c r="BO11" s="216">
        <f>'29.1'!$O$18+'29.1'!$AF$18+'29.1'!$AE$18</f>
        <v>302</v>
      </c>
      <c r="BP11" s="216">
        <f>'30.1'!$O$18+'30.1'!$AF$18+'30.1'!$AE$18</f>
        <v>264</v>
      </c>
      <c r="BQ11" s="216">
        <f>'31.1'!$O$18+'31.1'!$AF$18+'31.1'!$AE$18</f>
        <v>117</v>
      </c>
      <c r="BR11" s="167"/>
      <c r="BS11" s="167">
        <f t="shared" si="2"/>
        <v>2069</v>
      </c>
      <c r="BT11" s="150"/>
      <c r="BU11" s="149"/>
      <c r="BV11" s="151"/>
    </row>
    <row r="12" spans="1:74" ht="17.25" customHeight="1" x14ac:dyDescent="0.25">
      <c r="A12" s="162"/>
      <c r="B12" s="218" t="s">
        <v>281</v>
      </c>
      <c r="C12" s="168" t="s">
        <v>37</v>
      </c>
      <c r="D12" s="148"/>
      <c r="E12" s="163"/>
      <c r="F12" s="163">
        <f>'2.1'!$E11</f>
        <v>81</v>
      </c>
      <c r="G12" s="163">
        <f>'3.1'!$E11</f>
        <v>0</v>
      </c>
      <c r="H12" s="163">
        <f>'4.1'!$E11</f>
        <v>0</v>
      </c>
      <c r="I12" s="163">
        <f>'5.1'!$E11</f>
        <v>85</v>
      </c>
      <c r="J12" s="163">
        <f>'6.1'!$E11</f>
        <v>0</v>
      </c>
      <c r="K12" s="163">
        <f>'7.1'!$E11</f>
        <v>0</v>
      </c>
      <c r="L12" s="163">
        <f>'8.1'!$E11</f>
        <v>0</v>
      </c>
      <c r="M12" s="163">
        <f>'9.1'!$E11</f>
        <v>170</v>
      </c>
      <c r="N12" s="163">
        <f>'10.1'!$E11</f>
        <v>0</v>
      </c>
      <c r="O12" s="163">
        <f>'11.1'!$E11</f>
        <v>0</v>
      </c>
      <c r="P12" s="163">
        <f>'12.1'!$E11</f>
        <v>85</v>
      </c>
      <c r="Q12" s="163">
        <f>'13.1'!$E11</f>
        <v>0</v>
      </c>
      <c r="R12" s="163">
        <f>'14.1'!$E11</f>
        <v>0</v>
      </c>
      <c r="S12" s="163">
        <f>'15.1'!$E11</f>
        <v>85</v>
      </c>
      <c r="T12" s="163">
        <f>'16.1'!$E11</f>
        <v>0</v>
      </c>
      <c r="U12" s="163">
        <f>'17.1'!$E11</f>
        <v>0</v>
      </c>
      <c r="V12" s="163">
        <f>'18.1'!$E11</f>
        <v>85</v>
      </c>
      <c r="W12" s="163">
        <f>'19.1'!$E11</f>
        <v>85</v>
      </c>
      <c r="X12" s="163">
        <f>'20.1'!$E11</f>
        <v>0</v>
      </c>
      <c r="Y12" s="163">
        <f>'21.1'!$E11</f>
        <v>0</v>
      </c>
      <c r="Z12" s="163">
        <f>'22.1'!$F11</f>
        <v>85</v>
      </c>
      <c r="AA12" s="163">
        <f>'23.1'!$F11</f>
        <v>0</v>
      </c>
      <c r="AB12" s="163">
        <f>'24.1'!$F11</f>
        <v>229</v>
      </c>
      <c r="AC12" s="163">
        <f>'25.1'!$F11</f>
        <v>0</v>
      </c>
      <c r="AD12" s="163">
        <f>'26.1'!$F11</f>
        <v>140</v>
      </c>
      <c r="AE12" s="163">
        <f>'27.1'!$F11</f>
        <v>127</v>
      </c>
      <c r="AF12" s="163">
        <f>'28.1'!$F11</f>
        <v>0</v>
      </c>
      <c r="AG12" s="163">
        <f>'29.1'!$F11</f>
        <v>177</v>
      </c>
      <c r="AH12" s="163">
        <f>'30.1'!$F11</f>
        <v>246</v>
      </c>
      <c r="AI12" s="163">
        <f>'31.1'!$F11</f>
        <v>0</v>
      </c>
      <c r="AJ12" s="167">
        <f t="shared" si="0"/>
        <v>1680</v>
      </c>
      <c r="AK12" s="167">
        <v>406</v>
      </c>
      <c r="AL12" s="222">
        <f t="shared" si="1"/>
        <v>3766</v>
      </c>
      <c r="AM12" s="124"/>
      <c r="AN12" s="216">
        <f>'2.1'!$N$11+'2.1'!$AE$11+'2.1'!$AD$11</f>
        <v>54</v>
      </c>
      <c r="AO12" s="216">
        <f>'3.1'!$N$11+'3.1'!$AE$11+'3.1'!$AD$11</f>
        <v>242</v>
      </c>
      <c r="AP12" s="216">
        <f>'4.1'!$N$11+'4.1'!$AE$11+'4.1'!$AD$11</f>
        <v>16</v>
      </c>
      <c r="AQ12" s="216">
        <f>'5.1'!$N$11+'5.1'!$AE$11+'5.1'!$AD$11</f>
        <v>245</v>
      </c>
      <c r="AR12" s="216">
        <f>'6.1'!$N$11+'6.1'!$AE$11+'6.1'!$AD$11</f>
        <v>5</v>
      </c>
      <c r="AS12" s="216">
        <f>'7.1'!$N$11+'7.1'!$AE$11+'7.1'!$AD$11</f>
        <v>0</v>
      </c>
      <c r="AT12" s="216">
        <f>'8.1'!$N$11+'8.1'!$AE$11+'8.1'!$AD$11</f>
        <v>99</v>
      </c>
      <c r="AU12" s="216">
        <f>'9.1'!$N$11+'9.1'!$AE$11+'9.1'!$AD$11</f>
        <v>73</v>
      </c>
      <c r="AV12" s="216">
        <f>'10.1'!$N$11+'10.1'!$AE$11+'10.1'!$AD$11</f>
        <v>178</v>
      </c>
      <c r="AW12" s="216">
        <f>'11.1'!$N$11+'11.1'!$AE$11+'11.1'!$AD$11</f>
        <v>138</v>
      </c>
      <c r="AX12" s="216">
        <f>'12.1'!$N$11+'12.1'!$AE$11+'12.1'!$AD$11</f>
        <v>15</v>
      </c>
      <c r="AY12" s="216">
        <f>'13.1'!$N$11+'13.1'!$AE$11+'13.1'!$AD$11</f>
        <v>162</v>
      </c>
      <c r="AZ12" s="216">
        <f>'14.1'!$N$11+'14.1'!$AE$11+'14.1'!$AD$11</f>
        <v>0</v>
      </c>
      <c r="BA12" s="216">
        <f>'15.1'!$N$11+'15.1'!$AE$11+'15.1'!$AD$11</f>
        <v>23</v>
      </c>
      <c r="BB12" s="216">
        <f>'16.1'!$N$11+'16.1'!$AE$11+'16.1'!$AD$11</f>
        <v>74</v>
      </c>
      <c r="BC12" s="216">
        <f>'17.1'!$N$11+'17.1'!$AE$11+'17.1'!$AD$11</f>
        <v>133</v>
      </c>
      <c r="BD12" s="216">
        <f>'18.1'!$N$11+'18.1'!$AE$11+'18.1'!$AD$11</f>
        <v>49</v>
      </c>
      <c r="BE12" s="216">
        <f>'19.1'!$N$11+'19.1'!$AE$11+'19.1'!$AD$11</f>
        <v>0</v>
      </c>
      <c r="BF12" s="216">
        <f>'20.1'!$N$11+'20.1'!$AE$11+'20.1'!$AD$11</f>
        <v>0</v>
      </c>
      <c r="BG12" s="216">
        <f>'21.1'!$N$11+'21.1'!$AE$11+'21.1'!$AD$11</f>
        <v>0</v>
      </c>
      <c r="BH12" s="216">
        <f>'22.1'!$O$11+'22.1'!$AF$11+'22.1'!$AE$11</f>
        <v>9</v>
      </c>
      <c r="BI12" s="216">
        <f>'23.1'!$O$11+'23.1'!$AF$11+'23.1'!$AE$11</f>
        <v>30</v>
      </c>
      <c r="BJ12" s="216">
        <f>'24.1'!$O$11+'24.1'!$AF$11+'24.1'!$AE$11</f>
        <v>541</v>
      </c>
      <c r="BK12" s="216">
        <f>'25.1'!$O$11+'25.1'!$AF$11+'25.1'!$AE$11</f>
        <v>26</v>
      </c>
      <c r="BL12" s="216">
        <f>'26.1'!$O$11+'26.1'!$AF$11+'26.1'!$AE$11</f>
        <v>140</v>
      </c>
      <c r="BM12" s="216">
        <f>'27.1'!$O$11+'27.1'!$AF$11+'27.1'!$AE$11</f>
        <v>556</v>
      </c>
      <c r="BN12" s="216">
        <f>'28.1'!$O$11+'28.1'!$AF$11+'28.1'!$AE$11</f>
        <v>0</v>
      </c>
      <c r="BO12" s="216">
        <f>'29.1'!$O$11+'29.1'!$AF$11+'29.1'!$AE$11</f>
        <v>524</v>
      </c>
      <c r="BP12" s="216">
        <f>'30.1'!$O$11+'30.1'!$AF$11+'30.1'!$AE$11</f>
        <v>408</v>
      </c>
      <c r="BQ12" s="216">
        <f>'31.1'!$O$11+'31.1'!$AF$11+'31.1'!$AE$11</f>
        <v>186</v>
      </c>
      <c r="BR12" s="167">
        <v>406</v>
      </c>
      <c r="BS12" s="167">
        <f t="shared" si="2"/>
        <v>4332</v>
      </c>
    </row>
    <row r="13" spans="1:74" ht="17.25" customHeight="1" x14ac:dyDescent="0.25">
      <c r="A13" s="162"/>
      <c r="B13" s="218" t="s">
        <v>285</v>
      </c>
      <c r="C13" s="168" t="s">
        <v>143</v>
      </c>
      <c r="D13" s="148"/>
      <c r="E13" s="163"/>
      <c r="F13" s="163">
        <f>'2.1'!$E27</f>
        <v>0</v>
      </c>
      <c r="G13" s="163">
        <f>'3.1'!$E27</f>
        <v>0</v>
      </c>
      <c r="H13" s="163">
        <f>'4.1'!$E27</f>
        <v>0</v>
      </c>
      <c r="I13" s="163">
        <f>'5.1'!$E27</f>
        <v>0</v>
      </c>
      <c r="J13" s="163">
        <f>'6.1'!$E27</f>
        <v>0</v>
      </c>
      <c r="K13" s="163">
        <f>'7.1'!$E27</f>
        <v>0</v>
      </c>
      <c r="L13" s="163">
        <f>'8.1'!$E27</f>
        <v>0</v>
      </c>
      <c r="M13" s="163">
        <f>'9.1'!$E27</f>
        <v>0</v>
      </c>
      <c r="N13" s="163">
        <f>'10.1'!$E27</f>
        <v>0</v>
      </c>
      <c r="O13" s="163">
        <f>'11.1'!$E27</f>
        <v>0</v>
      </c>
      <c r="P13" s="163">
        <f>'12.1'!$E27</f>
        <v>0</v>
      </c>
      <c r="Q13" s="163">
        <f>'13.1'!$E27</f>
        <v>0</v>
      </c>
      <c r="R13" s="163">
        <f>'14.1'!$E27</f>
        <v>0</v>
      </c>
      <c r="S13" s="163">
        <f>'15.1'!$E27</f>
        <v>50</v>
      </c>
      <c r="T13" s="163">
        <f>'16.1'!$E27</f>
        <v>0</v>
      </c>
      <c r="U13" s="163">
        <f>'17.1'!$E27</f>
        <v>0</v>
      </c>
      <c r="V13" s="163">
        <f>'18.1'!$E27</f>
        <v>0</v>
      </c>
      <c r="W13" s="163">
        <f>'19.1'!$E27</f>
        <v>0</v>
      </c>
      <c r="X13" s="163">
        <f>'20.1'!$E27</f>
        <v>0</v>
      </c>
      <c r="Y13" s="163">
        <f>'21.1'!$E27</f>
        <v>0</v>
      </c>
      <c r="Z13" s="163">
        <f>'22.1'!$F27</f>
        <v>0</v>
      </c>
      <c r="AA13" s="163">
        <f>'23.1'!$F27</f>
        <v>0</v>
      </c>
      <c r="AB13" s="163">
        <f>'24.1'!$F27</f>
        <v>34</v>
      </c>
      <c r="AC13" s="163">
        <f>'25.1'!$F27</f>
        <v>0</v>
      </c>
      <c r="AD13" s="163">
        <f>'26.1'!$F27</f>
        <v>4</v>
      </c>
      <c r="AE13" s="163">
        <f>'27.1'!$F27</f>
        <v>4</v>
      </c>
      <c r="AF13" s="163">
        <f>'28.1'!$F27</f>
        <v>0</v>
      </c>
      <c r="AG13" s="163">
        <f>'29.1'!$F27</f>
        <v>4</v>
      </c>
      <c r="AH13" s="163">
        <f>'30.1'!$F27</f>
        <v>0</v>
      </c>
      <c r="AI13" s="163">
        <f>'31.1'!$F27</f>
        <v>0</v>
      </c>
      <c r="AJ13" s="167">
        <f t="shared" si="0"/>
        <v>96</v>
      </c>
      <c r="AK13" s="167"/>
      <c r="AL13" s="222">
        <f t="shared" si="1"/>
        <v>192</v>
      </c>
      <c r="AM13" s="31"/>
      <c r="AN13" s="216">
        <f>'2.1'!$N$27+'2.1'!$AE$27+'2.1'!$AD$27</f>
        <v>0</v>
      </c>
      <c r="AO13" s="216">
        <f>'3.1'!$N$27+'3.1'!$AE$27+'3.1'!$AD$27</f>
        <v>41</v>
      </c>
      <c r="AP13" s="216">
        <f>'4.1'!$N$27+'4.1'!$AE$27+'4.1'!$AD$27</f>
        <v>0</v>
      </c>
      <c r="AQ13" s="216">
        <f>'5.1'!$N$27+'5.1'!$AE$27+'5.1'!$AD$27</f>
        <v>41</v>
      </c>
      <c r="AR13" s="216">
        <f>'6.1'!$N$27+'6.1'!$AE$27+'6.1'!$AD$27</f>
        <v>0</v>
      </c>
      <c r="AS13" s="216">
        <f>'7.1'!$N$27+'7.1'!$AE$27+'7.1'!$AD$27</f>
        <v>0</v>
      </c>
      <c r="AT13" s="216">
        <f>'8.1'!$N$27+'8.1'!$AE$27+'8.1'!$AD$27</f>
        <v>41</v>
      </c>
      <c r="AU13" s="216">
        <f>'9.1'!$N$27+'9.1'!$AE$27+'9.1'!$AD$27</f>
        <v>0</v>
      </c>
      <c r="AV13" s="216">
        <f>'10.1'!$N$27+'10.1'!$AE$27+'10.1'!$AD$27</f>
        <v>41</v>
      </c>
      <c r="AW13" s="216">
        <f>'11.1'!$N$27+'11.1'!$AE$27+'11.1'!$AD$27</f>
        <v>41</v>
      </c>
      <c r="AX13" s="216">
        <f>'12.1'!$N$27+'12.1'!$AE$27+'12.1'!$AD$27</f>
        <v>0</v>
      </c>
      <c r="AY13" s="216">
        <f>'13.1'!$N$27+'13.1'!$AE$27+'13.1'!$AD$27</f>
        <v>21</v>
      </c>
      <c r="AZ13" s="216">
        <f>'14.1'!$N$27+'14.1'!$AE$27+'14.1'!$AD$27</f>
        <v>0</v>
      </c>
      <c r="BA13" s="216">
        <f>'15.1'!$N$27+'15.1'!$AE$27+'15.1'!$AD$27</f>
        <v>11</v>
      </c>
      <c r="BB13" s="216">
        <f>'16.1'!$N$27+'16.1'!$AE$27+'16.1'!$AD$27</f>
        <v>1</v>
      </c>
      <c r="BC13" s="216">
        <f>'17.1'!$N$27+'17.1'!$AE$27+'17.1'!$AD$27</f>
        <v>44</v>
      </c>
      <c r="BD13" s="216">
        <f>'18.1'!$N$27+'18.1'!$AE$27+'18.1'!$AD$27</f>
        <v>0</v>
      </c>
      <c r="BE13" s="216">
        <f>'19.1'!$N$27+'19.1'!$AE$27+'19.1'!$AD$27</f>
        <v>0</v>
      </c>
      <c r="BF13" s="216">
        <f>'20.1'!$N$27+'20.1'!$AE$27+'20.1'!$AD$27</f>
        <v>0</v>
      </c>
      <c r="BG13" s="216">
        <f>'21.1'!$N$27+'21.1'!$AE$27+'21.1'!$AD$27</f>
        <v>0</v>
      </c>
      <c r="BH13" s="216">
        <f>'22.1'!$O$27+'22.1'!$AF$27+'22.1'!$AE$27</f>
        <v>10</v>
      </c>
      <c r="BI13" s="216">
        <f>'23.1'!$O$27+'23.1'!$AF$27+'23.1'!$AE$27</f>
        <v>0</v>
      </c>
      <c r="BJ13" s="216">
        <f>'24.1'!$O$27+'24.1'!$AF$27+'24.1'!$AE$27</f>
        <v>102</v>
      </c>
      <c r="BK13" s="216">
        <f>'25.1'!$O$27+'25.1'!$AF$27+'25.1'!$AE$27</f>
        <v>30</v>
      </c>
      <c r="BL13" s="216">
        <f>'26.1'!$O$27+'26.1'!$AF$27+'26.1'!$AE$27</f>
        <v>4</v>
      </c>
      <c r="BM13" s="216">
        <f>'27.1'!$O$27+'27.1'!$AF$27+'27.1'!$AE$27</f>
        <v>12</v>
      </c>
      <c r="BN13" s="216">
        <f>'28.1'!$O$27+'28.1'!$AF$27+'28.1'!$AE$27</f>
        <v>0</v>
      </c>
      <c r="BO13" s="216">
        <f>'29.1'!$O$27+'29.1'!$AF$27+'29.1'!$AE$27</f>
        <v>0</v>
      </c>
      <c r="BP13" s="216">
        <f>'30.1'!$O$27+'30.1'!$AF$27+'30.1'!$AE$27</f>
        <v>60</v>
      </c>
      <c r="BQ13" s="216">
        <f>'31.1'!$O$27+'31.1'!$AF$27+'31.1'!$AE$27</f>
        <v>30</v>
      </c>
      <c r="BR13" s="167"/>
      <c r="BS13" s="167">
        <f t="shared" si="2"/>
        <v>530</v>
      </c>
      <c r="BT13" s="150"/>
      <c r="BU13" s="149"/>
    </row>
    <row r="14" spans="1:74" ht="17.25" customHeight="1" x14ac:dyDescent="0.25">
      <c r="A14" s="162"/>
      <c r="B14" s="218" t="s">
        <v>283</v>
      </c>
      <c r="C14" s="168" t="s">
        <v>26</v>
      </c>
      <c r="D14" s="148"/>
      <c r="E14" s="163"/>
      <c r="F14" s="163">
        <f>'2.1'!$E15</f>
        <v>52</v>
      </c>
      <c r="G14" s="163">
        <f>'3.1'!$E15</f>
        <v>0</v>
      </c>
      <c r="H14" s="163">
        <f>'4.1'!$E15</f>
        <v>0</v>
      </c>
      <c r="I14" s="163">
        <f>'5.1'!$E15</f>
        <v>0</v>
      </c>
      <c r="J14" s="163">
        <f>'6.1'!$E15</f>
        <v>0</v>
      </c>
      <c r="K14" s="163">
        <f>'7.1'!$E15</f>
        <v>0</v>
      </c>
      <c r="L14" s="163">
        <f>'8.1'!$E15</f>
        <v>0</v>
      </c>
      <c r="M14" s="163">
        <f>'9.1'!$E15</f>
        <v>104</v>
      </c>
      <c r="N14" s="163">
        <f>'10.1'!$E15</f>
        <v>0</v>
      </c>
      <c r="O14" s="163">
        <f>'11.1'!$E15</f>
        <v>0</v>
      </c>
      <c r="P14" s="163">
        <f>'12.1'!$E15</f>
        <v>52</v>
      </c>
      <c r="Q14" s="163">
        <f>'13.1'!$E15</f>
        <v>0</v>
      </c>
      <c r="R14" s="163">
        <f>'14.1'!$E15</f>
        <v>0</v>
      </c>
      <c r="S14" s="163">
        <f>'15.1'!$E15</f>
        <v>69</v>
      </c>
      <c r="T14" s="163">
        <f>'16.1'!$E15</f>
        <v>988</v>
      </c>
      <c r="U14" s="163">
        <f>'17.1'!$E15</f>
        <v>0</v>
      </c>
      <c r="V14" s="163">
        <f>'18.1'!$E15</f>
        <v>0</v>
      </c>
      <c r="W14" s="163">
        <f>'19.1'!$E15</f>
        <v>0</v>
      </c>
      <c r="X14" s="163">
        <f>'20.1'!$E15</f>
        <v>0</v>
      </c>
      <c r="Y14" s="163">
        <f>'21.1'!$E15</f>
        <v>0</v>
      </c>
      <c r="Z14" s="163">
        <f>'22.1'!$F15</f>
        <v>0</v>
      </c>
      <c r="AA14" s="163">
        <f>'23.1'!$F15</f>
        <v>0</v>
      </c>
      <c r="AB14" s="163">
        <f>'24.1'!$F15</f>
        <v>266</v>
      </c>
      <c r="AC14" s="163">
        <f>'25.1'!$F15</f>
        <v>0</v>
      </c>
      <c r="AD14" s="163">
        <f>'26.1'!$F15</f>
        <v>180</v>
      </c>
      <c r="AE14" s="163">
        <f>'27.1'!$F15</f>
        <v>118</v>
      </c>
      <c r="AF14" s="163">
        <f>'28.1'!$F15</f>
        <v>0</v>
      </c>
      <c r="AG14" s="163">
        <f>'29.1'!$F15</f>
        <v>195</v>
      </c>
      <c r="AH14" s="163">
        <f>'30.1'!$F15</f>
        <v>195</v>
      </c>
      <c r="AI14" s="163">
        <f>'31.1'!$F15</f>
        <v>0</v>
      </c>
      <c r="AJ14" s="167">
        <f t="shared" si="0"/>
        <v>2219</v>
      </c>
      <c r="AK14" s="167"/>
      <c r="AL14" s="222">
        <f t="shared" si="1"/>
        <v>4438</v>
      </c>
      <c r="AM14" s="124"/>
      <c r="AN14" s="216">
        <f>'2.1'!$N$15+'2.1'!$AE$15+'2.1'!$AD$15</f>
        <v>2</v>
      </c>
      <c r="AO14" s="216">
        <f>'3.1'!$N$15+'3.1'!$AE$15+'3.1'!$AD$15</f>
        <v>213</v>
      </c>
      <c r="AP14" s="216">
        <f>'4.1'!$N$15+'4.1'!$AE$15+'4.1'!$AD$15</f>
        <v>10</v>
      </c>
      <c r="AQ14" s="216">
        <f>'5.1'!$N$15+'5.1'!$AE$15+'5.1'!$AD$15</f>
        <v>160</v>
      </c>
      <c r="AR14" s="216">
        <f>'6.1'!$N$15+'6.1'!$AE$15+'6.1'!$AD$15</f>
        <v>10</v>
      </c>
      <c r="AS14" s="216">
        <f>'7.1'!$N$15+'7.1'!$AE$15+'7.1'!$AD$15</f>
        <v>0</v>
      </c>
      <c r="AT14" s="216">
        <f>'8.1'!$N$15+'8.1'!$AE$15+'8.1'!$AD$15</f>
        <v>148</v>
      </c>
      <c r="AU14" s="216">
        <f>'9.1'!$N$15+'9.1'!$AE$15+'9.1'!$AD$15</f>
        <v>5</v>
      </c>
      <c r="AV14" s="216">
        <f>'10.1'!$N$15+'10.1'!$AE$15+'10.1'!$AD$15</f>
        <v>237</v>
      </c>
      <c r="AW14" s="216">
        <f>'11.1'!$N$15+'11.1'!$AE$15+'11.1'!$AD$15</f>
        <v>202</v>
      </c>
      <c r="AX14" s="216">
        <f>'12.1'!$N$15+'12.1'!$AE$15+'12.1'!$AD$15</f>
        <v>10</v>
      </c>
      <c r="AY14" s="216">
        <f>'13.1'!$N$15+'13.1'!$AE$15+'13.1'!$AD$15</f>
        <v>187</v>
      </c>
      <c r="AZ14" s="216">
        <f>'14.1'!$N$15+'14.1'!$AE$15+'14.1'!$AD$15</f>
        <v>0</v>
      </c>
      <c r="BA14" s="216">
        <f>'15.1'!$N$15+'15.1'!$AE$15+'15.1'!$AD$15</f>
        <v>234</v>
      </c>
      <c r="BB14" s="216">
        <f>'16.1'!$N$15+'16.1'!$AE$15+'16.1'!$AD$15</f>
        <v>208</v>
      </c>
      <c r="BC14" s="216">
        <f>'17.1'!$N$15+'17.1'!$AE$15+'17.1'!$AD$15</f>
        <v>785</v>
      </c>
      <c r="BD14" s="216">
        <f>'18.1'!$N$15+'18.1'!$AE$15+'18.1'!$AD$15</f>
        <v>195</v>
      </c>
      <c r="BE14" s="216">
        <f>'19.1'!$N$15+'19.1'!$AE$15+'19.1'!$AD$15</f>
        <v>20</v>
      </c>
      <c r="BF14" s="216">
        <f>'20.1'!$N$15+'20.1'!$AE$15+'20.1'!$AD$15</f>
        <v>15</v>
      </c>
      <c r="BG14" s="216">
        <f>'21.1'!$N$15+'21.1'!$AE$15+'21.1'!$AD$15</f>
        <v>0</v>
      </c>
      <c r="BH14" s="216">
        <f>'22.1'!$O$15+'22.1'!$AF$15+'22.1'!$AE$15</f>
        <v>10</v>
      </c>
      <c r="BI14" s="216">
        <f>'23.1'!$O$15+'23.1'!$AF$15+'23.1'!$AE$15</f>
        <v>20</v>
      </c>
      <c r="BJ14" s="216">
        <f>'24.1'!$O$15+'24.1'!$AF$15+'24.1'!$AE$15</f>
        <v>707</v>
      </c>
      <c r="BK14" s="216">
        <f>'25.1'!$O$15+'25.1'!$AF$15+'25.1'!$AE$15</f>
        <v>55</v>
      </c>
      <c r="BL14" s="216">
        <f>'26.1'!$O$15+'26.1'!$AF$15+'26.1'!$AE$15</f>
        <v>171</v>
      </c>
      <c r="BM14" s="216">
        <f>'27.1'!$O$15+'27.1'!$AF$15+'27.1'!$AE$15</f>
        <v>588</v>
      </c>
      <c r="BN14" s="216">
        <f>'28.1'!$O$15+'28.1'!$AF$15+'28.1'!$AE$15</f>
        <v>0</v>
      </c>
      <c r="BO14" s="216">
        <f>'29.1'!$O$15+'29.1'!$AF$15+'29.1'!$AE$15</f>
        <v>390</v>
      </c>
      <c r="BP14" s="216">
        <f>'30.1'!$O$15+'30.1'!$AF$15+'30.1'!$AE$15</f>
        <v>280</v>
      </c>
      <c r="BQ14" s="216">
        <f>'31.1'!$O$15+'31.1'!$AF$15+'31.1'!$AE$15</f>
        <v>125</v>
      </c>
      <c r="BR14" s="167"/>
      <c r="BS14" s="167">
        <f t="shared" si="2"/>
        <v>4987</v>
      </c>
    </row>
    <row r="15" spans="1:74" ht="17.25" customHeight="1" x14ac:dyDescent="0.25">
      <c r="A15" s="162"/>
      <c r="B15" s="218" t="s">
        <v>272</v>
      </c>
      <c r="C15" s="168" t="s">
        <v>27</v>
      </c>
      <c r="D15" s="148"/>
      <c r="E15" s="163"/>
      <c r="F15" s="163">
        <f>'2.1'!$E16</f>
        <v>14</v>
      </c>
      <c r="G15" s="163">
        <f>'3.1'!$E16</f>
        <v>0</v>
      </c>
      <c r="H15" s="163">
        <f>'4.1'!$E16</f>
        <v>0</v>
      </c>
      <c r="I15" s="163">
        <f>'5.1'!$E16</f>
        <v>5</v>
      </c>
      <c r="J15" s="163">
        <f>'6.1'!$E16</f>
        <v>0</v>
      </c>
      <c r="K15" s="163">
        <f>'7.1'!$E16</f>
        <v>300</v>
      </c>
      <c r="L15" s="163">
        <f>'8.1'!$E16</f>
        <v>0</v>
      </c>
      <c r="M15" s="163">
        <f>'9.1'!$E16</f>
        <v>0</v>
      </c>
      <c r="N15" s="163">
        <f>'10.1'!$E16</f>
        <v>75</v>
      </c>
      <c r="O15" s="163">
        <f>'11.1'!$E16</f>
        <v>150</v>
      </c>
      <c r="P15" s="163">
        <f>'12.1'!$E16</f>
        <v>0</v>
      </c>
      <c r="Q15" s="163">
        <f>'13.1'!$E16</f>
        <v>75</v>
      </c>
      <c r="R15" s="163">
        <f>'14.1'!$E16</f>
        <v>225</v>
      </c>
      <c r="S15" s="163">
        <f>'15.1'!$E16</f>
        <v>75</v>
      </c>
      <c r="T15" s="163">
        <f>'16.1'!$E16</f>
        <v>75</v>
      </c>
      <c r="U15" s="163">
        <f>'17.1'!$E16</f>
        <v>0</v>
      </c>
      <c r="V15" s="163">
        <f>'18.1'!$E16</f>
        <v>150</v>
      </c>
      <c r="W15" s="163">
        <f>'19.1'!$E16</f>
        <v>0</v>
      </c>
      <c r="X15" s="163">
        <f>'20.1'!$E16</f>
        <v>0</v>
      </c>
      <c r="Y15" s="163">
        <f>'21.1'!$E16</f>
        <v>225</v>
      </c>
      <c r="Z15" s="163">
        <f>'22.1'!$F16</f>
        <v>0</v>
      </c>
      <c r="AA15" s="163">
        <f>'23.1'!$F16</f>
        <v>0</v>
      </c>
      <c r="AB15" s="163">
        <f>'24.1'!$F16</f>
        <v>275</v>
      </c>
      <c r="AC15" s="163">
        <f>'25.1'!$F16</f>
        <v>150</v>
      </c>
      <c r="AD15" s="163">
        <f>'26.1'!$F16</f>
        <v>376</v>
      </c>
      <c r="AE15" s="163">
        <f>'27.1'!$F16</f>
        <v>225</v>
      </c>
      <c r="AF15" s="163">
        <f>'28.1'!$F16</f>
        <v>150</v>
      </c>
      <c r="AG15" s="163">
        <f>'29.1'!$F16</f>
        <v>515</v>
      </c>
      <c r="AH15" s="163">
        <f>'30.1'!$F16</f>
        <v>295</v>
      </c>
      <c r="AI15" s="163">
        <f>'31.1'!$F16</f>
        <v>0</v>
      </c>
      <c r="AJ15" s="167">
        <f t="shared" si="0"/>
        <v>3355</v>
      </c>
      <c r="AK15" s="167"/>
      <c r="AL15" s="222">
        <f t="shared" si="1"/>
        <v>6710</v>
      </c>
      <c r="AM15" s="124"/>
      <c r="AN15" s="216">
        <f>'2.1'!$N$16+'2.1'!$AE$16+'2.1'!$AD$16</f>
        <v>88</v>
      </c>
      <c r="AO15" s="216">
        <f>'3.1'!$N$16+'3.1'!$AE$16+'3.1'!$AD$16</f>
        <v>445</v>
      </c>
      <c r="AP15" s="216">
        <f>'4.1'!$N$16+'4.1'!$AE$16+'4.1'!$AD$16</f>
        <v>15</v>
      </c>
      <c r="AQ15" s="216">
        <f>'5.1'!$N$16+'5.1'!$AE$16+'5.1'!$AD$16</f>
        <v>406</v>
      </c>
      <c r="AR15" s="216">
        <f>'6.1'!$N$16+'6.1'!$AE$16+'6.1'!$AD$16</f>
        <v>23</v>
      </c>
      <c r="AS15" s="216">
        <f>'7.1'!$N$16+'7.1'!$AE$16+'7.1'!$AD$16</f>
        <v>0</v>
      </c>
      <c r="AT15" s="216">
        <f>'8.1'!$N$16+'8.1'!$AE$16+'8.1'!$AD$16</f>
        <v>434</v>
      </c>
      <c r="AU15" s="216">
        <f>'9.1'!$N$16+'9.1'!$AE$16+'9.1'!$AD$16</f>
        <v>94</v>
      </c>
      <c r="AV15" s="216">
        <f>'10.1'!$N$16+'10.1'!$AE$16+'10.1'!$AD$16</f>
        <v>275</v>
      </c>
      <c r="AW15" s="216">
        <f>'11.1'!$N$16+'11.1'!$AE$16+'11.1'!$AD$16</f>
        <v>416</v>
      </c>
      <c r="AX15" s="216">
        <f>'12.1'!$N$16+'12.1'!$AE$16+'12.1'!$AD$16</f>
        <v>35</v>
      </c>
      <c r="AY15" s="216">
        <f>'13.1'!$N$16+'13.1'!$AE$16+'13.1'!$AD$16</f>
        <v>317</v>
      </c>
      <c r="AZ15" s="216">
        <f>'14.1'!$N$16+'14.1'!$AE$16+'14.1'!$AD$16</f>
        <v>0</v>
      </c>
      <c r="BA15" s="216">
        <f>'15.1'!$N$16+'15.1'!$AE$16+'15.1'!$AD$16</f>
        <v>92</v>
      </c>
      <c r="BB15" s="216">
        <f>'16.1'!$N$16+'16.1'!$AE$16+'16.1'!$AD$16</f>
        <v>145</v>
      </c>
      <c r="BC15" s="216">
        <f>'17.1'!$N$16+'17.1'!$AE$16+'17.1'!$AD$16</f>
        <v>347</v>
      </c>
      <c r="BD15" s="216">
        <f>'18.1'!$N$16+'18.1'!$AE$16+'18.1'!$AD$16</f>
        <v>116</v>
      </c>
      <c r="BE15" s="216">
        <f>'19.1'!$N$16+'19.1'!$AE$16+'19.1'!$AD$16</f>
        <v>59</v>
      </c>
      <c r="BF15" s="216">
        <f>'20.1'!$N$16+'20.1'!$AE$16+'20.1'!$AD$16</f>
        <v>1</v>
      </c>
      <c r="BG15" s="216">
        <f>'21.1'!$N$16+'21.1'!$AE$16+'21.1'!$AD$16</f>
        <v>0</v>
      </c>
      <c r="BH15" s="216">
        <f>'22.1'!$O$16+'22.1'!$AF$16+'22.1'!$AE$16</f>
        <v>208</v>
      </c>
      <c r="BI15" s="216">
        <f>'23.1'!$O$16+'23.1'!$AF$16+'23.1'!$AE$16</f>
        <v>67</v>
      </c>
      <c r="BJ15" s="216">
        <f>'24.1'!$O$16+'24.1'!$AF$16+'24.1'!$AE$16</f>
        <v>789</v>
      </c>
      <c r="BK15" s="216">
        <f>'25.1'!$O$16+'25.1'!$AF$16+'25.1'!$AE$16</f>
        <v>31</v>
      </c>
      <c r="BL15" s="216">
        <f>'26.1'!$O$16+'26.1'!$AF$16+'26.1'!$AE$16</f>
        <v>303</v>
      </c>
      <c r="BM15" s="216">
        <f>'27.1'!$O$16+'27.1'!$AF$16+'27.1'!$AE$16</f>
        <v>1105</v>
      </c>
      <c r="BN15" s="216">
        <f>'28.1'!$O$16+'28.1'!$AF$16+'28.1'!$AE$16</f>
        <v>0</v>
      </c>
      <c r="BO15" s="216">
        <f>'29.1'!$O$16+'29.1'!$AF$16+'29.1'!$AE$16</f>
        <v>644</v>
      </c>
      <c r="BP15" s="216">
        <f>'30.1'!$O$16+'30.1'!$AF$16+'30.1'!$AE$16</f>
        <v>754</v>
      </c>
      <c r="BQ15" s="216">
        <f>'31.1'!$O$16+'31.1'!$AF$16+'31.1'!$AE$16</f>
        <v>315</v>
      </c>
      <c r="BR15" s="167"/>
      <c r="BS15" s="167">
        <f t="shared" si="2"/>
        <v>7524</v>
      </c>
      <c r="BT15" s="149"/>
      <c r="BU15" s="149"/>
    </row>
    <row r="16" spans="1:74" ht="17.25" customHeight="1" x14ac:dyDescent="0.25">
      <c r="A16" s="162"/>
      <c r="B16" s="218" t="s">
        <v>282</v>
      </c>
      <c r="C16" s="168" t="s">
        <v>39</v>
      </c>
      <c r="D16" s="148"/>
      <c r="E16" s="163"/>
      <c r="F16" s="163">
        <f>'2.1'!$E13</f>
        <v>0</v>
      </c>
      <c r="G16" s="163">
        <f>'3.1'!$E13</f>
        <v>0</v>
      </c>
      <c r="H16" s="163">
        <f>'4.1'!$E13</f>
        <v>0</v>
      </c>
      <c r="I16" s="163">
        <f>'5.1'!$E13</f>
        <v>170</v>
      </c>
      <c r="J16" s="163">
        <f>'6.1'!$E13</f>
        <v>0</v>
      </c>
      <c r="K16" s="163">
        <f>'7.1'!$E13</f>
        <v>0</v>
      </c>
      <c r="L16" s="163">
        <f>'8.1'!$E13</f>
        <v>85</v>
      </c>
      <c r="M16" s="163">
        <f>'9.1'!$E13</f>
        <v>72</v>
      </c>
      <c r="N16" s="163">
        <f>'10.1'!$E13</f>
        <v>0</v>
      </c>
      <c r="O16" s="163">
        <f>'11.1'!$E13</f>
        <v>0</v>
      </c>
      <c r="P16" s="163">
        <f>'12.1'!$E13</f>
        <v>85</v>
      </c>
      <c r="Q16" s="163">
        <f>'13.1'!$E13</f>
        <v>0</v>
      </c>
      <c r="R16" s="163">
        <f>'14.1'!$E13</f>
        <v>0</v>
      </c>
      <c r="S16" s="163">
        <f>'15.1'!$E13</f>
        <v>85</v>
      </c>
      <c r="T16" s="163">
        <f>'16.1'!$E13</f>
        <v>85</v>
      </c>
      <c r="U16" s="163">
        <f>'17.1'!$E13</f>
        <v>0</v>
      </c>
      <c r="V16" s="163">
        <f>'18.1'!$E13</f>
        <v>68</v>
      </c>
      <c r="W16" s="163">
        <f>'19.1'!$E13</f>
        <v>85</v>
      </c>
      <c r="X16" s="163">
        <f>'20.1'!$E13</f>
        <v>85</v>
      </c>
      <c r="Y16" s="163">
        <f>'21.1'!$E13</f>
        <v>0</v>
      </c>
      <c r="Z16" s="163">
        <f>'22.1'!$F13</f>
        <v>0</v>
      </c>
      <c r="AA16" s="163">
        <f>'23.1'!$F13</f>
        <v>0</v>
      </c>
      <c r="AB16" s="163">
        <f>'24.1'!$F13</f>
        <v>440</v>
      </c>
      <c r="AC16" s="163">
        <f>'25.1'!$F13</f>
        <v>0</v>
      </c>
      <c r="AD16" s="163">
        <f>'26.1'!$F13</f>
        <v>403</v>
      </c>
      <c r="AE16" s="163">
        <f>'27.1'!$F13</f>
        <v>466</v>
      </c>
      <c r="AF16" s="163">
        <f>'28.1'!$F13</f>
        <v>0</v>
      </c>
      <c r="AG16" s="163">
        <f>'29.1'!$F13</f>
        <v>442</v>
      </c>
      <c r="AH16" s="163">
        <f>'30.1'!$F13</f>
        <v>423</v>
      </c>
      <c r="AI16" s="163">
        <f>'31.1'!$F13</f>
        <v>0</v>
      </c>
      <c r="AJ16" s="167">
        <f t="shared" si="0"/>
        <v>2994</v>
      </c>
      <c r="AK16" s="167">
        <v>406</v>
      </c>
      <c r="AL16" s="222">
        <f t="shared" si="1"/>
        <v>6394</v>
      </c>
      <c r="AM16" s="124"/>
      <c r="AN16" s="216">
        <f>'2.1'!$N$13+'2.1'!$AE$13+'2.1'!$AD$13</f>
        <v>30</v>
      </c>
      <c r="AO16" s="216">
        <f>'3.1'!$N$13+'3.1'!$AE$13+'3.1'!$AD$13</f>
        <v>348</v>
      </c>
      <c r="AP16" s="216">
        <f>'4.1'!$N$13+'4.1'!$AE$13+'4.1'!$AD$13</f>
        <v>15</v>
      </c>
      <c r="AQ16" s="216">
        <f>'5.1'!$N$13+'5.1'!$AE$13+'5.1'!$AD$13</f>
        <v>484</v>
      </c>
      <c r="AR16" s="216">
        <f>'6.1'!$N$13+'6.1'!$AE$13+'6.1'!$AD$13</f>
        <v>4</v>
      </c>
      <c r="AS16" s="216">
        <f>'7.1'!$N$13+'7.1'!$AE$13+'7.1'!$AD$13</f>
        <v>0</v>
      </c>
      <c r="AT16" s="216">
        <f>'8.1'!$N$13+'8.1'!$AE$13+'8.1'!$AD$13</f>
        <v>405</v>
      </c>
      <c r="AU16" s="216">
        <f>'9.1'!$N$13+'9.1'!$AE$13+'9.1'!$AD$13</f>
        <v>26</v>
      </c>
      <c r="AV16" s="216">
        <f>'10.1'!$N$13+'10.1'!$AE$13+'10.1'!$AD$13</f>
        <v>409</v>
      </c>
      <c r="AW16" s="216">
        <f>'11.1'!$N$13+'11.1'!$AE$13+'11.1'!$AD$13</f>
        <v>379</v>
      </c>
      <c r="AX16" s="216">
        <f>'12.1'!$N$13+'12.1'!$AE$13+'12.1'!$AD$13</f>
        <v>8</v>
      </c>
      <c r="AY16" s="216">
        <f>'13.1'!$N$13+'13.1'!$AE$13+'13.1'!$AD$13</f>
        <v>334</v>
      </c>
      <c r="AZ16" s="216">
        <f>'14.1'!$N$13+'14.1'!$AE$13+'14.1'!$AD$13</f>
        <v>0</v>
      </c>
      <c r="BA16" s="216">
        <f>'15.1'!$N$13+'15.1'!$AE$13+'15.1'!$AD$13</f>
        <v>4</v>
      </c>
      <c r="BB16" s="216">
        <f>'16.1'!$N$13+'16.1'!$AE$13+'16.1'!$AD$13</f>
        <v>78</v>
      </c>
      <c r="BC16" s="216">
        <f>'17.1'!$N$13+'17.1'!$AE$13+'17.1'!$AD$13</f>
        <v>344</v>
      </c>
      <c r="BD16" s="216">
        <f>'18.1'!$N$13+'18.1'!$AE$13+'18.1'!$AD$13</f>
        <v>18</v>
      </c>
      <c r="BE16" s="216">
        <f>'19.1'!$N$13+'19.1'!$AE$13+'19.1'!$AD$13</f>
        <v>5</v>
      </c>
      <c r="BF16" s="216">
        <f>'20.1'!$N$13+'20.1'!$AE$13+'20.1'!$AD$13</f>
        <v>0</v>
      </c>
      <c r="BG16" s="216">
        <f>'21.1'!$N$13+'21.1'!$AE$13+'21.1'!$AD$13</f>
        <v>0</v>
      </c>
      <c r="BH16" s="216">
        <f>'22.1'!$O$13+'22.1'!$AF$13+'22.1'!$AE$13</f>
        <v>8</v>
      </c>
      <c r="BI16" s="216">
        <f>'23.1'!$O$13+'23.1'!$AF$13+'23.1'!$AE$13</f>
        <v>24</v>
      </c>
      <c r="BJ16" s="216">
        <f>'24.1'!$O$13+'24.1'!$AF$13+'24.1'!$AE$13</f>
        <v>1304</v>
      </c>
      <c r="BK16" s="216">
        <f>'25.1'!$O$13+'25.1'!$AF$13+'25.1'!$AE$13</f>
        <v>29</v>
      </c>
      <c r="BL16" s="216">
        <f>'26.1'!$O$13+'26.1'!$AF$13+'26.1'!$AE$13</f>
        <v>483</v>
      </c>
      <c r="BM16" s="216">
        <f>'27.1'!$O$13+'27.1'!$AF$13+'27.1'!$AE$13</f>
        <v>1350</v>
      </c>
      <c r="BN16" s="216">
        <f>'28.1'!$O$13+'28.1'!$AF$13+'28.1'!$AE$13</f>
        <v>0</v>
      </c>
      <c r="BO16" s="216">
        <f>'29.1'!$O$13+'29.1'!$AF$13+'29.1'!$AE$13</f>
        <v>884</v>
      </c>
      <c r="BP16" s="216">
        <f>'30.1'!$O$13+'30.1'!$AF$13+'30.1'!$AE$13</f>
        <v>792</v>
      </c>
      <c r="BQ16" s="216">
        <f>'31.1'!$O$13+'31.1'!$AF$13+'31.1'!$AE$13</f>
        <v>360</v>
      </c>
      <c r="BR16" s="167">
        <v>406</v>
      </c>
      <c r="BS16" s="167">
        <f t="shared" si="2"/>
        <v>8531</v>
      </c>
    </row>
    <row r="17" spans="1:73" ht="17.25" customHeight="1" x14ac:dyDescent="0.25">
      <c r="A17" s="162"/>
      <c r="B17" s="218" t="s">
        <v>274</v>
      </c>
      <c r="C17" s="168" t="s">
        <v>28</v>
      </c>
      <c r="D17" s="148"/>
      <c r="E17" s="163"/>
      <c r="F17" s="163">
        <f>'2.1'!$E3</f>
        <v>748</v>
      </c>
      <c r="G17" s="163">
        <f>'3.1'!$E3</f>
        <v>0</v>
      </c>
      <c r="H17" s="163">
        <f>'4.1'!$E3</f>
        <v>572</v>
      </c>
      <c r="I17" s="163">
        <f>'5.1'!$E3</f>
        <v>0</v>
      </c>
      <c r="J17" s="163">
        <f>'6.1'!$E3</f>
        <v>520</v>
      </c>
      <c r="K17" s="163">
        <f>'7.1'!$E3</f>
        <v>0</v>
      </c>
      <c r="L17" s="163">
        <f>'8.1'!$E3</f>
        <v>520</v>
      </c>
      <c r="M17" s="163">
        <f>'9.1'!$E3</f>
        <v>0</v>
      </c>
      <c r="N17" s="163">
        <f>'10.1'!$E3</f>
        <v>572</v>
      </c>
      <c r="O17" s="163">
        <f>'11.1'!$E3</f>
        <v>520</v>
      </c>
      <c r="P17" s="163">
        <f>'12.1'!$E3</f>
        <v>275</v>
      </c>
      <c r="Q17" s="163">
        <f>'13.1'!$E3</f>
        <v>0</v>
      </c>
      <c r="R17" s="163">
        <f>'14.1'!$E3</f>
        <v>0</v>
      </c>
      <c r="S17" s="163">
        <f>'15.1'!$E3</f>
        <v>1040</v>
      </c>
      <c r="T17" s="163">
        <f>'16.1'!$E3</f>
        <v>550</v>
      </c>
      <c r="U17" s="163">
        <f>'17.1'!$E3</f>
        <v>520</v>
      </c>
      <c r="V17" s="163">
        <f>'18.1'!$E3</f>
        <v>639</v>
      </c>
      <c r="W17" s="163">
        <f>'19.1'!$E3</f>
        <v>516</v>
      </c>
      <c r="X17" s="163">
        <f>'20.1'!$E3</f>
        <v>535</v>
      </c>
      <c r="Y17" s="163">
        <f>'21.1'!$E3</f>
        <v>0</v>
      </c>
      <c r="Z17" s="163">
        <f>'22.1'!$F3</f>
        <v>540</v>
      </c>
      <c r="AA17" s="163">
        <f>'23.1'!$F3</f>
        <v>0</v>
      </c>
      <c r="AB17" s="163">
        <f>'24.1'!$F3</f>
        <v>1907</v>
      </c>
      <c r="AC17" s="163">
        <f>'25.1'!$F3</f>
        <v>624</v>
      </c>
      <c r="AD17" s="163">
        <f>'26.1'!$F3</f>
        <v>1994</v>
      </c>
      <c r="AE17" s="163">
        <f>'27.1'!$F3</f>
        <v>2296</v>
      </c>
      <c r="AF17" s="163">
        <f>'28.1'!$F3</f>
        <v>0</v>
      </c>
      <c r="AG17" s="163">
        <f>'29.1'!$F3</f>
        <v>2829</v>
      </c>
      <c r="AH17" s="163">
        <f>'30.1'!$F3</f>
        <v>3499</v>
      </c>
      <c r="AI17" s="163">
        <f>'31.1'!$F3</f>
        <v>520</v>
      </c>
      <c r="AJ17" s="167">
        <f t="shared" si="0"/>
        <v>21736</v>
      </c>
      <c r="AK17" s="167">
        <v>1162</v>
      </c>
      <c r="AL17" s="222">
        <f t="shared" si="1"/>
        <v>44634</v>
      </c>
      <c r="AM17" s="124"/>
      <c r="AN17" s="216">
        <f>'2.1'!$N$3+'2.1'!$AE$3+'2.1'!$AD$3</f>
        <v>363</v>
      </c>
      <c r="AO17" s="216">
        <f>'3.1'!$N$3+'3.1'!$AE$3+'3.1'!$AD$3</f>
        <v>2812</v>
      </c>
      <c r="AP17" s="216">
        <f>'4.1'!$N$3+'4.1'!$AE$3+'4.1'!$AD$3</f>
        <v>460</v>
      </c>
      <c r="AQ17" s="216">
        <f>'5.1'!$N$3+'5.1'!$AE$3+'5.1'!$AD$3</f>
        <v>2463</v>
      </c>
      <c r="AR17" s="216">
        <f>'6.1'!$N$3+'6.1'!$AE$3+'6.1'!$AD$3</f>
        <v>77</v>
      </c>
      <c r="AS17" s="216">
        <f>'7.1'!$N$3+'7.1'!$AE$3+'7.1'!$AD$3</f>
        <v>0</v>
      </c>
      <c r="AT17" s="216">
        <f>'8.1'!$N$3+'8.1'!$AE$3+'8.1'!$AD$3</f>
        <v>2719</v>
      </c>
      <c r="AU17" s="216">
        <f>'9.1'!$N$3+'9.1'!$AE$3+'9.1'!$AD$3</f>
        <v>711</v>
      </c>
      <c r="AV17" s="216">
        <f>'10.1'!$N$3+'10.1'!$AE$3+'10.1'!$AD$3</f>
        <v>2393</v>
      </c>
      <c r="AW17" s="216">
        <f>'11.1'!$N$3+'11.1'!$AE$3+'11.1'!$AD$3</f>
        <v>2551</v>
      </c>
      <c r="AX17" s="216">
        <f>'12.1'!$N$3+'12.1'!$AE$3+'12.1'!$AD$3</f>
        <v>111</v>
      </c>
      <c r="AY17" s="216">
        <f>'13.1'!$N$3+'13.1'!$AE$3+'13.1'!$AD$3</f>
        <v>1998</v>
      </c>
      <c r="AZ17" s="216">
        <f>'14.1'!$N$3+'14.1'!$AE$3+'14.1'!$AD$3</f>
        <v>0</v>
      </c>
      <c r="BA17" s="216">
        <f>'15.1'!$N$3+'15.1'!$AE$3+'15.1'!$AD$3</f>
        <v>190</v>
      </c>
      <c r="BB17" s="216">
        <f>'16.1'!$N$3+'16.1'!$AE$3+'16.1'!$AD$3</f>
        <v>938</v>
      </c>
      <c r="BC17" s="216">
        <f>'17.1'!$N$3+'17.1'!$AE$3+'17.1'!$AD$3</f>
        <v>2375</v>
      </c>
      <c r="BD17" s="216">
        <f>'18.1'!$N$3+'18.1'!$AE$3+'18.1'!$AD$3</f>
        <v>490</v>
      </c>
      <c r="BE17" s="216">
        <f>'19.1'!$N$3+'19.1'!$AE$3+'19.1'!$AD$3</f>
        <v>111</v>
      </c>
      <c r="BF17" s="216">
        <f>'20.1'!$N$3+'20.1'!$AE$3+'20.1'!$AD$3</f>
        <v>53</v>
      </c>
      <c r="BG17" s="216">
        <f>'21.1'!$N$3+'21.1'!$AE$3+'21.1'!$AD$3</f>
        <v>3</v>
      </c>
      <c r="BH17" s="216">
        <f>'22.1'!$O$3+'22.1'!$AF$3+'22.1'!$AE$3</f>
        <v>122</v>
      </c>
      <c r="BI17" s="216">
        <f>'23.1'!$O$3+'23.1'!$AF$3+'23.1'!$AE$3</f>
        <v>455</v>
      </c>
      <c r="BJ17" s="216">
        <f>'24.1'!$O$3+'24.1'!$AF$3+'24.1'!$AE$3</f>
        <v>6188</v>
      </c>
      <c r="BK17" s="216">
        <f>'25.1'!$O$3+'25.1'!$AF$3+'25.1'!$AE$3</f>
        <v>594</v>
      </c>
      <c r="BL17" s="216">
        <f>'26.1'!$O$3+'26.1'!$AF$3+'26.1'!$AE$3</f>
        <v>2414</v>
      </c>
      <c r="BM17" s="216">
        <f>'27.1'!$O$3+'27.1'!$AF$3+'27.1'!$AE$3</f>
        <v>8864</v>
      </c>
      <c r="BN17" s="216">
        <f>'28.1'!$O$3+'28.1'!$AF$3+'28.1'!$AE$3</f>
        <v>0</v>
      </c>
      <c r="BO17" s="216">
        <f>'29.1'!$O$3+'29.1'!$AF$3+'29.1'!$AE$3</f>
        <v>7282</v>
      </c>
      <c r="BP17" s="216">
        <f>'30.1'!$O$3+'30.1'!$AF$3+'30.1'!$AE$3</f>
        <v>6344</v>
      </c>
      <c r="BQ17" s="216">
        <f>'31.1'!$O$3+'31.1'!$AF$3+'31.1'!$AE$3</f>
        <v>3495</v>
      </c>
      <c r="BR17" s="167">
        <v>1162</v>
      </c>
      <c r="BS17" s="167">
        <f t="shared" si="2"/>
        <v>57738</v>
      </c>
      <c r="BT17" s="149"/>
    </row>
    <row r="18" spans="1:73" ht="17.25" customHeight="1" x14ac:dyDescent="0.25">
      <c r="A18" s="162"/>
      <c r="B18" s="218" t="s">
        <v>288</v>
      </c>
      <c r="C18" s="168" t="s">
        <v>36</v>
      </c>
      <c r="D18" s="148"/>
      <c r="E18" s="163"/>
      <c r="F18" s="163">
        <f>'2.1'!$E10</f>
        <v>822</v>
      </c>
      <c r="G18" s="163">
        <f>'3.1'!$E10</f>
        <v>0</v>
      </c>
      <c r="H18" s="163">
        <f>'4.1'!$E10</f>
        <v>400</v>
      </c>
      <c r="I18" s="163">
        <f>'5.1'!$E10</f>
        <v>0</v>
      </c>
      <c r="J18" s="163">
        <f>'6.1'!$E10</f>
        <v>0</v>
      </c>
      <c r="K18" s="163">
        <f>'7.1'!$E10</f>
        <v>0</v>
      </c>
      <c r="L18" s="163">
        <f>'8.1'!$E10</f>
        <v>200</v>
      </c>
      <c r="M18" s="163">
        <f>'9.1'!$E10</f>
        <v>600</v>
      </c>
      <c r="N18" s="163">
        <f>'10.1'!$E10</f>
        <v>0</v>
      </c>
      <c r="O18" s="163">
        <f>'11.1'!$E10</f>
        <v>800</v>
      </c>
      <c r="P18" s="163">
        <f>'12.1'!$E10</f>
        <v>400</v>
      </c>
      <c r="Q18" s="163">
        <f>'13.1'!$E10</f>
        <v>0</v>
      </c>
      <c r="R18" s="163">
        <f>'14.1'!$E10</f>
        <v>0</v>
      </c>
      <c r="S18" s="163">
        <f>'15.1'!$E10</f>
        <v>0</v>
      </c>
      <c r="T18" s="163">
        <f>'16.1'!$E10</f>
        <v>200</v>
      </c>
      <c r="U18" s="163">
        <f>'17.1'!$E10</f>
        <v>200</v>
      </c>
      <c r="V18" s="163">
        <f>'18.1'!$E10</f>
        <v>400</v>
      </c>
      <c r="W18" s="163">
        <f>'19.1'!$E10</f>
        <v>200</v>
      </c>
      <c r="X18" s="163">
        <f>'20.1'!$E10</f>
        <v>200</v>
      </c>
      <c r="Y18" s="163">
        <f>'21.1'!$E10</f>
        <v>0</v>
      </c>
      <c r="Z18" s="163">
        <f>'22.1'!$F10</f>
        <v>200</v>
      </c>
      <c r="AA18" s="163">
        <f>'23.1'!$F10</f>
        <v>0</v>
      </c>
      <c r="AB18" s="163">
        <f>'24.1'!$F10</f>
        <v>767</v>
      </c>
      <c r="AC18" s="163">
        <f>'25.1'!$F10</f>
        <v>600</v>
      </c>
      <c r="AD18" s="163">
        <f>'26.1'!$F10</f>
        <v>236</v>
      </c>
      <c r="AE18" s="163">
        <f>'27.1'!$F10</f>
        <v>3</v>
      </c>
      <c r="AF18" s="163">
        <f>'28.1'!$F10</f>
        <v>802</v>
      </c>
      <c r="AG18" s="163">
        <f>'29.1'!$F10</f>
        <v>826</v>
      </c>
      <c r="AH18" s="163">
        <f>'30.1'!$F10</f>
        <v>569</v>
      </c>
      <c r="AI18" s="163">
        <f>'31.1'!$F10</f>
        <v>0</v>
      </c>
      <c r="AJ18" s="167">
        <f t="shared" si="0"/>
        <v>8425</v>
      </c>
      <c r="AK18" s="167">
        <v>886</v>
      </c>
      <c r="AL18" s="222">
        <f t="shared" si="1"/>
        <v>17736</v>
      </c>
      <c r="AM18" s="124"/>
      <c r="AN18" s="216">
        <f>'2.1'!$N$10+'2.1'!$AE$10+'2.1'!$AD$10</f>
        <v>266</v>
      </c>
      <c r="AO18" s="216">
        <f>'3.1'!$N$10+'3.1'!$AE$10+'3.1'!$AD$10</f>
        <v>1375</v>
      </c>
      <c r="AP18" s="216">
        <f>'4.1'!$N$10+'4.1'!$AE$10+'4.1'!$AD$10</f>
        <v>221</v>
      </c>
      <c r="AQ18" s="216">
        <f>'5.1'!$N$10+'5.1'!$AE$10+'5.1'!$AD$10</f>
        <v>1302</v>
      </c>
      <c r="AR18" s="216">
        <f>'6.1'!$N$10+'6.1'!$AE$10+'6.1'!$AD$10</f>
        <v>59</v>
      </c>
      <c r="AS18" s="216">
        <f>'7.1'!$N$10+'7.1'!$AE$10+'7.1'!$AD$10</f>
        <v>0</v>
      </c>
      <c r="AT18" s="216">
        <f>'8.1'!$N$10+'8.1'!$AE$10+'8.1'!$AD$10</f>
        <v>890</v>
      </c>
      <c r="AU18" s="216">
        <f>'9.1'!$N$10+'9.1'!$AE$10+'9.1'!$AD$10</f>
        <v>341</v>
      </c>
      <c r="AV18" s="216">
        <f>'10.1'!$N$10+'10.1'!$AE$10+'10.1'!$AD$10</f>
        <v>954</v>
      </c>
      <c r="AW18" s="216">
        <f>'11.1'!$N$10+'11.1'!$AE$10+'11.1'!$AD$10</f>
        <v>1484</v>
      </c>
      <c r="AX18" s="216">
        <f>'12.1'!$N$10+'12.1'!$AE$10+'12.1'!$AD$10</f>
        <v>42</v>
      </c>
      <c r="AY18" s="216">
        <f>'13.1'!$N$10+'13.1'!$AE$10+'13.1'!$AD$10</f>
        <v>1452</v>
      </c>
      <c r="AZ18" s="216">
        <f>'14.1'!$N$10+'14.1'!$AE$10+'14.1'!$AD$10</f>
        <v>0</v>
      </c>
      <c r="BA18" s="216">
        <f>'15.1'!$N$10+'15.1'!$AE$10+'15.1'!$AD$10</f>
        <v>162</v>
      </c>
      <c r="BB18" s="216">
        <f>'16.1'!$N$10+'16.1'!$AE$10+'16.1'!$AD$10</f>
        <v>410</v>
      </c>
      <c r="BC18" s="216">
        <f>'17.1'!$N$10+'17.1'!$AE$10+'17.1'!$AD$10</f>
        <v>1039</v>
      </c>
      <c r="BD18" s="216">
        <f>'18.1'!$N$10+'18.1'!$AE$10+'18.1'!$AD$10</f>
        <v>242</v>
      </c>
      <c r="BE18" s="216">
        <f>'19.1'!$N$10+'19.1'!$AE$10+'19.1'!$AD$10</f>
        <v>86</v>
      </c>
      <c r="BF18" s="216">
        <f>'20.1'!$N$10+'20.1'!$AE$10+'20.1'!$AD$10</f>
        <v>16</v>
      </c>
      <c r="BG18" s="216">
        <f>'21.1'!$N$10+'21.1'!$AE$10+'21.1'!$AD$10</f>
        <v>0</v>
      </c>
      <c r="BH18" s="216">
        <f>'22.1'!$O$10+'22.1'!$AF$10+'22.1'!$AE$10</f>
        <v>61</v>
      </c>
      <c r="BI18" s="216">
        <f>'23.1'!$O$10+'23.1'!$AF$10+'23.1'!$AE$10</f>
        <v>199</v>
      </c>
      <c r="BJ18" s="216">
        <f>'24.1'!$O$10+'24.1'!$AF$10+'24.1'!$AE$10</f>
        <v>2789</v>
      </c>
      <c r="BK18" s="216">
        <f>'25.1'!$O$10+'25.1'!$AF$10+'25.1'!$AE$10</f>
        <v>1221</v>
      </c>
      <c r="BL18" s="216">
        <f>'26.1'!$O$10+'26.1'!$AF$10+'26.1'!$AE$10</f>
        <v>90</v>
      </c>
      <c r="BM18" s="216">
        <f>'27.1'!$O$10+'27.1'!$AF$10+'27.1'!$AE$10</f>
        <v>714</v>
      </c>
      <c r="BN18" s="216">
        <f>'28.1'!$O$10+'28.1'!$AF$10+'28.1'!$AE$10</f>
        <v>0</v>
      </c>
      <c r="BO18" s="216">
        <f>'29.1'!$O$10+'29.1'!$AF$10+'29.1'!$AE$10</f>
        <v>1514</v>
      </c>
      <c r="BP18" s="216">
        <f>'30.1'!$O$10+'30.1'!$AF$10+'30.1'!$AE$10</f>
        <v>170</v>
      </c>
      <c r="BQ18" s="216">
        <f>'31.1'!$O$10+'31.1'!$AF$10+'31.1'!$AE$10</f>
        <v>7</v>
      </c>
      <c r="BR18" s="167">
        <v>886</v>
      </c>
      <c r="BS18" s="167">
        <f t="shared" si="2"/>
        <v>17992</v>
      </c>
      <c r="BT18" s="149"/>
    </row>
    <row r="19" spans="1:73" ht="17.25" customHeight="1" x14ac:dyDescent="0.25">
      <c r="A19" s="162"/>
      <c r="B19" s="218" t="s">
        <v>291</v>
      </c>
      <c r="C19" s="168" t="s">
        <v>47</v>
      </c>
      <c r="D19" s="148"/>
      <c r="E19" s="163"/>
      <c r="F19" s="163">
        <f>'2.1'!$E20</f>
        <v>0</v>
      </c>
      <c r="G19" s="163">
        <f>'3.1'!$E20</f>
        <v>0</v>
      </c>
      <c r="H19" s="163">
        <f>'4.1'!$E20</f>
        <v>0</v>
      </c>
      <c r="I19" s="163">
        <f>'5.1'!$E20</f>
        <v>0</v>
      </c>
      <c r="J19" s="163">
        <f>'6.1'!$E20</f>
        <v>52</v>
      </c>
      <c r="K19" s="163">
        <f>'7.1'!$E20</f>
        <v>260</v>
      </c>
      <c r="L19" s="163">
        <f>'8.1'!$E20</f>
        <v>0</v>
      </c>
      <c r="M19" s="163">
        <f>'9.1'!$E20</f>
        <v>0</v>
      </c>
      <c r="N19" s="163">
        <f>'10.1'!$E20</f>
        <v>312</v>
      </c>
      <c r="O19" s="163">
        <f>'11.1'!$E20</f>
        <v>0</v>
      </c>
      <c r="P19" s="163">
        <f>'12.1'!$E20</f>
        <v>104</v>
      </c>
      <c r="Q19" s="163">
        <f>'13.1'!$E20</f>
        <v>0</v>
      </c>
      <c r="R19" s="163">
        <f>'14.1'!$E20</f>
        <v>156</v>
      </c>
      <c r="S19" s="163">
        <f>'15.1'!$E20</f>
        <v>208</v>
      </c>
      <c r="T19" s="163">
        <f>'16.1'!$E20</f>
        <v>156</v>
      </c>
      <c r="U19" s="163">
        <f>'17.1'!$E20</f>
        <v>0</v>
      </c>
      <c r="V19" s="163">
        <f>'18.1'!$E20</f>
        <v>104</v>
      </c>
      <c r="W19" s="163">
        <f>'19.1'!$E20</f>
        <v>50</v>
      </c>
      <c r="X19" s="163">
        <f>'20.1'!$E20</f>
        <v>104</v>
      </c>
      <c r="Y19" s="163">
        <f>'21.1'!$E20</f>
        <v>0</v>
      </c>
      <c r="Z19" s="163">
        <f>'22.1'!$F20</f>
        <v>0</v>
      </c>
      <c r="AA19" s="163">
        <f>'23.1'!$F20</f>
        <v>0</v>
      </c>
      <c r="AB19" s="163">
        <f>'24.1'!$F20</f>
        <v>153</v>
      </c>
      <c r="AC19" s="163">
        <f>'25.1'!$F20</f>
        <v>104</v>
      </c>
      <c r="AD19" s="163">
        <f>'26.1'!$F20</f>
        <v>136</v>
      </c>
      <c r="AE19" s="163">
        <f>'27.1'!$F20</f>
        <v>104</v>
      </c>
      <c r="AF19" s="163">
        <f>'28.1'!$F20</f>
        <v>0</v>
      </c>
      <c r="AG19" s="163">
        <f>'29.1'!$F20</f>
        <v>229</v>
      </c>
      <c r="AH19" s="163">
        <f>'30.1'!$F20</f>
        <v>173</v>
      </c>
      <c r="AI19" s="163">
        <f>'31.1'!$F20</f>
        <v>0</v>
      </c>
      <c r="AJ19" s="167">
        <f t="shared" si="0"/>
        <v>2405</v>
      </c>
      <c r="AK19" s="167"/>
      <c r="AL19" s="222">
        <f t="shared" si="1"/>
        <v>4810</v>
      </c>
      <c r="AM19" s="215"/>
      <c r="AN19" s="216">
        <f>'2.1'!$N$20+'2.1'!$AE$20+'2.1'!$AD$20</f>
        <v>75</v>
      </c>
      <c r="AO19" s="216">
        <f>'3.1'!$N$20+'3.1'!$AE$20+'3.1'!$AD$20</f>
        <v>244</v>
      </c>
      <c r="AP19" s="216">
        <f>'4.1'!$N$20+'4.1'!$AE$20+'4.1'!$AD$20</f>
        <v>34</v>
      </c>
      <c r="AQ19" s="216">
        <f>'5.1'!$N$20+'5.1'!$AE$20+'5.1'!$AD$20</f>
        <v>179</v>
      </c>
      <c r="AR19" s="216">
        <f>'6.1'!$N$20+'6.1'!$AE$20+'6.1'!$AD$20</f>
        <v>8</v>
      </c>
      <c r="AS19" s="216">
        <f>'7.1'!$N$20+'7.1'!$AE$20+'7.1'!$AD$20</f>
        <v>0</v>
      </c>
      <c r="AT19" s="216">
        <f>'8.1'!$N$20+'8.1'!$AE$20+'8.1'!$AD$20</f>
        <v>261</v>
      </c>
      <c r="AU19" s="216">
        <f>'9.1'!$N$20+'9.1'!$AE$20+'9.1'!$AD$20</f>
        <v>87</v>
      </c>
      <c r="AV19" s="216">
        <f>'10.1'!$N$20+'10.1'!$AE$20+'10.1'!$AD$20</f>
        <v>316</v>
      </c>
      <c r="AW19" s="216">
        <f>'11.1'!$N$20+'11.1'!$AE$20+'11.1'!$AD$20</f>
        <v>238</v>
      </c>
      <c r="AX19" s="216">
        <f>'12.1'!$N$20+'12.1'!$AE$20+'12.1'!$AD$20</f>
        <v>26</v>
      </c>
      <c r="AY19" s="216">
        <f>'13.1'!$N$20+'13.1'!$AE$20+'13.1'!$AD$20</f>
        <v>206</v>
      </c>
      <c r="AZ19" s="216">
        <f>'14.1'!$N$20+'14.1'!$AE$20+'14.1'!$AD$20</f>
        <v>0</v>
      </c>
      <c r="BA19" s="216">
        <f>'15.1'!$N$20+'15.1'!$AE$20+'15.1'!$AD$20</f>
        <v>197</v>
      </c>
      <c r="BB19" s="216">
        <f>'16.1'!$N$20+'16.1'!$AE$20+'16.1'!$AD$20</f>
        <v>85</v>
      </c>
      <c r="BC19" s="216">
        <f>'17.1'!$N$20+'17.1'!$AE$20+'17.1'!$AD$20</f>
        <v>316</v>
      </c>
      <c r="BD19" s="216">
        <f>'18.1'!$N$20+'18.1'!$AE$20+'18.1'!$AD$20</f>
        <v>49</v>
      </c>
      <c r="BE19" s="216">
        <f>'19.1'!$N$20+'19.1'!$AE$20+'19.1'!$AD$20</f>
        <v>0</v>
      </c>
      <c r="BF19" s="216">
        <f>'20.1'!$N$20+'20.1'!$AE$20+'20.1'!$AD$20</f>
        <v>21</v>
      </c>
      <c r="BG19" s="216">
        <f>'21.1'!$N$20+'21.1'!$AE$20+'21.1'!$AD$20</f>
        <v>0</v>
      </c>
      <c r="BH19" s="216">
        <f>'22.1'!$O$20+'22.1'!$AF$20+'22.1'!$AE$20</f>
        <v>96</v>
      </c>
      <c r="BI19" s="216">
        <f>'23.1'!$O$20+'23.1'!$AF$20+'23.1'!$AE$20</f>
        <v>60</v>
      </c>
      <c r="BJ19" s="216">
        <f>'24.1'!$O$20+'24.1'!$AF$20+'24.1'!$AE$20</f>
        <v>364</v>
      </c>
      <c r="BK19" s="216">
        <f>'25.1'!$O$20+'25.1'!$AF$20+'25.1'!$AE$20</f>
        <v>89</v>
      </c>
      <c r="BL19" s="216">
        <f>'26.1'!$O$20+'26.1'!$AF$20+'26.1'!$AE$20</f>
        <v>137</v>
      </c>
      <c r="BM19" s="216">
        <f>'27.1'!$O$20+'27.1'!$AF$20+'27.1'!$AE$20</f>
        <v>771</v>
      </c>
      <c r="BN19" s="216">
        <f>'28.1'!$O$20+'28.1'!$AF$20+'28.1'!$AE$20</f>
        <v>0</v>
      </c>
      <c r="BO19" s="216">
        <f>'29.1'!$O$20+'29.1'!$AF$20+'29.1'!$AE$20</f>
        <v>396</v>
      </c>
      <c r="BP19" s="216">
        <f>'30.1'!$O$20+'30.1'!$AF$20+'30.1'!$AE$20</f>
        <v>450</v>
      </c>
      <c r="BQ19" s="216">
        <f>'31.1'!$O$20+'31.1'!$AF$20+'31.1'!$AE$20</f>
        <v>187</v>
      </c>
      <c r="BR19" s="167"/>
      <c r="BS19" s="167">
        <f t="shared" si="2"/>
        <v>4892</v>
      </c>
      <c r="BT19" s="150"/>
      <c r="BU19" s="149"/>
    </row>
    <row r="20" spans="1:73" ht="17.25" customHeight="1" x14ac:dyDescent="0.25">
      <c r="A20" s="162"/>
      <c r="B20" s="218" t="s">
        <v>279</v>
      </c>
      <c r="C20" s="168" t="s">
        <v>35</v>
      </c>
      <c r="D20" s="148"/>
      <c r="E20" s="163"/>
      <c r="F20" s="163">
        <f>'2.1'!$E9</f>
        <v>0</v>
      </c>
      <c r="G20" s="163">
        <f>'3.1'!$E9</f>
        <v>0</v>
      </c>
      <c r="H20" s="163">
        <f>'4.1'!$E9</f>
        <v>0</v>
      </c>
      <c r="I20" s="163">
        <f>'5.1'!$E9</f>
        <v>0</v>
      </c>
      <c r="J20" s="163">
        <f>'6.1'!$E9</f>
        <v>0</v>
      </c>
      <c r="K20" s="163">
        <f>'7.1'!$E9</f>
        <v>0</v>
      </c>
      <c r="L20" s="163">
        <f>'8.1'!$E9</f>
        <v>130</v>
      </c>
      <c r="M20" s="163">
        <f>'9.1'!$E9</f>
        <v>0</v>
      </c>
      <c r="N20" s="163">
        <f>'10.1'!$E9</f>
        <v>0</v>
      </c>
      <c r="O20" s="163">
        <f>'11.1'!$E9</f>
        <v>0</v>
      </c>
      <c r="P20" s="163">
        <f>'12.1'!$E9</f>
        <v>0</v>
      </c>
      <c r="Q20" s="163">
        <f>'13.1'!$E9</f>
        <v>130</v>
      </c>
      <c r="R20" s="163">
        <f>'14.1'!$E9</f>
        <v>0</v>
      </c>
      <c r="S20" s="163">
        <f>'15.1'!$E9</f>
        <v>0</v>
      </c>
      <c r="T20" s="163">
        <f>'16.1'!$E9</f>
        <v>0</v>
      </c>
      <c r="U20" s="163">
        <f>'17.1'!$E9</f>
        <v>0</v>
      </c>
      <c r="V20" s="163">
        <f>'18.1'!$E9</f>
        <v>0</v>
      </c>
      <c r="W20" s="163">
        <f>'19.1'!$E9</f>
        <v>130</v>
      </c>
      <c r="X20" s="163">
        <f>'20.1'!$E9</f>
        <v>0</v>
      </c>
      <c r="Y20" s="163">
        <f>'21.1'!$E9</f>
        <v>0</v>
      </c>
      <c r="Z20" s="163">
        <f>'22.1'!$F9</f>
        <v>0</v>
      </c>
      <c r="AA20" s="163">
        <f>'23.1'!$F9</f>
        <v>0</v>
      </c>
      <c r="AB20" s="163">
        <f>'24.1'!$F9</f>
        <v>195</v>
      </c>
      <c r="AC20" s="163">
        <f>'25.1'!$F9</f>
        <v>0</v>
      </c>
      <c r="AD20" s="163">
        <f>'26.1'!$F9</f>
        <v>146</v>
      </c>
      <c r="AE20" s="163">
        <f>'27.1'!$F9</f>
        <v>270</v>
      </c>
      <c r="AF20" s="163">
        <f>'28.1'!$F9</f>
        <v>0</v>
      </c>
      <c r="AG20" s="163">
        <f>'29.1'!$F9</f>
        <v>256</v>
      </c>
      <c r="AH20" s="163">
        <f>'30.1'!$F9</f>
        <v>219</v>
      </c>
      <c r="AI20" s="163">
        <f>'31.1'!$F9</f>
        <v>0</v>
      </c>
      <c r="AJ20" s="167">
        <f t="shared" si="0"/>
        <v>1476</v>
      </c>
      <c r="AK20" s="167">
        <v>394</v>
      </c>
      <c r="AL20" s="222">
        <f t="shared" si="1"/>
        <v>3346</v>
      </c>
      <c r="AM20" s="124"/>
      <c r="AN20" s="216">
        <f>'2.1'!$N$9+'2.1'!$AE$9+'2.1'!$AD$9</f>
        <v>41</v>
      </c>
      <c r="AO20" s="216">
        <f>'3.1'!$N$9+'3.1'!$AE$9+'3.1'!$AD$9</f>
        <v>301</v>
      </c>
      <c r="AP20" s="216">
        <f>'4.1'!$N$9+'4.1'!$AE$9+'4.1'!$AD$9</f>
        <v>19</v>
      </c>
      <c r="AQ20" s="216">
        <f>'5.1'!$N$9+'5.1'!$AE$9+'5.1'!$AD$9</f>
        <v>231</v>
      </c>
      <c r="AR20" s="216">
        <f>'6.1'!$N$9+'6.1'!$AE$9+'6.1'!$AD$9</f>
        <v>0</v>
      </c>
      <c r="AS20" s="216">
        <f>'7.1'!$N$9+'7.1'!$AE$9+'7.1'!$AD$9</f>
        <v>0</v>
      </c>
      <c r="AT20" s="216">
        <f>'8.1'!$N$9+'8.1'!$AE$9+'8.1'!$AD$9</f>
        <v>267</v>
      </c>
      <c r="AU20" s="216">
        <f>'9.1'!$N$9+'9.1'!$AE$9+'9.1'!$AD$9</f>
        <v>30</v>
      </c>
      <c r="AV20" s="216">
        <f>'10.1'!$N$9+'10.1'!$AE$9+'10.1'!$AD$9</f>
        <v>230</v>
      </c>
      <c r="AW20" s="216">
        <f>'11.1'!$N$9+'11.1'!$AE$9+'11.1'!$AD$9</f>
        <v>200</v>
      </c>
      <c r="AX20" s="216">
        <f>'12.1'!$N$9+'12.1'!$AE$9+'12.1'!$AD$9</f>
        <v>18</v>
      </c>
      <c r="AY20" s="216">
        <f>'13.1'!$N$9+'13.1'!$AE$9+'13.1'!$AD$9</f>
        <v>282</v>
      </c>
      <c r="AZ20" s="216">
        <f>'14.1'!$N$9+'14.1'!$AE$9+'14.1'!$AD$9</f>
        <v>0</v>
      </c>
      <c r="BA20" s="216">
        <f>'15.1'!$N$9+'15.1'!$AE$9+'15.1'!$AD$9</f>
        <v>3</v>
      </c>
      <c r="BB20" s="216">
        <f>'16.1'!$N$9+'16.1'!$AE$9+'16.1'!$AD$9</f>
        <v>45</v>
      </c>
      <c r="BC20" s="216">
        <f>'17.1'!$N$9+'17.1'!$AE$9+'17.1'!$AD$9</f>
        <v>204</v>
      </c>
      <c r="BD20" s="216">
        <f>'18.1'!$N$9+'18.1'!$AE$9+'18.1'!$AD$9</f>
        <v>8</v>
      </c>
      <c r="BE20" s="216">
        <f>'19.1'!$N$9+'19.1'!$AE$9+'19.1'!$AD$9</f>
        <v>10</v>
      </c>
      <c r="BF20" s="216">
        <f>'20.1'!$N$9+'20.1'!$AE$9+'20.1'!$AD$9</f>
        <v>0</v>
      </c>
      <c r="BG20" s="216">
        <f>'21.1'!$N$9+'21.1'!$AE$9+'21.1'!$AD$9</f>
        <v>0</v>
      </c>
      <c r="BH20" s="216">
        <f>'22.1'!$O$9+'22.1'!$AF$9+'22.1'!$AE$9</f>
        <v>0</v>
      </c>
      <c r="BI20" s="216">
        <f>'23.1'!$O$9+'23.1'!$AF$9+'23.1'!$AE$9</f>
        <v>30</v>
      </c>
      <c r="BJ20" s="216">
        <f>'24.1'!$O$9+'24.1'!$AF$9+'24.1'!$AE$9</f>
        <v>557</v>
      </c>
      <c r="BK20" s="216">
        <f>'25.1'!$O$9+'25.1'!$AF$9+'25.1'!$AE$9</f>
        <v>35</v>
      </c>
      <c r="BL20" s="216">
        <f>'26.1'!$O$9+'26.1'!$AF$9+'26.1'!$AE$9</f>
        <v>270</v>
      </c>
      <c r="BM20" s="216">
        <f>'27.1'!$O$9+'27.1'!$AF$9+'27.1'!$AE$9</f>
        <v>782</v>
      </c>
      <c r="BN20" s="216">
        <f>'28.1'!$O$9+'28.1'!$AF$9+'28.1'!$AE$9</f>
        <v>0</v>
      </c>
      <c r="BO20" s="216">
        <f>'29.1'!$O$9+'29.1'!$AF$9+'29.1'!$AE$9</f>
        <v>502</v>
      </c>
      <c r="BP20" s="216">
        <f>'30.1'!$O$9+'30.1'!$AF$9+'30.1'!$AE$9</f>
        <v>346</v>
      </c>
      <c r="BQ20" s="216">
        <f>'31.1'!$O$9+'31.1'!$AF$9+'31.1'!$AE$9</f>
        <v>160</v>
      </c>
      <c r="BR20" s="167">
        <v>394</v>
      </c>
      <c r="BS20" s="167">
        <f t="shared" si="2"/>
        <v>4965</v>
      </c>
      <c r="BT20" s="150"/>
      <c r="BU20" s="149"/>
    </row>
    <row r="21" spans="1:73" ht="17.25" customHeight="1" x14ac:dyDescent="0.25">
      <c r="A21" s="162"/>
      <c r="B21" s="218" t="s">
        <v>290</v>
      </c>
      <c r="C21" s="168" t="s">
        <v>97</v>
      </c>
      <c r="D21" s="148"/>
      <c r="E21" s="163"/>
      <c r="F21" s="163">
        <f>'2.1'!$E19</f>
        <v>0</v>
      </c>
      <c r="G21" s="163">
        <f>'3.1'!$E19</f>
        <v>0</v>
      </c>
      <c r="H21" s="163">
        <f>'4.1'!$E19</f>
        <v>0</v>
      </c>
      <c r="I21" s="163">
        <f>'5.1'!$E19</f>
        <v>0</v>
      </c>
      <c r="J21" s="163">
        <f>'6.1'!$E19</f>
        <v>0</v>
      </c>
      <c r="K21" s="163">
        <f>'7.1'!$E19</f>
        <v>0</v>
      </c>
      <c r="L21" s="163">
        <f>'8.1'!$E19</f>
        <v>0</v>
      </c>
      <c r="M21" s="163">
        <f>'9.1'!$E19</f>
        <v>0</v>
      </c>
      <c r="N21" s="163">
        <f>'10.1'!$E19</f>
        <v>0</v>
      </c>
      <c r="O21" s="163">
        <f>'11.1'!$E19</f>
        <v>100</v>
      </c>
      <c r="P21" s="163">
        <f>'12.1'!$E19</f>
        <v>0</v>
      </c>
      <c r="Q21" s="163">
        <f>'13.1'!$E19</f>
        <v>0</v>
      </c>
      <c r="R21" s="163">
        <f>'14.1'!$E19</f>
        <v>0</v>
      </c>
      <c r="S21" s="163">
        <f>'15.1'!$E19</f>
        <v>0</v>
      </c>
      <c r="T21" s="163">
        <f>'16.1'!$E19</f>
        <v>0</v>
      </c>
      <c r="U21" s="163">
        <f>'17.1'!$E19</f>
        <v>0</v>
      </c>
      <c r="V21" s="163">
        <f>'18.1'!$E19</f>
        <v>0</v>
      </c>
      <c r="W21" s="163">
        <f>'19.1'!$E19</f>
        <v>0</v>
      </c>
      <c r="X21" s="163">
        <f>'20.1'!$E19</f>
        <v>0</v>
      </c>
      <c r="Y21" s="163">
        <f>'21.1'!$E19</f>
        <v>0</v>
      </c>
      <c r="Z21" s="163">
        <f>'22.1'!$F19</f>
        <v>0</v>
      </c>
      <c r="AA21" s="163">
        <f>'23.1'!$F19</f>
        <v>0</v>
      </c>
      <c r="AB21" s="163">
        <f>'24.1'!$F19</f>
        <v>50</v>
      </c>
      <c r="AC21" s="163">
        <f>'25.1'!$F19</f>
        <v>0</v>
      </c>
      <c r="AD21" s="163">
        <f>'26.1'!$F19</f>
        <v>8</v>
      </c>
      <c r="AE21" s="163">
        <f>'27.1'!$F19</f>
        <v>8</v>
      </c>
      <c r="AF21" s="163">
        <f>'28.1'!$F19</f>
        <v>0</v>
      </c>
      <c r="AG21" s="163">
        <f>'29.1'!$F19</f>
        <v>8</v>
      </c>
      <c r="AH21" s="163">
        <f>'30.1'!$F19</f>
        <v>39</v>
      </c>
      <c r="AI21" s="163">
        <f>'31.1'!$F19</f>
        <v>0</v>
      </c>
      <c r="AJ21" s="167">
        <f t="shared" si="0"/>
        <v>213</v>
      </c>
      <c r="AK21" s="167"/>
      <c r="AL21" s="222">
        <f t="shared" si="1"/>
        <v>426</v>
      </c>
      <c r="AM21" s="27"/>
      <c r="AN21" s="216">
        <f>'2.1'!$N$19+'2.1'!$AE$19+'2.1'!$AD$19</f>
        <v>5</v>
      </c>
      <c r="AO21" s="216">
        <f>'3.1'!$N$19+'3.1'!$AE$19+'3.1'!$AD$19</f>
        <v>53</v>
      </c>
      <c r="AP21" s="216">
        <f>'4.1'!$N$19+'4.1'!$AE$19+'4.1'!$AD$19</f>
        <v>0</v>
      </c>
      <c r="AQ21" s="216">
        <f>'5.1'!$N$19+'5.1'!$AE$19+'5.1'!$AD$19</f>
        <v>38</v>
      </c>
      <c r="AR21" s="216">
        <f>'6.1'!$N$19+'6.1'!$AE$19+'6.1'!$AD$19</f>
        <v>0</v>
      </c>
      <c r="AS21" s="216">
        <f>'7.1'!$N$19+'7.1'!$AE$19+'7.1'!$AD$19</f>
        <v>0</v>
      </c>
      <c r="AT21" s="216">
        <f>'8.1'!$N$19+'8.1'!$AE$19+'8.1'!$AD$19</f>
        <v>37</v>
      </c>
      <c r="AU21" s="216">
        <f>'9.1'!$N$19+'9.1'!$AE$19+'9.1'!$AD$19</f>
        <v>4</v>
      </c>
      <c r="AV21" s="216">
        <f>'10.1'!$N$19+'10.1'!$AE$19+'10.1'!$AD$19</f>
        <v>3</v>
      </c>
      <c r="AW21" s="216">
        <f>'11.1'!$N$19+'11.1'!$AE$19+'11.1'!$AD$19</f>
        <v>103</v>
      </c>
      <c r="AX21" s="216">
        <f>'12.1'!$N$19+'12.1'!$AE$19+'12.1'!$AD$19</f>
        <v>0</v>
      </c>
      <c r="AY21" s="216">
        <f>'13.1'!$N$19+'13.1'!$AE$19+'13.1'!$AD$19</f>
        <v>89</v>
      </c>
      <c r="AZ21" s="216">
        <f>'14.1'!$N$19+'14.1'!$AE$19+'14.1'!$AD$19</f>
        <v>0</v>
      </c>
      <c r="BA21" s="216">
        <f>'15.1'!$N$19+'15.1'!$AE$19+'15.1'!$AD$19</f>
        <v>5</v>
      </c>
      <c r="BB21" s="216">
        <f>'16.1'!$N$19+'16.1'!$AE$19+'16.1'!$AD$19</f>
        <v>0</v>
      </c>
      <c r="BC21" s="216">
        <f>'17.1'!$N$19+'17.1'!$AE$19+'17.1'!$AD$19</f>
        <v>84</v>
      </c>
      <c r="BD21" s="216">
        <f>'18.1'!$N$19+'18.1'!$AE$19+'18.1'!$AD$19</f>
        <v>2</v>
      </c>
      <c r="BE21" s="216">
        <f>'19.1'!$N$19+'19.1'!$AE$19+'19.1'!$AD$19</f>
        <v>0</v>
      </c>
      <c r="BF21" s="216">
        <f>'20.1'!$N$19+'20.1'!$AE$19+'20.1'!$AD$19</f>
        <v>0</v>
      </c>
      <c r="BG21" s="216">
        <f>'21.1'!$N$19+'21.1'!$AE$19+'21.1'!$AD$19</f>
        <v>0</v>
      </c>
      <c r="BH21" s="216">
        <f>'22.1'!$O$19+'22.1'!$AF$19+'22.1'!$AE$19</f>
        <v>0</v>
      </c>
      <c r="BI21" s="216">
        <f>'23.1'!$O$19+'23.1'!$AF$19+'23.1'!$AE$19</f>
        <v>5</v>
      </c>
      <c r="BJ21" s="216">
        <f>'24.1'!$O$19+'24.1'!$AF$19+'24.1'!$AE$19</f>
        <v>98</v>
      </c>
      <c r="BK21" s="216">
        <f>'25.1'!$O$19+'25.1'!$AF$19+'25.1'!$AE$19</f>
        <v>15</v>
      </c>
      <c r="BL21" s="216">
        <f>'26.1'!$O$19+'26.1'!$AF$19+'26.1'!$AE$19</f>
        <v>8</v>
      </c>
      <c r="BM21" s="216">
        <f>'27.1'!$O$19+'27.1'!$AF$19+'27.1'!$AE$19</f>
        <v>24</v>
      </c>
      <c r="BN21" s="216">
        <f>'28.1'!$O$19+'28.1'!$AF$19+'28.1'!$AE$19</f>
        <v>0</v>
      </c>
      <c r="BO21" s="216">
        <f>'29.1'!$O$19+'29.1'!$AF$19+'29.1'!$AE$19</f>
        <v>80</v>
      </c>
      <c r="BP21" s="216">
        <f>'30.1'!$O$19+'30.1'!$AF$19+'30.1'!$AE$19</f>
        <v>62</v>
      </c>
      <c r="BQ21" s="216">
        <f>'31.1'!$O$19+'31.1'!$AF$19+'31.1'!$AE$19</f>
        <v>31</v>
      </c>
      <c r="BR21" s="167"/>
      <c r="BS21" s="167">
        <f t="shared" si="2"/>
        <v>746</v>
      </c>
      <c r="BT21" s="149"/>
      <c r="BU21" s="149"/>
    </row>
    <row r="22" spans="1:73" ht="17.25" customHeight="1" x14ac:dyDescent="0.25">
      <c r="A22" s="162"/>
      <c r="B22" s="218" t="s">
        <v>277</v>
      </c>
      <c r="C22" s="168" t="s">
        <v>33</v>
      </c>
      <c r="D22" s="148"/>
      <c r="E22" s="163"/>
      <c r="F22" s="163">
        <f>'2.1'!$E7</f>
        <v>0</v>
      </c>
      <c r="G22" s="163">
        <f>'3.1'!$E7</f>
        <v>0</v>
      </c>
      <c r="H22" s="163">
        <f>'4.1'!$E7</f>
        <v>200</v>
      </c>
      <c r="I22" s="163">
        <f>'5.1'!$E7</f>
        <v>240</v>
      </c>
      <c r="J22" s="163">
        <f>'6.1'!$E7</f>
        <v>0</v>
      </c>
      <c r="K22" s="163">
        <f>'7.1'!$E7</f>
        <v>0</v>
      </c>
      <c r="L22" s="163">
        <f>'8.1'!$E7</f>
        <v>240</v>
      </c>
      <c r="M22" s="163">
        <f>'9.1'!$E7</f>
        <v>0</v>
      </c>
      <c r="N22" s="163">
        <f>'10.1'!$E7</f>
        <v>0</v>
      </c>
      <c r="O22" s="163">
        <f>'11.1'!$E7</f>
        <v>240</v>
      </c>
      <c r="P22" s="163">
        <f>'12.1'!$E7</f>
        <v>0</v>
      </c>
      <c r="Q22" s="163">
        <f>'13.1'!$E7</f>
        <v>240</v>
      </c>
      <c r="R22" s="163">
        <f>'14.1'!$E7</f>
        <v>0</v>
      </c>
      <c r="S22" s="163">
        <f>'15.1'!$E7</f>
        <v>0</v>
      </c>
      <c r="T22" s="163">
        <f>'16.1'!$E7</f>
        <v>240</v>
      </c>
      <c r="U22" s="163">
        <f>'17.1'!$E7</f>
        <v>0</v>
      </c>
      <c r="V22" s="163">
        <f>'18.1'!$E7</f>
        <v>480</v>
      </c>
      <c r="W22" s="163">
        <f>'19.1'!$E7</f>
        <v>0</v>
      </c>
      <c r="X22" s="163">
        <f>'20.1'!$E7</f>
        <v>0</v>
      </c>
      <c r="Y22" s="163">
        <f>'21.1'!$E7</f>
        <v>0</v>
      </c>
      <c r="Z22" s="163">
        <f>'22.1'!$F7</f>
        <v>240</v>
      </c>
      <c r="AA22" s="163">
        <f>'23.1'!$F7</f>
        <v>0</v>
      </c>
      <c r="AB22" s="163">
        <f>'24.1'!$F7</f>
        <v>678</v>
      </c>
      <c r="AC22" s="163">
        <f>'25.1'!$F7</f>
        <v>0</v>
      </c>
      <c r="AD22" s="163">
        <f>'26.1'!$F7</f>
        <v>525</v>
      </c>
      <c r="AE22" s="163">
        <f>'27.1'!$F7</f>
        <v>841</v>
      </c>
      <c r="AF22" s="163">
        <f>'28.1'!$F7</f>
        <v>0</v>
      </c>
      <c r="AG22" s="163">
        <f>'29.1'!$F7</f>
        <v>804</v>
      </c>
      <c r="AH22" s="163">
        <f>'30.1'!$F7</f>
        <v>962</v>
      </c>
      <c r="AI22" s="163">
        <f>'31.1'!$F7</f>
        <v>0</v>
      </c>
      <c r="AJ22" s="167">
        <f t="shared" si="0"/>
        <v>5930</v>
      </c>
      <c r="AK22" s="167">
        <v>933</v>
      </c>
      <c r="AL22" s="222">
        <f t="shared" si="1"/>
        <v>12793</v>
      </c>
      <c r="AM22" s="124"/>
      <c r="AN22" s="216">
        <f>'2.1'!$N$7+'2.1'!$AE$7+'2.1'!$AD$7</f>
        <v>216</v>
      </c>
      <c r="AO22" s="216">
        <f>'3.1'!$N$7+'3.1'!$AE$7+'3.1'!$AD$7</f>
        <v>919</v>
      </c>
      <c r="AP22" s="216">
        <f>'4.1'!$N$7+'4.1'!$AE$7+'4.1'!$AD$7</f>
        <v>104</v>
      </c>
      <c r="AQ22" s="216">
        <f>'5.1'!$N$7+'5.1'!$AE$7+'5.1'!$AD$7</f>
        <v>1130</v>
      </c>
      <c r="AR22" s="216">
        <f>'6.1'!$N$7+'6.1'!$AE$7+'6.1'!$AD$7</f>
        <v>12</v>
      </c>
      <c r="AS22" s="216">
        <f>'7.1'!$N$7+'7.1'!$AE$7+'7.1'!$AD$7</f>
        <v>0</v>
      </c>
      <c r="AT22" s="216">
        <f>'8.1'!$N$7+'8.1'!$AE$7+'8.1'!$AD$7</f>
        <v>1032</v>
      </c>
      <c r="AU22" s="216">
        <f>'9.1'!$N$7+'9.1'!$AE$7+'9.1'!$AD$7</f>
        <v>151</v>
      </c>
      <c r="AV22" s="216">
        <f>'10.1'!$N$7+'10.1'!$AE$7+'10.1'!$AD$7</f>
        <v>801</v>
      </c>
      <c r="AW22" s="216">
        <f>'11.1'!$N$7+'11.1'!$AE$7+'11.1'!$AD$7</f>
        <v>962</v>
      </c>
      <c r="AX22" s="216">
        <f>'12.1'!$N$7+'12.1'!$AE$7+'12.1'!$AD$7</f>
        <v>53</v>
      </c>
      <c r="AY22" s="216">
        <f>'13.1'!$N$7+'13.1'!$AE$7+'13.1'!$AD$7</f>
        <v>955</v>
      </c>
      <c r="AZ22" s="216">
        <f>'14.1'!$N$7+'14.1'!$AE$7+'14.1'!$AD$7</f>
        <v>0</v>
      </c>
      <c r="BA22" s="216">
        <f>'15.1'!$N$7+'15.1'!$AE$7+'15.1'!$AD$7</f>
        <v>32</v>
      </c>
      <c r="BB22" s="216">
        <f>'16.1'!$N$7+'16.1'!$AE$7+'16.1'!$AD$7</f>
        <v>203</v>
      </c>
      <c r="BC22" s="216">
        <f>'17.1'!$N$7+'17.1'!$AE$7+'17.1'!$AD$7</f>
        <v>851</v>
      </c>
      <c r="BD22" s="216">
        <f>'18.1'!$N$7+'18.1'!$AE$7+'18.1'!$AD$7</f>
        <v>93</v>
      </c>
      <c r="BE22" s="216">
        <f>'19.1'!$N$7+'19.1'!$AE$7+'19.1'!$AD$7</f>
        <v>168</v>
      </c>
      <c r="BF22" s="216">
        <f>'20.1'!$N$7+'20.1'!$AE$7+'20.1'!$AD$7</f>
        <v>0</v>
      </c>
      <c r="BG22" s="216">
        <f>'21.1'!$N$7+'21.1'!$AE$7+'21.1'!$AD$7</f>
        <v>0</v>
      </c>
      <c r="BH22" s="216">
        <f>'22.1'!$O$7+'22.1'!$AF$7+'22.1'!$AE$7</f>
        <v>18</v>
      </c>
      <c r="BI22" s="216">
        <f>'23.1'!$O$7+'23.1'!$AF$7+'23.1'!$AE$7</f>
        <v>203</v>
      </c>
      <c r="BJ22" s="216">
        <f>'24.1'!$O$7+'24.1'!$AF$7+'24.1'!$AE$7</f>
        <v>1862</v>
      </c>
      <c r="BK22" s="216">
        <f>'25.1'!$O$7+'25.1'!$AF$7+'25.1'!$AE$7</f>
        <v>75</v>
      </c>
      <c r="BL22" s="216">
        <f>'26.1'!$O$7+'26.1'!$AF$7+'26.1'!$AE$7</f>
        <v>928</v>
      </c>
      <c r="BM22" s="216">
        <f>'27.1'!$O$7+'27.1'!$AF$7+'27.1'!$AE$7</f>
        <v>2448</v>
      </c>
      <c r="BN22" s="216">
        <f>'28.1'!$O$7+'28.1'!$AF$7+'28.1'!$AE$7</f>
        <v>0</v>
      </c>
      <c r="BO22" s="216">
        <f>'29.1'!$O$7+'29.1'!$AF$7+'29.1'!$AE$7</f>
        <v>2066</v>
      </c>
      <c r="BP22" s="216">
        <f>'30.1'!$O$7+'30.1'!$AF$7+'30.1'!$AE$7</f>
        <v>1438</v>
      </c>
      <c r="BQ22" s="216">
        <f>'31.1'!$O$7+'31.1'!$AF$7+'31.1'!$AE$7</f>
        <v>633</v>
      </c>
      <c r="BR22" s="167">
        <v>933</v>
      </c>
      <c r="BS22" s="167">
        <f t="shared" si="2"/>
        <v>18286</v>
      </c>
      <c r="BT22" s="149"/>
      <c r="BU22" s="149"/>
    </row>
    <row r="23" spans="1:73" ht="17.25" customHeight="1" x14ac:dyDescent="0.25">
      <c r="A23" s="162"/>
      <c r="B23" s="218" t="s">
        <v>278</v>
      </c>
      <c r="C23" s="168" t="s">
        <v>34</v>
      </c>
      <c r="D23" s="148"/>
      <c r="E23" s="163"/>
      <c r="F23" s="163">
        <f>'2.1'!$E8</f>
        <v>0</v>
      </c>
      <c r="G23" s="163">
        <f>'3.1'!$E8</f>
        <v>0</v>
      </c>
      <c r="H23" s="163">
        <f>'4.1'!$E8</f>
        <v>0</v>
      </c>
      <c r="I23" s="163">
        <f>'5.1'!$E8</f>
        <v>40</v>
      </c>
      <c r="J23" s="163">
        <f>'6.1'!$E8</f>
        <v>80</v>
      </c>
      <c r="K23" s="163">
        <f>'7.1'!$E8</f>
        <v>0</v>
      </c>
      <c r="L23" s="163">
        <f>'8.1'!$E8</f>
        <v>0</v>
      </c>
      <c r="M23" s="163">
        <f>'9.1'!$E8</f>
        <v>0</v>
      </c>
      <c r="N23" s="163">
        <f>'10.1'!$E8</f>
        <v>0</v>
      </c>
      <c r="O23" s="163">
        <f>'11.1'!$E8</f>
        <v>0</v>
      </c>
      <c r="P23" s="163">
        <f>'12.1'!$E8</f>
        <v>80</v>
      </c>
      <c r="Q23" s="163">
        <f>'13.1'!$E8</f>
        <v>80</v>
      </c>
      <c r="R23" s="163">
        <f>'14.1'!$E8</f>
        <v>0</v>
      </c>
      <c r="S23" s="163">
        <f>'15.1'!$E8</f>
        <v>0</v>
      </c>
      <c r="T23" s="163">
        <f>'16.1'!$E8</f>
        <v>40</v>
      </c>
      <c r="U23" s="163">
        <f>'17.1'!$E8</f>
        <v>0</v>
      </c>
      <c r="V23" s="163">
        <f>'18.1'!$E8</f>
        <v>60</v>
      </c>
      <c r="W23" s="163">
        <f>'19.1'!$E8</f>
        <v>0</v>
      </c>
      <c r="X23" s="163">
        <f>'20.1'!$E8</f>
        <v>80</v>
      </c>
      <c r="Y23" s="163">
        <f>'21.1'!$E8</f>
        <v>0</v>
      </c>
      <c r="Z23" s="163">
        <f>'22.1'!$F8</f>
        <v>40</v>
      </c>
      <c r="AA23" s="163">
        <f>'23.1'!$F8</f>
        <v>0</v>
      </c>
      <c r="AB23" s="163">
        <f>'24.1'!$F8</f>
        <v>41</v>
      </c>
      <c r="AC23" s="163">
        <f>'25.1'!$F8</f>
        <v>0</v>
      </c>
      <c r="AD23" s="163">
        <f>'26.1'!$F8</f>
        <v>6</v>
      </c>
      <c r="AE23" s="163">
        <f>'27.1'!$F8</f>
        <v>81</v>
      </c>
      <c r="AF23" s="163">
        <f>'28.1'!$F8</f>
        <v>0</v>
      </c>
      <c r="AG23" s="163">
        <f>'29.1'!$F8</f>
        <v>201</v>
      </c>
      <c r="AH23" s="163">
        <f>'30.1'!$F8</f>
        <v>101</v>
      </c>
      <c r="AI23" s="163">
        <f>'31.1'!$F8</f>
        <v>0</v>
      </c>
      <c r="AJ23" s="167">
        <f t="shared" si="0"/>
        <v>930</v>
      </c>
      <c r="AK23" s="167"/>
      <c r="AL23" s="222">
        <f t="shared" si="1"/>
        <v>1860</v>
      </c>
      <c r="AM23" s="124"/>
      <c r="AN23" s="216">
        <f>'2.1'!$N$8+'2.1'!$AE$8+'2.1'!$AD$8</f>
        <v>20</v>
      </c>
      <c r="AO23" s="216">
        <f>'3.1'!$N$8+'3.1'!$AE$8+'3.1'!$AD$8</f>
        <v>92</v>
      </c>
      <c r="AP23" s="216">
        <f>'4.1'!$N$8+'4.1'!$AE$8+'4.1'!$AD$8</f>
        <v>84</v>
      </c>
      <c r="AQ23" s="216">
        <f>'5.1'!$N$8+'5.1'!$AE$8+'5.1'!$AD$8</f>
        <v>45</v>
      </c>
      <c r="AR23" s="216">
        <f>'6.1'!$N$8+'6.1'!$AE$8+'6.1'!$AD$8</f>
        <v>6</v>
      </c>
      <c r="AS23" s="216">
        <f>'7.1'!$N$8+'7.1'!$AE$8+'7.1'!$AD$8</f>
        <v>0</v>
      </c>
      <c r="AT23" s="216">
        <f>'8.1'!$N$8+'8.1'!$AE$8+'8.1'!$AD$8</f>
        <v>98</v>
      </c>
      <c r="AU23" s="216">
        <f>'9.1'!$N$8+'9.1'!$AE$8+'9.1'!$AD$8</f>
        <v>44</v>
      </c>
      <c r="AV23" s="216">
        <f>'10.1'!$N$8+'10.1'!$AE$8+'10.1'!$AD$8</f>
        <v>55</v>
      </c>
      <c r="AW23" s="216">
        <f>'11.1'!$N$8+'11.1'!$AE$8+'11.1'!$AD$8</f>
        <v>48</v>
      </c>
      <c r="AX23" s="216">
        <f>'12.1'!$N$8+'12.1'!$AE$8+'12.1'!$AD$8</f>
        <v>0</v>
      </c>
      <c r="AY23" s="216">
        <f>'13.1'!$N$8+'13.1'!$AE$8+'13.1'!$AD$8</f>
        <v>146</v>
      </c>
      <c r="AZ23" s="216">
        <f>'14.1'!$N$8+'14.1'!$AE$8+'14.1'!$AD$8</f>
        <v>0</v>
      </c>
      <c r="BA23" s="216">
        <f>'15.1'!$N$8+'15.1'!$AE$8+'15.1'!$AD$8</f>
        <v>23</v>
      </c>
      <c r="BB23" s="216">
        <f>'16.1'!$N$8+'16.1'!$AE$8+'16.1'!$AD$8</f>
        <v>54</v>
      </c>
      <c r="BC23" s="216">
        <f>'17.1'!$N$8+'17.1'!$AE$8+'17.1'!$AD$8</f>
        <v>58</v>
      </c>
      <c r="BD23" s="216">
        <f>'18.1'!$N$8+'18.1'!$AE$8+'18.1'!$AD$8</f>
        <v>50</v>
      </c>
      <c r="BE23" s="216">
        <f>'19.1'!$N$8+'19.1'!$AE$8+'19.1'!$AD$8</f>
        <v>0</v>
      </c>
      <c r="BF23" s="216">
        <f>'20.1'!$N$8+'20.1'!$AE$8+'20.1'!$AD$8</f>
        <v>0</v>
      </c>
      <c r="BG23" s="216">
        <f>'21.1'!$N$8+'21.1'!$AE$8+'21.1'!$AD$8</f>
        <v>0</v>
      </c>
      <c r="BH23" s="216">
        <f>'22.1'!$O$8+'22.1'!$AF$8+'22.1'!$AE$8</f>
        <v>20</v>
      </c>
      <c r="BI23" s="216">
        <f>'23.1'!$O$8+'23.1'!$AF$8+'23.1'!$AE$8</f>
        <v>15</v>
      </c>
      <c r="BJ23" s="216">
        <f>'24.1'!$O$8+'24.1'!$AF$8+'24.1'!$AE$8</f>
        <v>93</v>
      </c>
      <c r="BK23" s="216">
        <f>'25.1'!$O$8+'25.1'!$AF$8+'25.1'!$AE$8</f>
        <v>20</v>
      </c>
      <c r="BL23" s="216">
        <f>'26.1'!$O$8+'26.1'!$AF$8+'26.1'!$AE$8</f>
        <v>86</v>
      </c>
      <c r="BM23" s="216">
        <f>'27.1'!$O$8+'27.1'!$AF$8+'27.1'!$AE$8</f>
        <v>603</v>
      </c>
      <c r="BN23" s="216">
        <f>'28.1'!$O$8+'28.1'!$AF$8+'28.1'!$AE$8</f>
        <v>0</v>
      </c>
      <c r="BO23" s="216">
        <f>'29.1'!$O$8+'29.1'!$AF$8+'29.1'!$AE$8</f>
        <v>402</v>
      </c>
      <c r="BP23" s="216">
        <f>'30.1'!$O$8+'30.1'!$AF$8+'30.1'!$AE$8</f>
        <v>72</v>
      </c>
      <c r="BQ23" s="216">
        <f>'31.1'!$O$8+'31.1'!$AF$8+'31.1'!$AE$8</f>
        <v>31</v>
      </c>
      <c r="BR23" s="167"/>
      <c r="BS23" s="167">
        <f t="shared" si="2"/>
        <v>2165</v>
      </c>
    </row>
    <row r="24" spans="1:73" ht="17.25" customHeight="1" x14ac:dyDescent="0.25">
      <c r="A24" s="162"/>
      <c r="B24" s="218" t="s">
        <v>296</v>
      </c>
      <c r="C24" s="168" t="s">
        <v>297</v>
      </c>
      <c r="D24" s="148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7">
        <f t="shared" si="0"/>
        <v>0</v>
      </c>
      <c r="AK24" s="167">
        <v>40</v>
      </c>
      <c r="AL24" s="222">
        <f t="shared" si="1"/>
        <v>40</v>
      </c>
      <c r="AM24" s="124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 t="s">
        <v>8</v>
      </c>
      <c r="AY24" s="216"/>
      <c r="AZ24" s="216"/>
      <c r="BA24" s="216"/>
      <c r="BB24" s="216"/>
      <c r="BC24" s="216" t="s">
        <v>195</v>
      </c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167">
        <v>40</v>
      </c>
      <c r="BS24" s="167">
        <f t="shared" si="2"/>
        <v>40</v>
      </c>
      <c r="BT24" s="149"/>
      <c r="BU24" s="149"/>
    </row>
    <row r="25" spans="1:73" ht="17.25" customHeight="1" x14ac:dyDescent="0.25">
      <c r="A25" s="162"/>
      <c r="B25" s="218" t="s">
        <v>295</v>
      </c>
      <c r="C25" s="168" t="s">
        <v>191</v>
      </c>
      <c r="D25" s="148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>
        <f>'18.1'!$E$21</f>
        <v>208</v>
      </c>
      <c r="W25" s="163">
        <f>'19.1'!$E$21</f>
        <v>466</v>
      </c>
      <c r="X25" s="163">
        <f>'20.1'!$E$21</f>
        <v>79</v>
      </c>
      <c r="Y25" s="163">
        <f>'21.1'!$E$21</f>
        <v>0</v>
      </c>
      <c r="Z25" s="163">
        <f>'22.1'!$F$21</f>
        <v>0</v>
      </c>
      <c r="AA25" s="163">
        <f>'23.1'!$F$21</f>
        <v>0</v>
      </c>
      <c r="AB25" s="163">
        <f>'24.1'!$F$21</f>
        <v>418</v>
      </c>
      <c r="AC25" s="163">
        <f>'25.1'!$F$21</f>
        <v>0</v>
      </c>
      <c r="AD25" s="163">
        <f>'26.1'!$F$21</f>
        <v>334</v>
      </c>
      <c r="AE25" s="163">
        <f>'27.1'!$F$21</f>
        <v>307</v>
      </c>
      <c r="AF25" s="163">
        <f>'28.1'!$F$21</f>
        <v>0</v>
      </c>
      <c r="AG25" s="163">
        <f>'29.1'!$F$21</f>
        <v>255</v>
      </c>
      <c r="AH25" s="163">
        <f>'30.1'!$F$21</f>
        <v>236</v>
      </c>
      <c r="AI25" s="163">
        <f>'31.1'!$F$21</f>
        <v>0</v>
      </c>
      <c r="AJ25" s="167">
        <f t="shared" si="0"/>
        <v>2303</v>
      </c>
      <c r="AK25" s="167"/>
      <c r="AL25" s="222">
        <f t="shared" si="1"/>
        <v>4606</v>
      </c>
      <c r="AM25" s="124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124"/>
      <c r="BS25" s="167">
        <f t="shared" si="2"/>
        <v>0</v>
      </c>
    </row>
    <row r="26" spans="1:73" ht="17.25" customHeight="1" x14ac:dyDescent="0.25">
      <c r="A26" s="162"/>
      <c r="B26" s="218" t="s">
        <v>298</v>
      </c>
      <c r="C26" s="168" t="s">
        <v>192</v>
      </c>
      <c r="D26" s="148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>
        <f>'18.1'!$E$22</f>
        <v>450</v>
      </c>
      <c r="W26" s="163">
        <f>'19.1'!$E$22</f>
        <v>0</v>
      </c>
      <c r="X26" s="163">
        <f>'20.1'!$E$22</f>
        <v>305</v>
      </c>
      <c r="Y26" s="163">
        <f>'21.1'!$E$22</f>
        <v>0</v>
      </c>
      <c r="Z26" s="163">
        <f>'22.1'!$F$22</f>
        <v>0</v>
      </c>
      <c r="AA26" s="163">
        <f>'23.1'!$F$22</f>
        <v>0</v>
      </c>
      <c r="AB26" s="163">
        <f>'24.1'!$F$22</f>
        <v>248</v>
      </c>
      <c r="AC26" s="163">
        <f>'25.1'!$F$22</f>
        <v>0</v>
      </c>
      <c r="AD26" s="163">
        <f>'26.1'!$F$22</f>
        <v>81</v>
      </c>
      <c r="AE26" s="163">
        <f>'27.1'!$F$22</f>
        <v>52</v>
      </c>
      <c r="AF26" s="163">
        <f>'28.1'!$F$22</f>
        <v>0</v>
      </c>
      <c r="AG26" s="163">
        <f>'29.1'!$F$22</f>
        <v>27</v>
      </c>
      <c r="AH26" s="163">
        <f>'30.1'!$F$22</f>
        <v>24</v>
      </c>
      <c r="AI26" s="163">
        <f>'31.1'!$F$22</f>
        <v>0</v>
      </c>
      <c r="AJ26" s="167">
        <f t="shared" si="0"/>
        <v>1187</v>
      </c>
      <c r="AK26" s="167"/>
      <c r="AL26" s="222">
        <f t="shared" si="1"/>
        <v>2374</v>
      </c>
      <c r="AM26" s="124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124"/>
      <c r="BS26" s="167">
        <f t="shared" si="2"/>
        <v>0</v>
      </c>
      <c r="BT26" s="149"/>
      <c r="BU26" s="149"/>
    </row>
    <row r="27" spans="1:73" ht="17.25" customHeight="1" x14ac:dyDescent="0.25">
      <c r="A27" s="162"/>
      <c r="B27" s="218" t="s">
        <v>299</v>
      </c>
      <c r="C27" s="168" t="s">
        <v>193</v>
      </c>
      <c r="D27" s="148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>
        <f>'18.1'!$E$23</f>
        <v>403</v>
      </c>
      <c r="W27" s="163">
        <f>'19.1'!$E$23</f>
        <v>76</v>
      </c>
      <c r="X27" s="163">
        <f>'20.1'!$E$23</f>
        <v>0</v>
      </c>
      <c r="Y27" s="163">
        <f>'21.1'!$E$23</f>
        <v>0</v>
      </c>
      <c r="Z27" s="163">
        <f>'22.1'!$F$23</f>
        <v>0</v>
      </c>
      <c r="AA27" s="163">
        <f>'23.1'!$F$23</f>
        <v>0</v>
      </c>
      <c r="AB27" s="163">
        <f>'24.1'!$F$23</f>
        <v>221</v>
      </c>
      <c r="AC27" s="163">
        <f>'25.1'!$F$23</f>
        <v>0</v>
      </c>
      <c r="AD27" s="163">
        <f>'26.1'!$F$23</f>
        <v>135</v>
      </c>
      <c r="AE27" s="163">
        <f>'27.1'!$F$23</f>
        <v>112</v>
      </c>
      <c r="AF27" s="163">
        <f>'28.1'!$F$23</f>
        <v>0</v>
      </c>
      <c r="AG27" s="163">
        <f>'29.1'!$F$23</f>
        <v>61</v>
      </c>
      <c r="AH27" s="163">
        <f>'30.1'!$F$23</f>
        <v>44</v>
      </c>
      <c r="AI27" s="163">
        <f>'31.1'!$F$23</f>
        <v>0</v>
      </c>
      <c r="AJ27" s="167">
        <f t="shared" si="0"/>
        <v>1052</v>
      </c>
      <c r="AK27" s="167"/>
      <c r="AL27" s="222">
        <f t="shared" si="1"/>
        <v>2104</v>
      </c>
      <c r="AM27" s="124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124"/>
      <c r="BS27" s="167">
        <f t="shared" si="2"/>
        <v>0</v>
      </c>
    </row>
    <row r="28" spans="1:73" ht="17.25" customHeight="1" x14ac:dyDescent="0.25">
      <c r="A28" s="162"/>
      <c r="B28" s="218" t="s">
        <v>300</v>
      </c>
      <c r="C28" s="168" t="s">
        <v>194</v>
      </c>
      <c r="D28" s="148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>
        <f>'18.1'!$E$28</f>
        <v>260</v>
      </c>
      <c r="W28" s="163">
        <f>'19.1'!$E$28</f>
        <v>0</v>
      </c>
      <c r="X28" s="163">
        <f>'20.1'!$E$28</f>
        <v>0</v>
      </c>
      <c r="Y28" s="163">
        <f>'21.1'!$E$28</f>
        <v>0</v>
      </c>
      <c r="Z28" s="163">
        <f>'22.1'!$F$28</f>
        <v>0</v>
      </c>
      <c r="AA28" s="163">
        <f>'23.1'!$F$28</f>
        <v>0</v>
      </c>
      <c r="AB28" s="163">
        <f>'24.1'!$F$28</f>
        <v>245</v>
      </c>
      <c r="AC28" s="163">
        <f>'25.1'!$F$28</f>
        <v>0</v>
      </c>
      <c r="AD28" s="163">
        <f>'26.1'!$F$28</f>
        <v>241</v>
      </c>
      <c r="AE28" s="163">
        <f>'27.1'!$F$28</f>
        <v>224</v>
      </c>
      <c r="AF28" s="163">
        <f>'28.1'!$F$28</f>
        <v>0</v>
      </c>
      <c r="AG28" s="163">
        <f>'29.1'!$F$28</f>
        <v>147</v>
      </c>
      <c r="AH28" s="163">
        <f>'30.1'!$F$28</f>
        <v>115</v>
      </c>
      <c r="AI28" s="163">
        <f>'31.1'!$F$28</f>
        <v>0</v>
      </c>
      <c r="AJ28" s="167">
        <f t="shared" si="0"/>
        <v>1232</v>
      </c>
      <c r="AK28" s="167"/>
      <c r="AL28" s="222">
        <f t="shared" si="1"/>
        <v>2464</v>
      </c>
      <c r="AM28" s="124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124"/>
      <c r="BS28" s="167">
        <f t="shared" si="2"/>
        <v>0</v>
      </c>
      <c r="BT28" s="149"/>
      <c r="BU28" s="149"/>
    </row>
    <row r="29" spans="1:73" ht="17.25" customHeight="1" x14ac:dyDescent="0.25">
      <c r="A29" s="162"/>
      <c r="B29" s="218" t="s">
        <v>301</v>
      </c>
      <c r="C29" s="168" t="s">
        <v>197</v>
      </c>
      <c r="D29" s="148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>
        <f>'19.1'!$E$29</f>
        <v>22</v>
      </c>
      <c r="X29" s="163">
        <f>'20.1'!$E$29</f>
        <v>0</v>
      </c>
      <c r="Y29" s="163">
        <f>'21.1'!$E$29</f>
        <v>0</v>
      </c>
      <c r="Z29" s="163">
        <f>'22.1'!$F$29</f>
        <v>0</v>
      </c>
      <c r="AA29" s="163">
        <f>'23.1'!$F$29</f>
        <v>0</v>
      </c>
      <c r="AB29" s="163">
        <f>'24.1'!$F$29</f>
        <v>2</v>
      </c>
      <c r="AC29" s="163">
        <f>'25.1'!$F$29</f>
        <v>0</v>
      </c>
      <c r="AD29" s="163">
        <f>'26.1'!$F$29</f>
        <v>0</v>
      </c>
      <c r="AE29" s="163">
        <f>'27.1'!$F$29</f>
        <v>0</v>
      </c>
      <c r="AF29" s="163">
        <f>'28.1'!$F$29</f>
        <v>0</v>
      </c>
      <c r="AG29" s="163">
        <f>'29.1'!$F$29</f>
        <v>0</v>
      </c>
      <c r="AH29" s="163">
        <f>'30.1'!$F$29</f>
        <v>0</v>
      </c>
      <c r="AI29" s="163">
        <f>'31.1'!$F$29</f>
        <v>0</v>
      </c>
      <c r="AJ29" s="167">
        <f t="shared" si="0"/>
        <v>24</v>
      </c>
      <c r="AK29" s="167"/>
      <c r="AL29" s="222">
        <f t="shared" si="1"/>
        <v>48</v>
      </c>
      <c r="AM29" s="124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124"/>
      <c r="BS29" s="167">
        <f t="shared" si="2"/>
        <v>0</v>
      </c>
    </row>
    <row r="30" spans="1:73" ht="17.25" customHeight="1" x14ac:dyDescent="0.25">
      <c r="A30" s="162"/>
      <c r="B30" s="218" t="s">
        <v>302</v>
      </c>
      <c r="C30" s="168" t="s">
        <v>198</v>
      </c>
      <c r="D30" s="148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>
        <f>'19.1'!$E$30</f>
        <v>31</v>
      </c>
      <c r="X30" s="163">
        <f>'20.1'!$E$30</f>
        <v>0</v>
      </c>
      <c r="Y30" s="163">
        <f>'21.1'!$E$30</f>
        <v>0</v>
      </c>
      <c r="Z30" s="163">
        <f>'22.1'!$F$30</f>
        <v>0</v>
      </c>
      <c r="AA30" s="163">
        <f>'23.1'!$F$30</f>
        <v>0</v>
      </c>
      <c r="AB30" s="163">
        <f>'24.1'!$F$30</f>
        <v>17</v>
      </c>
      <c r="AC30" s="163">
        <f>'25.1'!$F$30</f>
        <v>0</v>
      </c>
      <c r="AD30" s="163">
        <f>'26.1'!$F$30</f>
        <v>13</v>
      </c>
      <c r="AE30" s="163">
        <f>'27.1'!$F$30</f>
        <v>11</v>
      </c>
      <c r="AF30" s="163">
        <f>'28.1'!$F$30</f>
        <v>0</v>
      </c>
      <c r="AG30" s="163">
        <f>'29.1'!$F$30</f>
        <v>10</v>
      </c>
      <c r="AH30" s="163">
        <f>'30.1'!$F$30</f>
        <v>7</v>
      </c>
      <c r="AI30" s="163">
        <f>'31.1'!$F$30</f>
        <v>0</v>
      </c>
      <c r="AJ30" s="167">
        <f t="shared" si="0"/>
        <v>89</v>
      </c>
      <c r="AK30" s="167"/>
      <c r="AL30" s="222">
        <f t="shared" si="1"/>
        <v>178</v>
      </c>
      <c r="AM30" s="124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124"/>
      <c r="BS30" s="167">
        <f t="shared" si="2"/>
        <v>0</v>
      </c>
      <c r="BT30" s="149"/>
      <c r="BU30" s="149"/>
    </row>
    <row r="31" spans="1:73" ht="17.25" customHeight="1" x14ac:dyDescent="0.25">
      <c r="A31" s="162"/>
      <c r="B31" s="218" t="s">
        <v>303</v>
      </c>
      <c r="C31" s="168" t="s">
        <v>199</v>
      </c>
      <c r="D31" s="148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>
        <f>'19.1'!$E$31</f>
        <v>30</v>
      </c>
      <c r="X31" s="163">
        <f>'20.1'!$E$31</f>
        <v>0</v>
      </c>
      <c r="Y31" s="163">
        <f>'21.1'!$E$31</f>
        <v>0</v>
      </c>
      <c r="Z31" s="163">
        <f>'22.1'!$F$31</f>
        <v>0</v>
      </c>
      <c r="AA31" s="163">
        <f>'23.1'!$F$31</f>
        <v>0</v>
      </c>
      <c r="AB31" s="163">
        <f>'24.1'!$F$31</f>
        <v>0</v>
      </c>
      <c r="AC31" s="163">
        <f>'25.1'!$F$31</f>
        <v>0</v>
      </c>
      <c r="AD31" s="163">
        <f>'26.1'!$F$31</f>
        <v>0</v>
      </c>
      <c r="AE31" s="163">
        <f>'27.1'!$F$31</f>
        <v>0</v>
      </c>
      <c r="AF31" s="163">
        <f>'28.1'!$F$31</f>
        <v>0</v>
      </c>
      <c r="AG31" s="163">
        <f>'29.1'!$F$31</f>
        <v>0</v>
      </c>
      <c r="AH31" s="163">
        <f>'30.1'!$F$31</f>
        <v>0</v>
      </c>
      <c r="AI31" s="163">
        <f>'31.1'!$F$31</f>
        <v>0</v>
      </c>
      <c r="AJ31" s="167">
        <f t="shared" si="0"/>
        <v>30</v>
      </c>
      <c r="AK31" s="167"/>
      <c r="AL31" s="222">
        <f t="shared" si="1"/>
        <v>60</v>
      </c>
      <c r="AM31" s="124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124"/>
      <c r="BS31" s="167">
        <f t="shared" si="2"/>
        <v>0</v>
      </c>
    </row>
    <row r="699" spans="34:34" ht="17.25" customHeight="1" x14ac:dyDescent="0.25">
      <c r="AH699" s="161" t="s">
        <v>286</v>
      </c>
    </row>
    <row r="2055" spans="7:26" ht="17.25" customHeight="1" x14ac:dyDescent="0.25">
      <c r="G2055" s="155">
        <f>SUM(G2021:G2054)</f>
        <v>0</v>
      </c>
      <c r="H2055" s="155">
        <f>SUM(H2021:H2054)</f>
        <v>0</v>
      </c>
      <c r="K2055" s="156">
        <f>SUM(K2021:K2054)</f>
        <v>0</v>
      </c>
      <c r="L2055" s="155">
        <f>SUM(L2021:L2054)</f>
        <v>0</v>
      </c>
      <c r="M2055" s="155">
        <f>SUM(M2021:M2054)</f>
        <v>0</v>
      </c>
      <c r="N2055" s="155">
        <f>SUM(N2021:N2054)</f>
        <v>0</v>
      </c>
      <c r="Q2055" s="155">
        <f>SUM(Q2021:Q2054)</f>
        <v>0</v>
      </c>
      <c r="S2055" s="155">
        <f t="shared" ref="S2055:Z2055" si="3">SUM(S2021:S2054)</f>
        <v>0</v>
      </c>
      <c r="T2055" s="155">
        <f t="shared" si="3"/>
        <v>0</v>
      </c>
      <c r="U2055" s="157">
        <f t="shared" si="3"/>
        <v>0</v>
      </c>
      <c r="V2055" s="155">
        <f t="shared" si="3"/>
        <v>0</v>
      </c>
      <c r="W2055" s="155">
        <f t="shared" si="3"/>
        <v>0</v>
      </c>
      <c r="X2055" s="155">
        <f t="shared" si="3"/>
        <v>0</v>
      </c>
      <c r="Y2055" s="155">
        <f t="shared" si="3"/>
        <v>0</v>
      </c>
      <c r="Z2055" s="155">
        <f t="shared" si="3"/>
        <v>0</v>
      </c>
    </row>
    <row r="2550" spans="1:1" ht="17.25" customHeight="1" x14ac:dyDescent="0.25">
      <c r="A2550" s="152">
        <f ca="1">2550:2566</f>
        <v>0</v>
      </c>
    </row>
  </sheetData>
  <mergeCells count="9">
    <mergeCell ref="B2:B3"/>
    <mergeCell ref="A1:BS1"/>
    <mergeCell ref="A2:A3"/>
    <mergeCell ref="C2:C3"/>
    <mergeCell ref="D2:D3"/>
    <mergeCell ref="E2:AK2"/>
    <mergeCell ref="AL2:AL3"/>
    <mergeCell ref="BS2:BS3"/>
    <mergeCell ref="AM2:BR2"/>
  </mergeCells>
  <conditionalFormatting sqref="E32:E65530">
    <cfRule type="duplicateValues" dxfId="0" priority="1" stopIfTrue="1"/>
  </conditionalFormatting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31"/>
  <sheetViews>
    <sheetView zoomScale="85" zoomScaleNormal="85" workbookViewId="0">
      <pane xSplit="4" ySplit="2" topLeftCell="N3" activePane="bottomRight" state="frozen"/>
      <selection pane="topRight" activeCell="E1" sqref="E1"/>
      <selection pane="bottomLeft" activeCell="A3" sqref="A3"/>
      <selection pane="bottomRight" activeCell="AB3" sqref="AB3:AB27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8.4257812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3" x14ac:dyDescent="0.25">
      <c r="A1" s="177" t="s">
        <v>0</v>
      </c>
      <c r="B1" s="186" t="s">
        <v>21</v>
      </c>
      <c r="C1" s="186" t="s">
        <v>19</v>
      </c>
      <c r="D1" s="177" t="s">
        <v>20</v>
      </c>
      <c r="E1" s="186" t="s">
        <v>12</v>
      </c>
      <c r="F1" s="186" t="s">
        <v>5</v>
      </c>
      <c r="G1" s="183" t="s">
        <v>17</v>
      </c>
      <c r="H1" s="3" t="s">
        <v>3</v>
      </c>
      <c r="I1" s="191"/>
      <c r="J1" s="192"/>
      <c r="K1" s="192"/>
      <c r="L1" s="192"/>
      <c r="M1" s="192"/>
      <c r="N1" s="188" t="s">
        <v>6</v>
      </c>
      <c r="O1" s="184" t="s">
        <v>4</v>
      </c>
      <c r="P1" s="5" t="s">
        <v>40</v>
      </c>
      <c r="Q1" s="5" t="s">
        <v>16</v>
      </c>
      <c r="R1" s="5" t="s">
        <v>136</v>
      </c>
      <c r="S1" s="5" t="s">
        <v>13</v>
      </c>
      <c r="T1" s="5" t="s">
        <v>14</v>
      </c>
      <c r="U1" s="5" t="s">
        <v>14</v>
      </c>
      <c r="V1" s="5" t="s">
        <v>40</v>
      </c>
      <c r="W1" s="5" t="s">
        <v>16</v>
      </c>
      <c r="X1" s="5" t="s">
        <v>45</v>
      </c>
      <c r="Y1" s="5" t="s">
        <v>13</v>
      </c>
      <c r="Z1" s="5" t="s">
        <v>9</v>
      </c>
      <c r="AA1" s="5" t="s">
        <v>14</v>
      </c>
      <c r="AB1" s="4" t="s">
        <v>89</v>
      </c>
      <c r="AC1" s="190" t="s">
        <v>18</v>
      </c>
      <c r="AD1" s="169" t="s">
        <v>10</v>
      </c>
      <c r="AE1" s="169" t="s">
        <v>44</v>
      </c>
      <c r="AF1" s="179" t="s">
        <v>22</v>
      </c>
      <c r="AG1" s="181" t="s">
        <v>23</v>
      </c>
    </row>
    <row r="2" spans="1:33" x14ac:dyDescent="0.25">
      <c r="A2" s="178"/>
      <c r="B2" s="187"/>
      <c r="C2" s="187"/>
      <c r="D2" s="178"/>
      <c r="E2" s="187"/>
      <c r="F2" s="187"/>
      <c r="G2" s="183"/>
      <c r="H2" s="17" t="s">
        <v>24</v>
      </c>
      <c r="I2" s="17" t="s">
        <v>43</v>
      </c>
      <c r="J2" s="17" t="s">
        <v>15</v>
      </c>
      <c r="K2" s="17" t="s">
        <v>108</v>
      </c>
      <c r="L2" s="2" t="s">
        <v>2</v>
      </c>
      <c r="M2" s="2" t="s">
        <v>7</v>
      </c>
      <c r="N2" s="189"/>
      <c r="O2" s="185"/>
      <c r="P2" s="4" t="s">
        <v>41</v>
      </c>
      <c r="Q2" s="4" t="s">
        <v>41</v>
      </c>
      <c r="R2" s="4" t="s">
        <v>90</v>
      </c>
      <c r="S2" s="4" t="s">
        <v>41</v>
      </c>
      <c r="T2" s="4" t="s">
        <v>100</v>
      </c>
      <c r="U2" s="4" t="s">
        <v>41</v>
      </c>
      <c r="V2" s="4" t="s">
        <v>42</v>
      </c>
      <c r="W2" s="4" t="s">
        <v>42</v>
      </c>
      <c r="X2" s="4" t="s">
        <v>42</v>
      </c>
      <c r="Y2" s="4" t="s">
        <v>42</v>
      </c>
      <c r="Z2" s="4" t="s">
        <v>42</v>
      </c>
      <c r="AA2" s="4" t="s">
        <v>42</v>
      </c>
      <c r="AB2" s="43" t="s">
        <v>98</v>
      </c>
      <c r="AC2" s="190"/>
      <c r="AD2" s="170"/>
      <c r="AE2" s="170"/>
      <c r="AF2" s="180"/>
      <c r="AG2" s="182"/>
    </row>
    <row r="3" spans="1:33" s="32" customFormat="1" ht="12" customHeight="1" x14ac:dyDescent="0.25">
      <c r="A3" s="20" t="s">
        <v>28</v>
      </c>
      <c r="B3" s="21">
        <v>33</v>
      </c>
      <c r="C3" s="9">
        <v>57</v>
      </c>
      <c r="D3" s="9">
        <v>150</v>
      </c>
      <c r="E3" s="31">
        <v>572</v>
      </c>
      <c r="F3" s="1">
        <f>'9.1'!AG3</f>
        <v>1821</v>
      </c>
      <c r="G3" s="22">
        <f>SUM(E3:F3)</f>
        <v>2393</v>
      </c>
      <c r="H3" s="28">
        <v>38</v>
      </c>
      <c r="I3" s="28"/>
      <c r="J3" s="28"/>
      <c r="K3" s="28"/>
      <c r="L3" s="28">
        <v>92</v>
      </c>
      <c r="M3" s="28"/>
      <c r="N3" s="6">
        <f t="shared" ref="N3:N26" si="0">SUBTOTAL(9,H3:M3)</f>
        <v>130</v>
      </c>
      <c r="O3" s="11">
        <f t="shared" ref="O3:O26" si="1">G3-N3</f>
        <v>2263</v>
      </c>
      <c r="P3" s="27">
        <v>30</v>
      </c>
      <c r="Q3" s="27">
        <v>4</v>
      </c>
      <c r="R3" s="27">
        <v>21</v>
      </c>
      <c r="S3" s="27"/>
      <c r="T3" s="27">
        <v>7</v>
      </c>
      <c r="U3" s="27">
        <v>7</v>
      </c>
      <c r="V3" s="27">
        <v>53</v>
      </c>
      <c r="W3" s="27">
        <v>18</v>
      </c>
      <c r="X3" s="27"/>
      <c r="Y3" s="27">
        <v>19</v>
      </c>
      <c r="Z3" s="27">
        <v>33</v>
      </c>
      <c r="AA3" s="27">
        <v>40</v>
      </c>
      <c r="AB3" s="27"/>
      <c r="AC3" s="27">
        <v>1</v>
      </c>
      <c r="AD3" s="29">
        <f>SUM(P3:AB3)</f>
        <v>232</v>
      </c>
      <c r="AE3" s="26">
        <f t="shared" ref="AE3:AE13" si="2">O3-AD3</f>
        <v>2031</v>
      </c>
      <c r="AF3" s="7">
        <f t="shared" ref="AF3:AF26" si="3">(B3*C3)+D3</f>
        <v>2031</v>
      </c>
      <c r="AG3" s="29">
        <f>AF3+AC3-AE3</f>
        <v>1</v>
      </c>
    </row>
    <row r="4" spans="1:33" ht="12" customHeight="1" x14ac:dyDescent="0.25">
      <c r="A4" s="20" t="s">
        <v>29</v>
      </c>
      <c r="B4" s="21">
        <v>70</v>
      </c>
      <c r="C4" s="9">
        <v>28</v>
      </c>
      <c r="D4" s="9">
        <v>33</v>
      </c>
      <c r="E4" s="12">
        <v>1120</v>
      </c>
      <c r="F4" s="1">
        <f>'9.1'!AG4</f>
        <v>1384</v>
      </c>
      <c r="G4" s="22">
        <f t="shared" ref="G4:G20" si="4">SUM(E4:F4)</f>
        <v>2504</v>
      </c>
      <c r="H4" s="7">
        <v>56</v>
      </c>
      <c r="I4" s="7"/>
      <c r="J4" s="7"/>
      <c r="K4" s="7"/>
      <c r="L4" s="7">
        <v>175</v>
      </c>
      <c r="M4" s="7"/>
      <c r="N4" s="6">
        <f t="shared" si="0"/>
        <v>231</v>
      </c>
      <c r="O4" s="11">
        <f t="shared" si="1"/>
        <v>2273</v>
      </c>
      <c r="P4" s="25">
        <v>31</v>
      </c>
      <c r="Q4" s="14">
        <v>5</v>
      </c>
      <c r="R4" s="25">
        <v>36</v>
      </c>
      <c r="S4" s="25"/>
      <c r="T4" s="25">
        <v>6</v>
      </c>
      <c r="U4" s="25">
        <v>5</v>
      </c>
      <c r="V4" s="25">
        <v>8</v>
      </c>
      <c r="W4" s="14">
        <v>36</v>
      </c>
      <c r="X4" s="14"/>
      <c r="Y4" s="14">
        <v>62</v>
      </c>
      <c r="Z4" s="25">
        <v>43</v>
      </c>
      <c r="AA4" s="25">
        <v>45</v>
      </c>
      <c r="AB4" s="14"/>
      <c r="AC4" s="14">
        <v>3</v>
      </c>
      <c r="AD4" s="29">
        <f t="shared" ref="AD4:AD27" si="5">SUM(P4:AB4)</f>
        <v>277</v>
      </c>
      <c r="AE4" s="15">
        <f t="shared" si="2"/>
        <v>1996</v>
      </c>
      <c r="AF4" s="7">
        <f t="shared" si="3"/>
        <v>1993</v>
      </c>
      <c r="AG4" s="13">
        <f t="shared" ref="AG4:AG20" si="6">AF4+AC4-AE4</f>
        <v>0</v>
      </c>
    </row>
    <row r="5" spans="1:33" ht="12" customHeight="1" x14ac:dyDescent="0.25">
      <c r="A5" s="20" t="s">
        <v>30</v>
      </c>
      <c r="B5" s="21">
        <v>45</v>
      </c>
      <c r="C5" s="8">
        <v>8</v>
      </c>
      <c r="D5" s="8">
        <v>38</v>
      </c>
      <c r="E5" s="12">
        <v>90</v>
      </c>
      <c r="F5" s="1">
        <f>'9.1'!AG5</f>
        <v>475</v>
      </c>
      <c r="G5" s="22">
        <f t="shared" si="4"/>
        <v>565</v>
      </c>
      <c r="H5" s="7"/>
      <c r="I5" s="7"/>
      <c r="J5" s="7"/>
      <c r="K5" s="7"/>
      <c r="L5" s="7">
        <v>90</v>
      </c>
      <c r="M5" s="7"/>
      <c r="N5" s="6">
        <f t="shared" si="0"/>
        <v>90</v>
      </c>
      <c r="O5" s="11">
        <f t="shared" si="1"/>
        <v>475</v>
      </c>
      <c r="P5" s="14">
        <v>6</v>
      </c>
      <c r="Q5" s="14"/>
      <c r="R5" s="14">
        <v>9</v>
      </c>
      <c r="S5" s="14"/>
      <c r="T5" s="14">
        <v>6</v>
      </c>
      <c r="U5" s="14">
        <v>14</v>
      </c>
      <c r="V5" s="14"/>
      <c r="W5" s="14"/>
      <c r="X5" s="14"/>
      <c r="Y5" s="14">
        <v>16</v>
      </c>
      <c r="Z5" s="14">
        <v>13</v>
      </c>
      <c r="AA5" s="14">
        <v>12</v>
      </c>
      <c r="AB5" s="14"/>
      <c r="AC5" s="14">
        <v>1</v>
      </c>
      <c r="AD5" s="29">
        <f t="shared" si="5"/>
        <v>76</v>
      </c>
      <c r="AE5" s="15">
        <f t="shared" si="2"/>
        <v>399</v>
      </c>
      <c r="AF5" s="7">
        <f t="shared" si="3"/>
        <v>398</v>
      </c>
      <c r="AG5" s="13">
        <f t="shared" si="6"/>
        <v>0</v>
      </c>
    </row>
    <row r="6" spans="1:33" ht="12" customHeight="1" x14ac:dyDescent="0.25">
      <c r="A6" s="20" t="s">
        <v>31</v>
      </c>
      <c r="B6" s="21">
        <v>60</v>
      </c>
      <c r="C6" s="8">
        <v>1</v>
      </c>
      <c r="D6" s="8">
        <v>2</v>
      </c>
      <c r="E6" s="12"/>
      <c r="F6" s="1">
        <f>'9.1'!AG6</f>
        <v>82</v>
      </c>
      <c r="G6" s="22">
        <f t="shared" si="4"/>
        <v>82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82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>
        <v>1</v>
      </c>
      <c r="AA6" s="14">
        <v>19</v>
      </c>
      <c r="AB6" s="14"/>
      <c r="AC6" s="14"/>
      <c r="AD6" s="29">
        <f t="shared" si="5"/>
        <v>20</v>
      </c>
      <c r="AE6" s="15">
        <f t="shared" si="2"/>
        <v>62</v>
      </c>
      <c r="AF6" s="7">
        <f t="shared" si="3"/>
        <v>62</v>
      </c>
      <c r="AG6" s="13">
        <f t="shared" si="6"/>
        <v>0</v>
      </c>
    </row>
    <row r="7" spans="1:33" s="32" customFormat="1" ht="12" customHeight="1" x14ac:dyDescent="0.25">
      <c r="A7" s="20" t="s">
        <v>33</v>
      </c>
      <c r="B7" s="21">
        <v>120</v>
      </c>
      <c r="C7" s="9">
        <v>5</v>
      </c>
      <c r="D7" s="9">
        <v>122</v>
      </c>
      <c r="E7" s="31"/>
      <c r="F7" s="1">
        <f>'9.1'!AG7</f>
        <v>801</v>
      </c>
      <c r="G7" s="22">
        <f t="shared" si="4"/>
        <v>801</v>
      </c>
      <c r="H7" s="28">
        <v>21</v>
      </c>
      <c r="I7" s="28"/>
      <c r="J7" s="28"/>
      <c r="K7" s="28"/>
      <c r="L7" s="28"/>
      <c r="M7" s="28"/>
      <c r="N7" s="6">
        <f t="shared" si="0"/>
        <v>21</v>
      </c>
      <c r="O7" s="11">
        <f t="shared" si="1"/>
        <v>780</v>
      </c>
      <c r="P7" s="27"/>
      <c r="Q7" s="27"/>
      <c r="R7" s="27">
        <v>10</v>
      </c>
      <c r="S7" s="27"/>
      <c r="T7" s="27"/>
      <c r="U7" s="27"/>
      <c r="V7" s="27">
        <v>4</v>
      </c>
      <c r="W7" s="27">
        <v>12</v>
      </c>
      <c r="X7" s="27"/>
      <c r="Y7" s="27">
        <v>1</v>
      </c>
      <c r="Z7" s="27">
        <v>18</v>
      </c>
      <c r="AA7" s="27">
        <v>13</v>
      </c>
      <c r="AB7" s="27"/>
      <c r="AC7" s="27"/>
      <c r="AD7" s="29">
        <f t="shared" si="5"/>
        <v>58</v>
      </c>
      <c r="AE7" s="26">
        <f t="shared" si="2"/>
        <v>722</v>
      </c>
      <c r="AF7" s="28">
        <f t="shared" si="3"/>
        <v>722</v>
      </c>
      <c r="AG7" s="29">
        <f t="shared" si="6"/>
        <v>0</v>
      </c>
    </row>
    <row r="8" spans="1:33" ht="12" customHeight="1" x14ac:dyDescent="0.25">
      <c r="A8" s="20" t="s">
        <v>34</v>
      </c>
      <c r="B8" s="21">
        <v>40</v>
      </c>
      <c r="C8" s="8">
        <v>1</v>
      </c>
      <c r="D8" s="8">
        <v>8</v>
      </c>
      <c r="E8" s="12"/>
      <c r="F8" s="1">
        <f>'9.1'!AG8</f>
        <v>55</v>
      </c>
      <c r="G8" s="22">
        <f t="shared" si="4"/>
        <v>55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55</v>
      </c>
      <c r="P8" s="14"/>
      <c r="Q8" s="14"/>
      <c r="R8" s="14">
        <v>3</v>
      </c>
      <c r="S8" s="14"/>
      <c r="T8" s="14"/>
      <c r="U8" s="14"/>
      <c r="V8" s="14"/>
      <c r="W8" s="14"/>
      <c r="X8" s="14"/>
      <c r="Y8" s="14"/>
      <c r="Z8" s="14">
        <v>4</v>
      </c>
      <c r="AA8" s="14"/>
      <c r="AB8" s="14"/>
      <c r="AC8" s="14"/>
      <c r="AD8" s="29">
        <f t="shared" si="5"/>
        <v>7</v>
      </c>
      <c r="AE8" s="15">
        <f t="shared" si="2"/>
        <v>48</v>
      </c>
      <c r="AF8" s="7">
        <f t="shared" si="3"/>
        <v>48</v>
      </c>
      <c r="AG8" s="13">
        <f t="shared" si="6"/>
        <v>0</v>
      </c>
    </row>
    <row r="9" spans="1:33" ht="12" customHeight="1" x14ac:dyDescent="0.25">
      <c r="A9" s="20" t="s">
        <v>35</v>
      </c>
      <c r="B9" s="21">
        <v>65</v>
      </c>
      <c r="C9" s="8">
        <v>3</v>
      </c>
      <c r="D9" s="8">
        <v>5</v>
      </c>
      <c r="E9" s="12"/>
      <c r="F9" s="1">
        <f>'9.1'!AG9</f>
        <v>230</v>
      </c>
      <c r="G9" s="22">
        <f t="shared" si="4"/>
        <v>230</v>
      </c>
      <c r="H9" s="7">
        <v>8</v>
      </c>
      <c r="I9" s="7"/>
      <c r="J9" s="7"/>
      <c r="K9" s="7"/>
      <c r="L9" s="7"/>
      <c r="M9" s="7"/>
      <c r="N9" s="6">
        <f t="shared" si="0"/>
        <v>8</v>
      </c>
      <c r="O9" s="11">
        <f t="shared" si="1"/>
        <v>222</v>
      </c>
      <c r="P9" s="14"/>
      <c r="Q9" s="14"/>
      <c r="R9" s="14"/>
      <c r="S9" s="14"/>
      <c r="T9" s="14"/>
      <c r="U9" s="14"/>
      <c r="V9" s="14"/>
      <c r="W9" s="14">
        <v>10</v>
      </c>
      <c r="X9" s="14"/>
      <c r="Y9" s="14"/>
      <c r="Z9" s="14">
        <v>2</v>
      </c>
      <c r="AA9" s="14">
        <v>9</v>
      </c>
      <c r="AB9" s="14"/>
      <c r="AC9" s="14">
        <v>1</v>
      </c>
      <c r="AD9" s="29">
        <f t="shared" si="5"/>
        <v>21</v>
      </c>
      <c r="AE9" s="15">
        <f t="shared" si="2"/>
        <v>201</v>
      </c>
      <c r="AF9" s="7">
        <f t="shared" si="3"/>
        <v>200</v>
      </c>
      <c r="AG9" s="13">
        <f t="shared" si="6"/>
        <v>0</v>
      </c>
    </row>
    <row r="10" spans="1:33" ht="12" customHeight="1" x14ac:dyDescent="0.25">
      <c r="A10" s="20" t="s">
        <v>36</v>
      </c>
      <c r="B10" s="21">
        <v>100</v>
      </c>
      <c r="C10" s="8">
        <v>6</v>
      </c>
      <c r="D10" s="8">
        <v>84</v>
      </c>
      <c r="E10" s="12"/>
      <c r="F10" s="1">
        <f>'9.1'!AG10</f>
        <v>954</v>
      </c>
      <c r="G10" s="22">
        <f t="shared" si="4"/>
        <v>954</v>
      </c>
      <c r="H10" s="7">
        <v>32</v>
      </c>
      <c r="I10" s="7"/>
      <c r="J10" s="7"/>
      <c r="K10" s="7"/>
      <c r="L10" s="7">
        <v>50</v>
      </c>
      <c r="M10" s="7"/>
      <c r="N10" s="6">
        <f t="shared" si="0"/>
        <v>82</v>
      </c>
      <c r="O10" s="11">
        <f t="shared" si="1"/>
        <v>872</v>
      </c>
      <c r="P10" s="14">
        <v>11</v>
      </c>
      <c r="Q10" s="14">
        <v>10</v>
      </c>
      <c r="R10" s="14">
        <v>48</v>
      </c>
      <c r="S10" s="14"/>
      <c r="T10" s="14"/>
      <c r="U10" s="14">
        <v>14</v>
      </c>
      <c r="V10" s="14">
        <v>5</v>
      </c>
      <c r="W10" s="14">
        <v>21</v>
      </c>
      <c r="X10" s="14"/>
      <c r="Y10" s="14">
        <v>25</v>
      </c>
      <c r="Z10" s="14">
        <v>31</v>
      </c>
      <c r="AA10" s="14">
        <v>22</v>
      </c>
      <c r="AB10" s="14"/>
      <c r="AC10" s="14">
        <v>1</v>
      </c>
      <c r="AD10" s="29">
        <f t="shared" si="5"/>
        <v>187</v>
      </c>
      <c r="AE10" s="15">
        <f t="shared" si="2"/>
        <v>685</v>
      </c>
      <c r="AF10" s="7">
        <f t="shared" si="3"/>
        <v>684</v>
      </c>
      <c r="AG10" s="13">
        <f t="shared" si="6"/>
        <v>0</v>
      </c>
    </row>
    <row r="11" spans="1:33" ht="12" customHeight="1" x14ac:dyDescent="0.25">
      <c r="A11" s="20" t="s">
        <v>37</v>
      </c>
      <c r="B11" s="21">
        <v>85</v>
      </c>
      <c r="C11" s="10">
        <v>1</v>
      </c>
      <c r="D11" s="10">
        <v>53</v>
      </c>
      <c r="E11" s="12"/>
      <c r="F11" s="1">
        <f>'9.1'!AG11</f>
        <v>178</v>
      </c>
      <c r="G11" s="22">
        <f t="shared" si="4"/>
        <v>178</v>
      </c>
      <c r="H11" s="7">
        <v>3</v>
      </c>
      <c r="I11" s="7"/>
      <c r="J11" s="7"/>
      <c r="K11" s="7"/>
      <c r="L11" s="7"/>
      <c r="M11" s="7"/>
      <c r="N11" s="6">
        <f t="shared" si="0"/>
        <v>3</v>
      </c>
      <c r="O11" s="11">
        <f t="shared" si="1"/>
        <v>175</v>
      </c>
      <c r="P11" s="14">
        <v>4</v>
      </c>
      <c r="Q11" s="14"/>
      <c r="R11" s="14">
        <v>2</v>
      </c>
      <c r="S11" s="14"/>
      <c r="T11" s="14">
        <v>3</v>
      </c>
      <c r="U11" s="14"/>
      <c r="V11" s="14">
        <v>6</v>
      </c>
      <c r="W11" s="14">
        <v>10</v>
      </c>
      <c r="X11" s="14"/>
      <c r="Y11" s="14"/>
      <c r="Z11" s="14">
        <v>8</v>
      </c>
      <c r="AA11" s="14">
        <v>3</v>
      </c>
      <c r="AB11" s="14"/>
      <c r="AC11" s="14">
        <v>1</v>
      </c>
      <c r="AD11" s="29">
        <f t="shared" si="5"/>
        <v>36</v>
      </c>
      <c r="AE11" s="15">
        <f t="shared" si="2"/>
        <v>139</v>
      </c>
      <c r="AF11" s="7">
        <f t="shared" si="3"/>
        <v>138</v>
      </c>
      <c r="AG11" s="13">
        <f t="shared" si="6"/>
        <v>0</v>
      </c>
    </row>
    <row r="12" spans="1:33" s="32" customFormat="1" ht="12" customHeight="1" x14ac:dyDescent="0.25">
      <c r="A12" s="20" t="s">
        <v>38</v>
      </c>
      <c r="B12" s="21">
        <v>50</v>
      </c>
      <c r="C12" s="10">
        <v>6</v>
      </c>
      <c r="D12" s="10">
        <v>38</v>
      </c>
      <c r="E12" s="31"/>
      <c r="F12" s="1">
        <f>'9.1'!AG12</f>
        <v>444</v>
      </c>
      <c r="G12" s="22">
        <f t="shared" si="4"/>
        <v>444</v>
      </c>
      <c r="H12" s="28">
        <v>3</v>
      </c>
      <c r="I12" s="28"/>
      <c r="J12" s="28"/>
      <c r="K12" s="28"/>
      <c r="L12" s="28"/>
      <c r="M12" s="28"/>
      <c r="N12" s="6">
        <f t="shared" si="0"/>
        <v>3</v>
      </c>
      <c r="O12" s="11">
        <f t="shared" si="1"/>
        <v>441</v>
      </c>
      <c r="P12" s="27">
        <v>5</v>
      </c>
      <c r="Q12" s="27"/>
      <c r="R12" s="27">
        <v>39</v>
      </c>
      <c r="S12" s="27"/>
      <c r="T12" s="27"/>
      <c r="U12" s="27">
        <v>3</v>
      </c>
      <c r="V12" s="27">
        <v>6</v>
      </c>
      <c r="W12" s="27">
        <v>12</v>
      </c>
      <c r="X12" s="27"/>
      <c r="Y12" s="27">
        <v>15</v>
      </c>
      <c r="Z12" s="27">
        <v>10</v>
      </c>
      <c r="AA12" s="27">
        <v>13</v>
      </c>
      <c r="AB12" s="27"/>
      <c r="AC12" s="27"/>
      <c r="AD12" s="29">
        <f t="shared" si="5"/>
        <v>103</v>
      </c>
      <c r="AE12" s="26">
        <f t="shared" si="2"/>
        <v>338</v>
      </c>
      <c r="AF12" s="28">
        <f t="shared" si="3"/>
        <v>338</v>
      </c>
      <c r="AG12" s="29">
        <f t="shared" si="6"/>
        <v>0</v>
      </c>
    </row>
    <row r="13" spans="1:33" ht="12" customHeight="1" x14ac:dyDescent="0.25">
      <c r="A13" s="20" t="s">
        <v>39</v>
      </c>
      <c r="B13" s="21">
        <v>50</v>
      </c>
      <c r="C13" s="10">
        <v>7</v>
      </c>
      <c r="D13" s="10">
        <v>29</v>
      </c>
      <c r="E13" s="12"/>
      <c r="F13" s="1">
        <f>'9.1'!AG13</f>
        <v>409</v>
      </c>
      <c r="G13" s="22">
        <f t="shared" si="4"/>
        <v>409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409</v>
      </c>
      <c r="P13" s="14"/>
      <c r="Q13" s="14"/>
      <c r="R13" s="14">
        <v>15</v>
      </c>
      <c r="S13" s="14"/>
      <c r="T13" s="14"/>
      <c r="U13" s="14"/>
      <c r="V13" s="14"/>
      <c r="W13" s="14">
        <v>5</v>
      </c>
      <c r="X13" s="14"/>
      <c r="Y13" s="14"/>
      <c r="Z13" s="14">
        <v>6</v>
      </c>
      <c r="AA13" s="14">
        <v>4</v>
      </c>
      <c r="AB13" s="14"/>
      <c r="AC13" s="14"/>
      <c r="AD13" s="29">
        <f t="shared" si="5"/>
        <v>30</v>
      </c>
      <c r="AE13" s="15">
        <f t="shared" si="2"/>
        <v>379</v>
      </c>
      <c r="AF13" s="7">
        <f t="shared" si="3"/>
        <v>379</v>
      </c>
      <c r="AG13" s="13">
        <f t="shared" si="6"/>
        <v>0</v>
      </c>
    </row>
    <row r="14" spans="1:33" s="32" customFormat="1" ht="12" customHeight="1" x14ac:dyDescent="0.25">
      <c r="A14" s="20" t="s">
        <v>25</v>
      </c>
      <c r="B14" s="21">
        <v>45</v>
      </c>
      <c r="C14" s="10">
        <v>3</v>
      </c>
      <c r="D14" s="10">
        <v>13</v>
      </c>
      <c r="E14" s="31"/>
      <c r="F14" s="1">
        <f>'9.1'!AG14</f>
        <v>241</v>
      </c>
      <c r="G14" s="22">
        <f t="shared" si="4"/>
        <v>241</v>
      </c>
      <c r="H14" s="28"/>
      <c r="I14" s="28"/>
      <c r="J14" s="28"/>
      <c r="K14" s="28"/>
      <c r="L14" s="28">
        <v>60</v>
      </c>
      <c r="M14" s="28"/>
      <c r="N14" s="6">
        <f t="shared" si="0"/>
        <v>60</v>
      </c>
      <c r="O14" s="30">
        <f t="shared" si="1"/>
        <v>181</v>
      </c>
      <c r="P14" s="27"/>
      <c r="Q14" s="27"/>
      <c r="R14" s="27">
        <v>10</v>
      </c>
      <c r="S14" s="27"/>
      <c r="T14" s="27">
        <v>3</v>
      </c>
      <c r="U14" s="27">
        <v>10</v>
      </c>
      <c r="V14" s="27"/>
      <c r="W14" s="27"/>
      <c r="X14" s="27"/>
      <c r="Y14" s="27">
        <v>10</v>
      </c>
      <c r="Z14" s="27"/>
      <c r="AA14" s="27"/>
      <c r="AB14" s="27"/>
      <c r="AC14" s="27"/>
      <c r="AD14" s="29">
        <f t="shared" si="5"/>
        <v>33</v>
      </c>
      <c r="AE14" s="26">
        <f t="shared" ref="AE14:AE20" si="7">O14-AD14</f>
        <v>148</v>
      </c>
      <c r="AF14" s="28">
        <f t="shared" si="3"/>
        <v>148</v>
      </c>
      <c r="AG14" s="29">
        <f t="shared" si="6"/>
        <v>0</v>
      </c>
    </row>
    <row r="15" spans="1:33" ht="12" customHeight="1" x14ac:dyDescent="0.25">
      <c r="A15" s="20" t="s">
        <v>26</v>
      </c>
      <c r="B15" s="21">
        <v>33</v>
      </c>
      <c r="C15" s="10">
        <v>5</v>
      </c>
      <c r="D15" s="10">
        <v>37</v>
      </c>
      <c r="E15" s="12"/>
      <c r="F15" s="1">
        <f>'9.1'!AG15</f>
        <v>237</v>
      </c>
      <c r="G15" s="22">
        <f t="shared" si="4"/>
        <v>237</v>
      </c>
      <c r="H15" s="7"/>
      <c r="I15" s="7"/>
      <c r="J15" s="7"/>
      <c r="K15" s="7"/>
      <c r="L15" s="7">
        <v>15</v>
      </c>
      <c r="M15" s="7"/>
      <c r="N15" s="6">
        <f t="shared" si="0"/>
        <v>15</v>
      </c>
      <c r="O15" s="11">
        <f t="shared" si="1"/>
        <v>222</v>
      </c>
      <c r="P15" s="14"/>
      <c r="Q15" s="14"/>
      <c r="R15" s="14"/>
      <c r="S15" s="14"/>
      <c r="T15" s="14">
        <v>20</v>
      </c>
      <c r="U15" s="14"/>
      <c r="V15" s="14"/>
      <c r="W15" s="14"/>
      <c r="X15" s="14"/>
      <c r="Y15" s="14"/>
      <c r="Z15" s="14"/>
      <c r="AA15" s="14"/>
      <c r="AB15" s="14"/>
      <c r="AC15" s="14"/>
      <c r="AD15" s="29">
        <f t="shared" si="5"/>
        <v>20</v>
      </c>
      <c r="AE15" s="15">
        <f t="shared" si="7"/>
        <v>202</v>
      </c>
      <c r="AF15" s="7">
        <f t="shared" si="3"/>
        <v>202</v>
      </c>
      <c r="AG15" s="13">
        <f t="shared" si="6"/>
        <v>0</v>
      </c>
    </row>
    <row r="16" spans="1:33" ht="12" customHeight="1" x14ac:dyDescent="0.25">
      <c r="A16" s="20" t="s">
        <v>27</v>
      </c>
      <c r="B16" s="21">
        <v>45</v>
      </c>
      <c r="C16" s="10">
        <v>5</v>
      </c>
      <c r="D16" s="10">
        <v>41</v>
      </c>
      <c r="E16" s="12">
        <v>75</v>
      </c>
      <c r="F16" s="1">
        <f>'9.1'!AG16</f>
        <v>200</v>
      </c>
      <c r="G16" s="22">
        <f t="shared" si="4"/>
        <v>275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275</v>
      </c>
      <c r="P16" s="14">
        <v>8</v>
      </c>
      <c r="Q16" s="14"/>
      <c r="R16" s="14">
        <v>3</v>
      </c>
      <c r="S16" s="14"/>
      <c r="T16" s="14"/>
      <c r="U16" s="14">
        <v>2</v>
      </c>
      <c r="V16" s="14"/>
      <c r="W16" s="14"/>
      <c r="X16" s="14"/>
      <c r="Y16" s="14"/>
      <c r="Z16" s="14"/>
      <c r="AA16" s="14">
        <v>4</v>
      </c>
      <c r="AB16" s="14"/>
      <c r="AC16" s="14"/>
      <c r="AD16" s="29">
        <f t="shared" si="5"/>
        <v>17</v>
      </c>
      <c r="AE16" s="15">
        <f t="shared" si="7"/>
        <v>258</v>
      </c>
      <c r="AF16" s="7">
        <f t="shared" si="3"/>
        <v>266</v>
      </c>
      <c r="AG16" s="13">
        <f t="shared" si="6"/>
        <v>8</v>
      </c>
    </row>
    <row r="17" spans="1:33" ht="12" customHeight="1" x14ac:dyDescent="0.25">
      <c r="A17" s="20" t="s">
        <v>48</v>
      </c>
      <c r="B17" s="21">
        <v>50</v>
      </c>
      <c r="C17" s="10">
        <v>1</v>
      </c>
      <c r="D17" s="10">
        <v>28</v>
      </c>
      <c r="E17" s="12">
        <v>50</v>
      </c>
      <c r="F17" s="1">
        <f>'9.1'!AG17</f>
        <v>33</v>
      </c>
      <c r="G17" s="22">
        <f t="shared" si="4"/>
        <v>83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83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>
        <v>5</v>
      </c>
      <c r="AA17" s="14"/>
      <c r="AB17" s="14"/>
      <c r="AC17" s="14"/>
      <c r="AD17" s="29">
        <f t="shared" si="5"/>
        <v>5</v>
      </c>
      <c r="AE17" s="15">
        <f t="shared" si="7"/>
        <v>78</v>
      </c>
      <c r="AF17" s="7">
        <f t="shared" si="3"/>
        <v>78</v>
      </c>
      <c r="AG17" s="13">
        <f t="shared" si="6"/>
        <v>0</v>
      </c>
    </row>
    <row r="18" spans="1:33" ht="12" customHeight="1" x14ac:dyDescent="0.25">
      <c r="A18" s="20" t="s">
        <v>49</v>
      </c>
      <c r="B18" s="21">
        <v>100</v>
      </c>
      <c r="C18" s="10">
        <v>0</v>
      </c>
      <c r="D18" s="10">
        <v>58</v>
      </c>
      <c r="E18" s="12">
        <v>142</v>
      </c>
      <c r="F18" s="1">
        <f>'9.1'!AG18</f>
        <v>0</v>
      </c>
      <c r="G18" s="22">
        <f t="shared" si="4"/>
        <v>142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142</v>
      </c>
      <c r="P18" s="25">
        <v>22</v>
      </c>
      <c r="Q18" s="14"/>
      <c r="R18" s="25">
        <v>24</v>
      </c>
      <c r="S18" s="14"/>
      <c r="T18" s="25"/>
      <c r="U18" s="14"/>
      <c r="V18" s="14"/>
      <c r="W18" s="25">
        <v>4</v>
      </c>
      <c r="X18" s="14"/>
      <c r="Y18" s="25">
        <v>13</v>
      </c>
      <c r="Z18" s="25">
        <v>15</v>
      </c>
      <c r="AA18" s="25">
        <v>3</v>
      </c>
      <c r="AB18" s="14">
        <v>3</v>
      </c>
      <c r="AC18" s="14"/>
      <c r="AD18" s="29">
        <f t="shared" si="5"/>
        <v>84</v>
      </c>
      <c r="AE18" s="15">
        <f t="shared" si="7"/>
        <v>58</v>
      </c>
      <c r="AF18" s="7">
        <f t="shared" si="3"/>
        <v>58</v>
      </c>
      <c r="AG18" s="13">
        <f t="shared" si="6"/>
        <v>0</v>
      </c>
    </row>
    <row r="19" spans="1:33" ht="12" customHeight="1" x14ac:dyDescent="0.25">
      <c r="A19" s="20" t="s">
        <v>50</v>
      </c>
      <c r="B19" s="21">
        <v>50</v>
      </c>
      <c r="C19" s="10"/>
      <c r="D19" s="10">
        <v>3</v>
      </c>
      <c r="E19" s="12"/>
      <c r="F19" s="1">
        <f>'9.1'!AG19</f>
        <v>3</v>
      </c>
      <c r="G19" s="22">
        <f t="shared" si="4"/>
        <v>3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3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29">
        <f t="shared" si="5"/>
        <v>0</v>
      </c>
      <c r="AE19" s="15">
        <f t="shared" si="7"/>
        <v>3</v>
      </c>
      <c r="AF19" s="7">
        <f t="shared" si="3"/>
        <v>3</v>
      </c>
      <c r="AG19" s="13">
        <f t="shared" si="6"/>
        <v>0</v>
      </c>
    </row>
    <row r="20" spans="1:33" ht="12" customHeight="1" x14ac:dyDescent="0.25">
      <c r="A20" s="20" t="s">
        <v>47</v>
      </c>
      <c r="B20" s="21">
        <v>33</v>
      </c>
      <c r="C20" s="10">
        <v>6</v>
      </c>
      <c r="D20" s="10">
        <v>40</v>
      </c>
      <c r="E20" s="12">
        <v>312</v>
      </c>
      <c r="F20" s="1">
        <f>'9.1'!AG20</f>
        <v>4</v>
      </c>
      <c r="G20" s="22">
        <f t="shared" si="4"/>
        <v>316</v>
      </c>
      <c r="H20" s="7"/>
      <c r="I20" s="7"/>
      <c r="J20" s="7"/>
      <c r="K20" s="7"/>
      <c r="L20" s="7">
        <v>15</v>
      </c>
      <c r="M20" s="7"/>
      <c r="N20" s="6">
        <f t="shared" si="0"/>
        <v>15</v>
      </c>
      <c r="O20" s="11">
        <f t="shared" si="1"/>
        <v>301</v>
      </c>
      <c r="P20" s="25">
        <v>17</v>
      </c>
      <c r="Q20" s="14"/>
      <c r="R20" s="25">
        <v>15</v>
      </c>
      <c r="S20" s="14"/>
      <c r="T20" s="25">
        <v>1</v>
      </c>
      <c r="U20" s="25">
        <v>5</v>
      </c>
      <c r="V20" s="14"/>
      <c r="W20" s="25">
        <v>5</v>
      </c>
      <c r="X20" s="14"/>
      <c r="Y20" s="25">
        <v>6</v>
      </c>
      <c r="Z20" s="25">
        <v>6</v>
      </c>
      <c r="AA20" s="25">
        <v>5</v>
      </c>
      <c r="AB20" s="14">
        <v>3</v>
      </c>
      <c r="AC20" s="14"/>
      <c r="AD20" s="29">
        <f t="shared" si="5"/>
        <v>63</v>
      </c>
      <c r="AE20" s="15">
        <f t="shared" si="7"/>
        <v>238</v>
      </c>
      <c r="AF20" s="7">
        <f t="shared" si="3"/>
        <v>238</v>
      </c>
      <c r="AG20" s="13">
        <f t="shared" si="6"/>
        <v>0</v>
      </c>
    </row>
    <row r="21" spans="1:33" ht="12" customHeight="1" x14ac:dyDescent="0.25">
      <c r="A21" s="20" t="s">
        <v>102</v>
      </c>
      <c r="B21" s="21"/>
      <c r="C21" s="10"/>
      <c r="D21" s="10">
        <v>2</v>
      </c>
      <c r="E21" s="12"/>
      <c r="F21" s="1">
        <f>'9.1'!AG21</f>
        <v>2</v>
      </c>
      <c r="G21" s="22">
        <f t="shared" ref="G21:G26" si="8">SUM(E21:F21)</f>
        <v>2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1"/>
        <v>2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29">
        <f t="shared" si="5"/>
        <v>0</v>
      </c>
      <c r="AE21" s="15">
        <f t="shared" ref="AE21:AE26" si="9">O21-AD21</f>
        <v>2</v>
      </c>
      <c r="AF21" s="7">
        <f t="shared" si="3"/>
        <v>2</v>
      </c>
      <c r="AG21" s="13">
        <f t="shared" ref="AG21:AG26" si="10">AF21+AC21-AE21</f>
        <v>0</v>
      </c>
    </row>
    <row r="22" spans="1:33" ht="12" customHeight="1" x14ac:dyDescent="0.25">
      <c r="A22" s="20" t="s">
        <v>123</v>
      </c>
      <c r="B22" s="21"/>
      <c r="C22" s="10"/>
      <c r="D22" s="10">
        <v>7</v>
      </c>
      <c r="E22" s="12"/>
      <c r="F22" s="1">
        <f>'9.1'!AG22</f>
        <v>7</v>
      </c>
      <c r="G22" s="22">
        <f t="shared" si="8"/>
        <v>7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7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29">
        <f t="shared" si="5"/>
        <v>0</v>
      </c>
      <c r="AE22" s="15">
        <f t="shared" si="9"/>
        <v>7</v>
      </c>
      <c r="AF22" s="7">
        <f t="shared" si="3"/>
        <v>7</v>
      </c>
      <c r="AG22" s="13">
        <f t="shared" si="10"/>
        <v>0</v>
      </c>
    </row>
    <row r="23" spans="1:33" ht="12" customHeight="1" x14ac:dyDescent="0.25">
      <c r="A23" s="20" t="s">
        <v>124</v>
      </c>
      <c r="B23" s="21"/>
      <c r="C23" s="10"/>
      <c r="D23" s="10">
        <v>6</v>
      </c>
      <c r="E23" s="12"/>
      <c r="F23" s="1">
        <f>'9.1'!AG23</f>
        <v>6</v>
      </c>
      <c r="G23" s="22">
        <f t="shared" si="8"/>
        <v>6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6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29">
        <f t="shared" si="5"/>
        <v>0</v>
      </c>
      <c r="AE23" s="15">
        <f t="shared" si="9"/>
        <v>6</v>
      </c>
      <c r="AF23" s="7">
        <f t="shared" si="3"/>
        <v>6</v>
      </c>
      <c r="AG23" s="13">
        <f t="shared" si="10"/>
        <v>0</v>
      </c>
    </row>
    <row r="24" spans="1:33" ht="12" customHeight="1" x14ac:dyDescent="0.25">
      <c r="A24" s="20" t="s">
        <v>154</v>
      </c>
      <c r="B24" s="21">
        <v>40</v>
      </c>
      <c r="C24" s="10">
        <v>2</v>
      </c>
      <c r="D24" s="10">
        <v>20</v>
      </c>
      <c r="E24" s="12"/>
      <c r="F24" s="1">
        <f>'9.1'!AG24</f>
        <v>104</v>
      </c>
      <c r="G24" s="22">
        <f t="shared" si="8"/>
        <v>104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"/>
        <v>104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>
        <v>4</v>
      </c>
      <c r="AA24" s="14"/>
      <c r="AB24" s="14"/>
      <c r="AC24" s="14"/>
      <c r="AD24" s="29">
        <f t="shared" si="5"/>
        <v>4</v>
      </c>
      <c r="AE24" s="15">
        <f t="shared" si="9"/>
        <v>100</v>
      </c>
      <c r="AF24" s="7">
        <f t="shared" si="3"/>
        <v>100</v>
      </c>
      <c r="AG24" s="13">
        <f t="shared" si="10"/>
        <v>0</v>
      </c>
    </row>
    <row r="25" spans="1:33" ht="12" customHeight="1" x14ac:dyDescent="0.25">
      <c r="A25" s="20" t="s">
        <v>153</v>
      </c>
      <c r="B25" s="21">
        <v>40</v>
      </c>
      <c r="C25" s="10">
        <v>3</v>
      </c>
      <c r="D25" s="10">
        <v>6</v>
      </c>
      <c r="E25" s="12"/>
      <c r="F25" s="1">
        <f>'9.1'!AG25</f>
        <v>126</v>
      </c>
      <c r="G25" s="22">
        <f t="shared" si="8"/>
        <v>126</v>
      </c>
      <c r="H25" s="7"/>
      <c r="I25" s="7"/>
      <c r="J25" s="7"/>
      <c r="K25" s="7"/>
      <c r="L25" s="7"/>
      <c r="M25" s="7"/>
      <c r="N25" s="6">
        <f t="shared" si="0"/>
        <v>0</v>
      </c>
      <c r="O25" s="11">
        <f t="shared" si="1"/>
        <v>126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29">
        <f t="shared" si="5"/>
        <v>0</v>
      </c>
      <c r="AE25" s="15">
        <f t="shared" si="9"/>
        <v>126</v>
      </c>
      <c r="AF25" s="7">
        <f t="shared" si="3"/>
        <v>126</v>
      </c>
      <c r="AG25" s="13">
        <f t="shared" si="10"/>
        <v>0</v>
      </c>
    </row>
    <row r="26" spans="1:33" ht="12" customHeight="1" x14ac:dyDescent="0.25">
      <c r="A26" s="20" t="s">
        <v>32</v>
      </c>
      <c r="B26" s="21">
        <v>30</v>
      </c>
      <c r="C26" s="10">
        <v>1</v>
      </c>
      <c r="D26" s="10">
        <v>18</v>
      </c>
      <c r="E26" s="12"/>
      <c r="F26" s="1">
        <f>'9.1'!AG26</f>
        <v>48</v>
      </c>
      <c r="G26" s="22">
        <f t="shared" si="8"/>
        <v>48</v>
      </c>
      <c r="H26" s="7"/>
      <c r="I26" s="7"/>
      <c r="J26" s="7"/>
      <c r="K26" s="7"/>
      <c r="L26" s="7"/>
      <c r="M26" s="7"/>
      <c r="N26" s="6">
        <f t="shared" si="0"/>
        <v>0</v>
      </c>
      <c r="O26" s="11">
        <f t="shared" si="1"/>
        <v>48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29">
        <f t="shared" si="5"/>
        <v>0</v>
      </c>
      <c r="AE26" s="15">
        <f t="shared" si="9"/>
        <v>48</v>
      </c>
      <c r="AF26" s="7">
        <f t="shared" si="3"/>
        <v>48</v>
      </c>
      <c r="AG26" s="13">
        <f t="shared" si="10"/>
        <v>0</v>
      </c>
    </row>
    <row r="27" spans="1:33" ht="12" customHeight="1" x14ac:dyDescent="0.25">
      <c r="A27" s="20" t="s">
        <v>171</v>
      </c>
      <c r="B27" s="21">
        <v>25</v>
      </c>
      <c r="C27" s="10">
        <v>1</v>
      </c>
      <c r="D27" s="10">
        <v>16</v>
      </c>
      <c r="E27" s="12"/>
      <c r="F27" s="1">
        <f>'9.1'!AG27</f>
        <v>41</v>
      </c>
      <c r="G27" s="22">
        <f t="shared" ref="G27" si="11">SUM(E27:F27)</f>
        <v>41</v>
      </c>
      <c r="H27" s="7"/>
      <c r="I27" s="7"/>
      <c r="J27" s="7"/>
      <c r="K27" s="7"/>
      <c r="L27" s="7"/>
      <c r="M27" s="7"/>
      <c r="N27" s="6">
        <f t="shared" ref="N27" si="12">SUBTOTAL(9,H27:M27)</f>
        <v>0</v>
      </c>
      <c r="O27" s="11">
        <f t="shared" ref="O27" si="13">G27-N27</f>
        <v>41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29">
        <f t="shared" si="5"/>
        <v>0</v>
      </c>
      <c r="AE27" s="15">
        <f t="shared" ref="AE27" si="14">O27-AD27</f>
        <v>41</v>
      </c>
      <c r="AF27" s="7">
        <f t="shared" ref="AF27" si="15">(B27*C27)+D27</f>
        <v>41</v>
      </c>
      <c r="AG27" s="13">
        <f t="shared" ref="AG27" si="16">AF27+AC27-AE27</f>
        <v>0</v>
      </c>
    </row>
    <row r="28" spans="1:33" ht="12" customHeight="1" x14ac:dyDescent="0.25">
      <c r="E28" s="19">
        <f t="shared" ref="E28:AG28" si="17">SUM(E3:E26)</f>
        <v>2361</v>
      </c>
      <c r="F28" s="19">
        <f t="shared" si="17"/>
        <v>7844</v>
      </c>
      <c r="G28" s="19">
        <f t="shared" si="17"/>
        <v>10205</v>
      </c>
      <c r="H28" s="19">
        <f t="shared" si="17"/>
        <v>161</v>
      </c>
      <c r="I28" s="19">
        <f t="shared" si="17"/>
        <v>0</v>
      </c>
      <c r="J28" s="19">
        <f t="shared" si="17"/>
        <v>0</v>
      </c>
      <c r="K28" s="19">
        <f t="shared" si="17"/>
        <v>0</v>
      </c>
      <c r="L28" s="19">
        <f t="shared" si="17"/>
        <v>497</v>
      </c>
      <c r="M28" s="19">
        <f t="shared" si="17"/>
        <v>0</v>
      </c>
      <c r="N28" s="19">
        <f t="shared" si="17"/>
        <v>658</v>
      </c>
      <c r="O28" s="19">
        <f t="shared" si="17"/>
        <v>9547</v>
      </c>
      <c r="P28" s="19">
        <f t="shared" si="17"/>
        <v>134</v>
      </c>
      <c r="Q28" s="19">
        <f t="shared" si="17"/>
        <v>19</v>
      </c>
      <c r="R28" s="19">
        <f t="shared" si="17"/>
        <v>235</v>
      </c>
      <c r="S28" s="19">
        <f t="shared" si="17"/>
        <v>0</v>
      </c>
      <c r="T28" s="19">
        <f t="shared" si="17"/>
        <v>46</v>
      </c>
      <c r="U28" s="19">
        <f t="shared" si="17"/>
        <v>60</v>
      </c>
      <c r="V28" s="19">
        <f t="shared" si="17"/>
        <v>82</v>
      </c>
      <c r="W28" s="19">
        <f t="shared" si="17"/>
        <v>133</v>
      </c>
      <c r="X28" s="19">
        <f t="shared" si="17"/>
        <v>0</v>
      </c>
      <c r="Y28" s="19">
        <f t="shared" si="17"/>
        <v>167</v>
      </c>
      <c r="Z28" s="19">
        <f t="shared" si="17"/>
        <v>199</v>
      </c>
      <c r="AA28" s="19">
        <f t="shared" si="17"/>
        <v>192</v>
      </c>
      <c r="AB28" s="19">
        <f t="shared" si="17"/>
        <v>6</v>
      </c>
      <c r="AC28" s="19">
        <f t="shared" si="17"/>
        <v>8</v>
      </c>
      <c r="AD28" s="19">
        <f t="shared" si="17"/>
        <v>1273</v>
      </c>
      <c r="AE28" s="19">
        <f t="shared" si="17"/>
        <v>8274</v>
      </c>
      <c r="AF28" s="19">
        <f t="shared" si="17"/>
        <v>8275</v>
      </c>
      <c r="AG28" s="19">
        <f t="shared" si="17"/>
        <v>9</v>
      </c>
    </row>
    <row r="31" spans="1:33" x14ac:dyDescent="0.25">
      <c r="N31" t="s">
        <v>8</v>
      </c>
      <c r="P31" s="18"/>
      <c r="Q31" s="18"/>
      <c r="R31" s="18"/>
      <c r="S31" s="18"/>
      <c r="T31" s="18"/>
    </row>
  </sheetData>
  <mergeCells count="15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I1:M1"/>
    <mergeCell ref="AC1:AC2"/>
    <mergeCell ref="AD1:AD2"/>
    <mergeCell ref="AE1:AE2"/>
    <mergeCell ref="AF1:AF2"/>
    <mergeCell ref="AG1:AG2"/>
  </mergeCells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1"/>
  <sheetViews>
    <sheetView zoomScale="85" zoomScaleNormal="85" workbookViewId="0">
      <pane xSplit="4" topLeftCell="M1" activePane="topRight" state="frozen"/>
      <selection pane="topRight" activeCell="AC3" sqref="AC3:AD27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8.4257812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3" x14ac:dyDescent="0.25">
      <c r="A1" s="177" t="s">
        <v>0</v>
      </c>
      <c r="B1" s="186" t="s">
        <v>21</v>
      </c>
      <c r="C1" s="186" t="s">
        <v>19</v>
      </c>
      <c r="D1" s="177" t="s">
        <v>20</v>
      </c>
      <c r="E1" s="186" t="s">
        <v>12</v>
      </c>
      <c r="F1" s="186" t="s">
        <v>5</v>
      </c>
      <c r="G1" s="183" t="s">
        <v>17</v>
      </c>
      <c r="H1" s="3" t="s">
        <v>3</v>
      </c>
      <c r="I1" s="3"/>
      <c r="J1" s="3"/>
      <c r="K1" s="23"/>
      <c r="L1" s="3"/>
      <c r="M1" s="3"/>
      <c r="N1" s="188" t="s">
        <v>6</v>
      </c>
      <c r="O1" s="184" t="s">
        <v>4</v>
      </c>
      <c r="P1" s="5" t="s">
        <v>40</v>
      </c>
      <c r="Q1" s="5" t="s">
        <v>16</v>
      </c>
      <c r="R1" s="5" t="s">
        <v>11</v>
      </c>
      <c r="S1" s="5" t="s">
        <v>40</v>
      </c>
      <c r="T1" s="5" t="s">
        <v>9</v>
      </c>
      <c r="U1" s="5" t="s">
        <v>14</v>
      </c>
      <c r="V1" s="5" t="s">
        <v>175</v>
      </c>
      <c r="W1" s="5" t="s">
        <v>177</v>
      </c>
      <c r="X1" s="5" t="s">
        <v>179</v>
      </c>
      <c r="Y1" s="5" t="s">
        <v>13</v>
      </c>
      <c r="Z1" s="5" t="s">
        <v>9</v>
      </c>
      <c r="AA1" s="5" t="s">
        <v>14</v>
      </c>
      <c r="AB1" s="4" t="s">
        <v>130</v>
      </c>
      <c r="AC1" s="177" t="s">
        <v>18</v>
      </c>
      <c r="AD1" s="169" t="s">
        <v>10</v>
      </c>
      <c r="AE1" s="169" t="s">
        <v>44</v>
      </c>
      <c r="AF1" s="179" t="s">
        <v>22</v>
      </c>
      <c r="AG1" s="181" t="s">
        <v>23</v>
      </c>
    </row>
    <row r="2" spans="1:33" x14ac:dyDescent="0.25">
      <c r="A2" s="178"/>
      <c r="B2" s="187"/>
      <c r="C2" s="187"/>
      <c r="D2" s="178"/>
      <c r="E2" s="187"/>
      <c r="F2" s="187"/>
      <c r="G2" s="183"/>
      <c r="H2" s="17" t="s">
        <v>24</v>
      </c>
      <c r="I2" s="17" t="s">
        <v>43</v>
      </c>
      <c r="J2" s="17" t="s">
        <v>15</v>
      </c>
      <c r="K2" s="17" t="s">
        <v>1</v>
      </c>
      <c r="L2" s="2" t="s">
        <v>2</v>
      </c>
      <c r="M2" s="2" t="s">
        <v>7</v>
      </c>
      <c r="N2" s="189"/>
      <c r="O2" s="185"/>
      <c r="P2" s="4" t="s">
        <v>41</v>
      </c>
      <c r="Q2" s="4" t="s">
        <v>41</v>
      </c>
      <c r="R2" s="4" t="s">
        <v>41</v>
      </c>
      <c r="S2" s="4" t="s">
        <v>100</v>
      </c>
      <c r="T2" s="4" t="s">
        <v>41</v>
      </c>
      <c r="U2" s="4" t="s">
        <v>41</v>
      </c>
      <c r="V2" s="4" t="s">
        <v>176</v>
      </c>
      <c r="W2" s="4" t="s">
        <v>178</v>
      </c>
      <c r="X2" s="4"/>
      <c r="Y2" s="4" t="s">
        <v>42</v>
      </c>
      <c r="Z2" s="4" t="s">
        <v>111</v>
      </c>
      <c r="AA2" s="4" t="s">
        <v>42</v>
      </c>
      <c r="AB2" s="16" t="s">
        <v>131</v>
      </c>
      <c r="AC2" s="178"/>
      <c r="AD2" s="170"/>
      <c r="AE2" s="170"/>
      <c r="AF2" s="180"/>
      <c r="AG2" s="182"/>
    </row>
    <row r="3" spans="1:33" ht="12" customHeight="1" x14ac:dyDescent="0.25">
      <c r="A3" s="20" t="s">
        <v>28</v>
      </c>
      <c r="B3" s="21">
        <v>33</v>
      </c>
      <c r="C3" s="9">
        <v>47</v>
      </c>
      <c r="D3" s="9">
        <v>538</v>
      </c>
      <c r="E3" s="12">
        <v>520</v>
      </c>
      <c r="F3" s="1">
        <f>'10.1'!AF3</f>
        <v>2031</v>
      </c>
      <c r="G3" s="22">
        <f>SUM(E3:F3)</f>
        <v>2551</v>
      </c>
      <c r="H3" s="7">
        <v>56</v>
      </c>
      <c r="I3" s="7"/>
      <c r="J3" s="7"/>
      <c r="K3" s="7">
        <v>150</v>
      </c>
      <c r="L3" s="7">
        <v>135</v>
      </c>
      <c r="M3" s="7"/>
      <c r="N3" s="6">
        <f t="shared" ref="N3:N26" si="0">SUBTOTAL(9,H3:M3)</f>
        <v>341</v>
      </c>
      <c r="O3" s="11">
        <f t="shared" ref="O3:O26" si="1">G3-N3</f>
        <v>2210</v>
      </c>
      <c r="P3" s="14">
        <v>61</v>
      </c>
      <c r="Q3" s="14">
        <v>26</v>
      </c>
      <c r="R3" s="14"/>
      <c r="S3" s="14">
        <v>10</v>
      </c>
      <c r="T3" s="14">
        <v>6</v>
      </c>
      <c r="U3" s="14">
        <v>10</v>
      </c>
      <c r="V3" s="14">
        <v>1</v>
      </c>
      <c r="W3" s="14">
        <v>2</v>
      </c>
      <c r="X3" s="14"/>
      <c r="Y3" s="14"/>
      <c r="Z3" s="14"/>
      <c r="AA3" s="14"/>
      <c r="AB3" s="14"/>
      <c r="AC3" s="14">
        <v>5</v>
      </c>
      <c r="AD3" s="13">
        <f>SUM(P3:AB3)</f>
        <v>116</v>
      </c>
      <c r="AE3" s="15">
        <f>O3-AD3</f>
        <v>2094</v>
      </c>
      <c r="AF3" s="7">
        <f t="shared" ref="AF3:AF26" si="2">(B3*C3)+D3</f>
        <v>2089</v>
      </c>
      <c r="AG3" s="13">
        <f>AF3+AC3-AE3</f>
        <v>0</v>
      </c>
    </row>
    <row r="4" spans="1:33" ht="12" customHeight="1" x14ac:dyDescent="0.25">
      <c r="A4" s="20" t="s">
        <v>29</v>
      </c>
      <c r="B4" s="21">
        <v>70</v>
      </c>
      <c r="C4" s="9">
        <v>41</v>
      </c>
      <c r="D4" s="9">
        <v>7</v>
      </c>
      <c r="E4" s="12">
        <v>1400</v>
      </c>
      <c r="F4" s="1">
        <f>'10.1'!AF4</f>
        <v>1993</v>
      </c>
      <c r="G4" s="22">
        <f t="shared" ref="G4:G26" si="3">SUM(E4:F4)</f>
        <v>3393</v>
      </c>
      <c r="H4" s="7">
        <v>81</v>
      </c>
      <c r="I4" s="7">
        <v>20</v>
      </c>
      <c r="J4" s="7"/>
      <c r="K4" s="7">
        <v>220</v>
      </c>
      <c r="L4" s="7">
        <v>110</v>
      </c>
      <c r="M4" s="7"/>
      <c r="N4" s="6">
        <f t="shared" si="0"/>
        <v>431</v>
      </c>
      <c r="O4" s="11">
        <f t="shared" si="1"/>
        <v>2962</v>
      </c>
      <c r="P4" s="14">
        <v>25</v>
      </c>
      <c r="Q4" s="14">
        <v>15</v>
      </c>
      <c r="R4" s="14"/>
      <c r="S4" s="14">
        <v>10</v>
      </c>
      <c r="T4" s="14">
        <v>19</v>
      </c>
      <c r="U4" s="14">
        <v>14</v>
      </c>
      <c r="V4" s="14">
        <v>2</v>
      </c>
      <c r="W4" s="14"/>
      <c r="X4" s="14"/>
      <c r="Y4" s="14"/>
      <c r="Z4" s="14"/>
      <c r="AA4" s="14"/>
      <c r="AB4" s="14"/>
      <c r="AC4" s="14"/>
      <c r="AD4" s="13">
        <f t="shared" ref="AD4:AD26" si="4">SUM(P4:AB4)</f>
        <v>85</v>
      </c>
      <c r="AE4" s="15">
        <f t="shared" ref="AE4:AE26" si="5">O4-AD4</f>
        <v>2877</v>
      </c>
      <c r="AF4" s="7">
        <f t="shared" si="2"/>
        <v>2877</v>
      </c>
      <c r="AG4" s="13">
        <f t="shared" ref="AG4:AG26" si="6">AF4+AC4-AE4</f>
        <v>0</v>
      </c>
    </row>
    <row r="5" spans="1:33" ht="12" customHeight="1" x14ac:dyDescent="0.25">
      <c r="A5" s="20" t="s">
        <v>30</v>
      </c>
      <c r="B5" s="21">
        <v>45</v>
      </c>
      <c r="C5" s="8">
        <v>4</v>
      </c>
      <c r="D5" s="8">
        <v>44</v>
      </c>
      <c r="E5" s="12">
        <v>180</v>
      </c>
      <c r="F5" s="1">
        <f>'10.1'!AF5</f>
        <v>398</v>
      </c>
      <c r="G5" s="22">
        <f t="shared" si="3"/>
        <v>578</v>
      </c>
      <c r="H5" s="7"/>
      <c r="I5" s="7"/>
      <c r="J5" s="7"/>
      <c r="K5" s="7">
        <v>220</v>
      </c>
      <c r="L5" s="7">
        <v>85</v>
      </c>
      <c r="M5" s="7"/>
      <c r="N5" s="6">
        <f t="shared" si="0"/>
        <v>305</v>
      </c>
      <c r="O5" s="11">
        <f t="shared" si="1"/>
        <v>273</v>
      </c>
      <c r="P5" s="14">
        <v>21</v>
      </c>
      <c r="Q5" s="14"/>
      <c r="R5" s="14"/>
      <c r="S5" s="14"/>
      <c r="T5" s="14">
        <v>22</v>
      </c>
      <c r="U5" s="14">
        <v>6</v>
      </c>
      <c r="V5" s="14"/>
      <c r="W5" s="14"/>
      <c r="X5" s="14"/>
      <c r="Y5" s="14"/>
      <c r="Z5" s="14"/>
      <c r="AA5" s="14"/>
      <c r="AB5" s="14"/>
      <c r="AC5" s="14"/>
      <c r="AD5" s="13">
        <f t="shared" si="4"/>
        <v>49</v>
      </c>
      <c r="AE5" s="15">
        <f t="shared" si="5"/>
        <v>224</v>
      </c>
      <c r="AF5" s="7">
        <f t="shared" si="2"/>
        <v>224</v>
      </c>
      <c r="AG5" s="13">
        <f t="shared" si="6"/>
        <v>0</v>
      </c>
    </row>
    <row r="6" spans="1:33" ht="12" customHeight="1" x14ac:dyDescent="0.25">
      <c r="A6" s="20" t="s">
        <v>31</v>
      </c>
      <c r="B6" s="21">
        <v>60</v>
      </c>
      <c r="C6" s="8">
        <v>0</v>
      </c>
      <c r="D6" s="8">
        <v>52</v>
      </c>
      <c r="E6" s="12"/>
      <c r="F6" s="1">
        <f>'10.1'!AF6</f>
        <v>62</v>
      </c>
      <c r="G6" s="22">
        <f t="shared" si="3"/>
        <v>62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62</v>
      </c>
      <c r="P6" s="14">
        <v>5</v>
      </c>
      <c r="Q6" s="14"/>
      <c r="R6" s="14"/>
      <c r="S6" s="14">
        <v>5</v>
      </c>
      <c r="T6" s="14"/>
      <c r="U6" s="14"/>
      <c r="V6" s="14"/>
      <c r="W6" s="14"/>
      <c r="X6" s="14"/>
      <c r="Y6" s="14"/>
      <c r="Z6" s="14"/>
      <c r="AA6" s="14"/>
      <c r="AB6" s="14"/>
      <c r="AC6" s="14"/>
      <c r="AD6" s="13">
        <f t="shared" si="4"/>
        <v>10</v>
      </c>
      <c r="AE6" s="15">
        <f t="shared" si="5"/>
        <v>52</v>
      </c>
      <c r="AF6" s="7">
        <f t="shared" si="2"/>
        <v>52</v>
      </c>
      <c r="AG6" s="13">
        <f t="shared" si="6"/>
        <v>0</v>
      </c>
    </row>
    <row r="7" spans="1:33" ht="12" customHeight="1" x14ac:dyDescent="0.25">
      <c r="A7" s="20" t="s">
        <v>33</v>
      </c>
      <c r="B7" s="21">
        <v>120</v>
      </c>
      <c r="C7" s="9">
        <v>7</v>
      </c>
      <c r="D7" s="9">
        <v>59</v>
      </c>
      <c r="E7" s="12">
        <v>240</v>
      </c>
      <c r="F7" s="1">
        <f>'10.1'!AF7</f>
        <v>722</v>
      </c>
      <c r="G7" s="22">
        <f t="shared" si="3"/>
        <v>962</v>
      </c>
      <c r="H7" s="7">
        <v>36</v>
      </c>
      <c r="I7" s="7"/>
      <c r="J7" s="7"/>
      <c r="K7" s="7"/>
      <c r="L7" s="7"/>
      <c r="M7" s="7"/>
      <c r="N7" s="6">
        <f t="shared" si="0"/>
        <v>36</v>
      </c>
      <c r="O7" s="11">
        <f t="shared" si="1"/>
        <v>926</v>
      </c>
      <c r="P7" s="14">
        <v>12</v>
      </c>
      <c r="Q7" s="14"/>
      <c r="R7" s="14"/>
      <c r="S7" s="14">
        <v>4</v>
      </c>
      <c r="T7" s="14">
        <v>8</v>
      </c>
      <c r="U7" s="14">
        <v>3</v>
      </c>
      <c r="V7" s="14"/>
      <c r="W7" s="14"/>
      <c r="X7" s="14"/>
      <c r="Y7" s="14"/>
      <c r="Z7" s="14"/>
      <c r="AA7" s="14"/>
      <c r="AB7" s="14"/>
      <c r="AC7" s="14"/>
      <c r="AD7" s="13">
        <f t="shared" si="4"/>
        <v>27</v>
      </c>
      <c r="AE7" s="15">
        <f t="shared" si="5"/>
        <v>899</v>
      </c>
      <c r="AF7" s="7">
        <f t="shared" si="2"/>
        <v>899</v>
      </c>
      <c r="AG7" s="13">
        <f t="shared" si="6"/>
        <v>0</v>
      </c>
    </row>
    <row r="8" spans="1:33" ht="12" customHeight="1" x14ac:dyDescent="0.25">
      <c r="A8" s="20" t="s">
        <v>34</v>
      </c>
      <c r="B8" s="21">
        <v>40</v>
      </c>
      <c r="C8" s="8">
        <v>0</v>
      </c>
      <c r="D8" s="8">
        <v>6</v>
      </c>
      <c r="E8" s="12"/>
      <c r="F8" s="1">
        <f>'10.1'!AF8</f>
        <v>48</v>
      </c>
      <c r="G8" s="22">
        <f t="shared" si="3"/>
        <v>48</v>
      </c>
      <c r="H8" s="7"/>
      <c r="I8" s="7"/>
      <c r="J8" s="7"/>
      <c r="K8" s="7">
        <v>40</v>
      </c>
      <c r="L8" s="7"/>
      <c r="M8" s="7"/>
      <c r="N8" s="6">
        <f t="shared" si="0"/>
        <v>40</v>
      </c>
      <c r="O8" s="11">
        <f t="shared" si="1"/>
        <v>8</v>
      </c>
      <c r="P8" s="14">
        <v>1</v>
      </c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>
        <v>1</v>
      </c>
      <c r="AD8" s="13">
        <f t="shared" si="4"/>
        <v>1</v>
      </c>
      <c r="AE8" s="15">
        <f t="shared" si="5"/>
        <v>7</v>
      </c>
      <c r="AF8" s="7">
        <f t="shared" si="2"/>
        <v>6</v>
      </c>
      <c r="AG8" s="13">
        <f t="shared" si="6"/>
        <v>0</v>
      </c>
    </row>
    <row r="9" spans="1:33" ht="12" customHeight="1" x14ac:dyDescent="0.25">
      <c r="A9" s="20" t="s">
        <v>35</v>
      </c>
      <c r="B9" s="21">
        <v>65</v>
      </c>
      <c r="C9" s="8">
        <v>2</v>
      </c>
      <c r="D9" s="8">
        <v>57</v>
      </c>
      <c r="E9" s="12"/>
      <c r="F9" s="1">
        <f>'10.1'!AF9</f>
        <v>200</v>
      </c>
      <c r="G9" s="22">
        <f t="shared" si="3"/>
        <v>200</v>
      </c>
      <c r="H9" s="7">
        <v>3</v>
      </c>
      <c r="I9" s="7"/>
      <c r="J9" s="7"/>
      <c r="K9" s="7"/>
      <c r="L9" s="7"/>
      <c r="M9" s="7"/>
      <c r="N9" s="6">
        <f t="shared" si="0"/>
        <v>3</v>
      </c>
      <c r="O9" s="11">
        <f t="shared" si="1"/>
        <v>197</v>
      </c>
      <c r="P9" s="14">
        <v>3</v>
      </c>
      <c r="Q9" s="14"/>
      <c r="R9" s="14"/>
      <c r="S9" s="14"/>
      <c r="T9" s="14"/>
      <c r="U9" s="14">
        <v>7</v>
      </c>
      <c r="V9" s="14"/>
      <c r="W9" s="14"/>
      <c r="X9" s="14"/>
      <c r="Y9" s="14"/>
      <c r="Z9" s="14"/>
      <c r="AA9" s="14"/>
      <c r="AB9" s="14"/>
      <c r="AC9" s="14"/>
      <c r="AD9" s="13">
        <f t="shared" si="4"/>
        <v>10</v>
      </c>
      <c r="AE9" s="15">
        <f t="shared" si="5"/>
        <v>187</v>
      </c>
      <c r="AF9" s="7">
        <f t="shared" si="2"/>
        <v>187</v>
      </c>
      <c r="AG9" s="13">
        <f t="shared" si="6"/>
        <v>0</v>
      </c>
    </row>
    <row r="10" spans="1:33" ht="12" customHeight="1" x14ac:dyDescent="0.25">
      <c r="A10" s="20" t="s">
        <v>36</v>
      </c>
      <c r="B10" s="21">
        <v>100</v>
      </c>
      <c r="C10" s="8">
        <v>13</v>
      </c>
      <c r="D10" s="8">
        <v>13</v>
      </c>
      <c r="E10" s="12">
        <v>800</v>
      </c>
      <c r="F10" s="1">
        <f>'10.1'!AF10</f>
        <v>684</v>
      </c>
      <c r="G10" s="22">
        <f t="shared" si="3"/>
        <v>1484</v>
      </c>
      <c r="H10" s="7">
        <v>40</v>
      </c>
      <c r="I10" s="7"/>
      <c r="J10" s="7"/>
      <c r="K10" s="7">
        <v>41</v>
      </c>
      <c r="L10" s="7">
        <v>40</v>
      </c>
      <c r="M10" s="7"/>
      <c r="N10" s="6">
        <f t="shared" si="0"/>
        <v>121</v>
      </c>
      <c r="O10" s="11">
        <f t="shared" si="1"/>
        <v>1363</v>
      </c>
      <c r="P10" s="14">
        <v>16</v>
      </c>
      <c r="Q10" s="14">
        <v>20</v>
      </c>
      <c r="R10" s="14"/>
      <c r="S10" s="14">
        <v>3</v>
      </c>
      <c r="T10" s="14">
        <v>7</v>
      </c>
      <c r="U10" s="14">
        <v>1</v>
      </c>
      <c r="V10" s="14">
        <v>2</v>
      </c>
      <c r="W10" s="14">
        <v>1</v>
      </c>
      <c r="X10" s="14"/>
      <c r="Y10" s="14"/>
      <c r="Z10" s="14"/>
      <c r="AA10" s="14"/>
      <c r="AB10" s="14"/>
      <c r="AC10" s="14"/>
      <c r="AD10" s="13">
        <f t="shared" si="4"/>
        <v>50</v>
      </c>
      <c r="AE10" s="15">
        <f t="shared" si="5"/>
        <v>1313</v>
      </c>
      <c r="AF10" s="7">
        <f t="shared" si="2"/>
        <v>1313</v>
      </c>
      <c r="AG10" s="13">
        <f t="shared" si="6"/>
        <v>0</v>
      </c>
    </row>
    <row r="11" spans="1:33" ht="12" customHeight="1" x14ac:dyDescent="0.25">
      <c r="A11" s="20" t="s">
        <v>37</v>
      </c>
      <c r="B11" s="21">
        <v>85</v>
      </c>
      <c r="C11" s="10">
        <v>1</v>
      </c>
      <c r="D11" s="10">
        <v>30</v>
      </c>
      <c r="E11" s="12"/>
      <c r="F11" s="1">
        <f>'10.1'!AF11</f>
        <v>138</v>
      </c>
      <c r="G11" s="22">
        <f t="shared" si="3"/>
        <v>138</v>
      </c>
      <c r="H11" s="7">
        <v>2</v>
      </c>
      <c r="I11" s="7"/>
      <c r="J11" s="7"/>
      <c r="K11" s="7"/>
      <c r="L11" s="7"/>
      <c r="M11" s="7"/>
      <c r="N11" s="6">
        <f t="shared" si="0"/>
        <v>2</v>
      </c>
      <c r="O11" s="11">
        <f t="shared" si="1"/>
        <v>136</v>
      </c>
      <c r="P11" s="14">
        <v>15</v>
      </c>
      <c r="Q11" s="14">
        <v>1</v>
      </c>
      <c r="R11" s="14"/>
      <c r="S11" s="14"/>
      <c r="T11" s="14">
        <v>5</v>
      </c>
      <c r="U11" s="14"/>
      <c r="V11" s="14"/>
      <c r="W11" s="14"/>
      <c r="X11" s="14"/>
      <c r="Y11" s="14"/>
      <c r="Z11" s="14"/>
      <c r="AA11" s="14"/>
      <c r="AB11" s="14"/>
      <c r="AC11" s="14"/>
      <c r="AD11" s="13">
        <f t="shared" si="4"/>
        <v>21</v>
      </c>
      <c r="AE11" s="15">
        <f t="shared" si="5"/>
        <v>115</v>
      </c>
      <c r="AF11" s="7">
        <f t="shared" si="2"/>
        <v>115</v>
      </c>
      <c r="AG11" s="13">
        <f t="shared" si="6"/>
        <v>0</v>
      </c>
    </row>
    <row r="12" spans="1:33" ht="12" customHeight="1" x14ac:dyDescent="0.25">
      <c r="A12" s="20" t="s">
        <v>38</v>
      </c>
      <c r="B12" s="21">
        <v>50</v>
      </c>
      <c r="C12" s="10">
        <v>5</v>
      </c>
      <c r="D12" s="10">
        <v>21</v>
      </c>
      <c r="E12" s="12"/>
      <c r="F12" s="1">
        <f>'10.1'!AF12</f>
        <v>338</v>
      </c>
      <c r="G12" s="22">
        <f t="shared" si="3"/>
        <v>338</v>
      </c>
      <c r="H12" s="7">
        <v>9</v>
      </c>
      <c r="I12" s="7"/>
      <c r="J12" s="7"/>
      <c r="K12" s="7"/>
      <c r="L12" s="7">
        <v>35</v>
      </c>
      <c r="M12" s="7"/>
      <c r="N12" s="6">
        <f t="shared" si="0"/>
        <v>44</v>
      </c>
      <c r="O12" s="11">
        <f t="shared" si="1"/>
        <v>294</v>
      </c>
      <c r="P12" s="14">
        <v>8</v>
      </c>
      <c r="Q12" s="14">
        <v>2</v>
      </c>
      <c r="R12" s="14"/>
      <c r="S12" s="14"/>
      <c r="T12" s="14">
        <v>4</v>
      </c>
      <c r="U12" s="14">
        <v>9</v>
      </c>
      <c r="V12" s="14"/>
      <c r="W12" s="14"/>
      <c r="X12" s="14"/>
      <c r="Y12" s="14"/>
      <c r="Z12" s="14"/>
      <c r="AA12" s="14"/>
      <c r="AB12" s="14"/>
      <c r="AC12" s="14"/>
      <c r="AD12" s="13">
        <f t="shared" si="4"/>
        <v>23</v>
      </c>
      <c r="AE12" s="15">
        <f t="shared" si="5"/>
        <v>271</v>
      </c>
      <c r="AF12" s="7">
        <f t="shared" si="2"/>
        <v>271</v>
      </c>
      <c r="AG12" s="13">
        <f t="shared" si="6"/>
        <v>0</v>
      </c>
    </row>
    <row r="13" spans="1:33" ht="12" customHeight="1" x14ac:dyDescent="0.25">
      <c r="A13" s="20" t="s">
        <v>39</v>
      </c>
      <c r="B13" s="21">
        <v>50</v>
      </c>
      <c r="C13" s="10">
        <v>6</v>
      </c>
      <c r="D13" s="10">
        <v>69</v>
      </c>
      <c r="E13" s="12"/>
      <c r="F13" s="1">
        <f>'10.1'!AF13</f>
        <v>379</v>
      </c>
      <c r="G13" s="22">
        <f t="shared" si="3"/>
        <v>379</v>
      </c>
      <c r="H13" s="7">
        <v>4</v>
      </c>
      <c r="I13" s="7"/>
      <c r="J13" s="7"/>
      <c r="K13" s="7"/>
      <c r="L13" s="7"/>
      <c r="M13" s="7"/>
      <c r="N13" s="6">
        <f t="shared" si="0"/>
        <v>4</v>
      </c>
      <c r="O13" s="11">
        <f t="shared" si="1"/>
        <v>375</v>
      </c>
      <c r="P13" s="14"/>
      <c r="Q13" s="14"/>
      <c r="R13" s="14"/>
      <c r="S13" s="14"/>
      <c r="T13" s="14">
        <v>4</v>
      </c>
      <c r="U13" s="14"/>
      <c r="V13" s="14"/>
      <c r="W13" s="14"/>
      <c r="X13" s="14">
        <v>2</v>
      </c>
      <c r="Y13" s="14"/>
      <c r="Z13" s="14"/>
      <c r="AA13" s="14"/>
      <c r="AB13" s="14"/>
      <c r="AC13" s="14"/>
      <c r="AD13" s="13">
        <f t="shared" si="4"/>
        <v>6</v>
      </c>
      <c r="AE13" s="15">
        <f t="shared" si="5"/>
        <v>369</v>
      </c>
      <c r="AF13" s="7">
        <f t="shared" si="2"/>
        <v>369</v>
      </c>
      <c r="AG13" s="13">
        <f t="shared" si="6"/>
        <v>0</v>
      </c>
    </row>
    <row r="14" spans="1:33" ht="12" customHeight="1" x14ac:dyDescent="0.25">
      <c r="A14" s="20" t="s">
        <v>25</v>
      </c>
      <c r="B14" s="21">
        <v>45</v>
      </c>
      <c r="C14" s="10">
        <v>2</v>
      </c>
      <c r="D14" s="10">
        <v>15</v>
      </c>
      <c r="E14" s="12"/>
      <c r="F14" s="1">
        <f>'10.1'!AF14</f>
        <v>148</v>
      </c>
      <c r="G14" s="22">
        <f t="shared" si="3"/>
        <v>148</v>
      </c>
      <c r="H14" s="7"/>
      <c r="I14" s="7"/>
      <c r="J14" s="7"/>
      <c r="K14" s="7"/>
      <c r="L14" s="7">
        <v>30</v>
      </c>
      <c r="M14" s="7"/>
      <c r="N14" s="6">
        <f t="shared" si="0"/>
        <v>30</v>
      </c>
      <c r="O14" s="11">
        <f t="shared" si="1"/>
        <v>118</v>
      </c>
      <c r="P14" s="14"/>
      <c r="Q14" s="14">
        <v>3</v>
      </c>
      <c r="R14" s="14"/>
      <c r="S14" s="14"/>
      <c r="T14" s="14"/>
      <c r="U14" s="14">
        <v>10</v>
      </c>
      <c r="V14" s="14"/>
      <c r="W14" s="14"/>
      <c r="X14" s="14"/>
      <c r="Y14" s="14"/>
      <c r="Z14" s="14"/>
      <c r="AA14" s="14"/>
      <c r="AB14" s="14"/>
      <c r="AC14" s="14"/>
      <c r="AD14" s="13">
        <f t="shared" si="4"/>
        <v>13</v>
      </c>
      <c r="AE14" s="15">
        <f t="shared" si="5"/>
        <v>105</v>
      </c>
      <c r="AF14" s="7">
        <f t="shared" si="2"/>
        <v>105</v>
      </c>
      <c r="AG14" s="13">
        <f t="shared" si="6"/>
        <v>0</v>
      </c>
    </row>
    <row r="15" spans="1:33" ht="12" customHeight="1" x14ac:dyDescent="0.25">
      <c r="A15" s="20" t="s">
        <v>26</v>
      </c>
      <c r="B15" s="21">
        <v>33</v>
      </c>
      <c r="C15" s="10">
        <v>4</v>
      </c>
      <c r="D15" s="10">
        <v>17</v>
      </c>
      <c r="E15" s="12"/>
      <c r="F15" s="1">
        <f>'10.1'!AF15</f>
        <v>202</v>
      </c>
      <c r="G15" s="22">
        <f t="shared" si="3"/>
        <v>202</v>
      </c>
      <c r="H15" s="7"/>
      <c r="I15" s="7"/>
      <c r="J15" s="7"/>
      <c r="K15" s="7"/>
      <c r="L15" s="7">
        <v>40</v>
      </c>
      <c r="M15" s="7"/>
      <c r="N15" s="6">
        <f t="shared" si="0"/>
        <v>40</v>
      </c>
      <c r="O15" s="11">
        <f t="shared" si="1"/>
        <v>162</v>
      </c>
      <c r="P15" s="14"/>
      <c r="Q15" s="14">
        <v>11</v>
      </c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>
        <v>2</v>
      </c>
      <c r="AD15" s="13">
        <f t="shared" si="4"/>
        <v>11</v>
      </c>
      <c r="AE15" s="15">
        <f t="shared" si="5"/>
        <v>151</v>
      </c>
      <c r="AF15" s="7">
        <f t="shared" si="2"/>
        <v>149</v>
      </c>
      <c r="AG15" s="13">
        <f t="shared" si="6"/>
        <v>0</v>
      </c>
    </row>
    <row r="16" spans="1:33" ht="12" customHeight="1" x14ac:dyDescent="0.25">
      <c r="A16" s="20" t="s">
        <v>27</v>
      </c>
      <c r="B16" s="21">
        <v>45</v>
      </c>
      <c r="C16" s="10">
        <v>4</v>
      </c>
      <c r="D16" s="10">
        <v>207</v>
      </c>
      <c r="E16" s="12">
        <v>150</v>
      </c>
      <c r="F16" s="1">
        <f>'10.1'!AF16</f>
        <v>266</v>
      </c>
      <c r="G16" s="22">
        <f t="shared" si="3"/>
        <v>416</v>
      </c>
      <c r="H16" s="7"/>
      <c r="I16" s="7">
        <v>25</v>
      </c>
      <c r="J16" s="7"/>
      <c r="K16" s="7"/>
      <c r="L16" s="7"/>
      <c r="M16" s="7"/>
      <c r="N16" s="6">
        <f t="shared" si="0"/>
        <v>25</v>
      </c>
      <c r="O16" s="11">
        <f t="shared" si="1"/>
        <v>391</v>
      </c>
      <c r="P16" s="14"/>
      <c r="Q16" s="14"/>
      <c r="R16" s="14"/>
      <c r="S16" s="14"/>
      <c r="T16" s="14">
        <v>4</v>
      </c>
      <c r="U16" s="14"/>
      <c r="V16" s="14"/>
      <c r="W16" s="14"/>
      <c r="X16" s="14"/>
      <c r="Y16" s="14"/>
      <c r="Z16" s="14"/>
      <c r="AA16" s="14"/>
      <c r="AB16" s="14"/>
      <c r="AC16" s="14"/>
      <c r="AD16" s="13">
        <f t="shared" si="4"/>
        <v>4</v>
      </c>
      <c r="AE16" s="15">
        <f t="shared" si="5"/>
        <v>387</v>
      </c>
      <c r="AF16" s="7">
        <f t="shared" si="2"/>
        <v>387</v>
      </c>
      <c r="AG16" s="13">
        <f t="shared" si="6"/>
        <v>0</v>
      </c>
    </row>
    <row r="17" spans="1:33" ht="12" customHeight="1" x14ac:dyDescent="0.25">
      <c r="A17" s="20" t="s">
        <v>48</v>
      </c>
      <c r="B17" s="21">
        <v>50</v>
      </c>
      <c r="C17" s="10">
        <v>1</v>
      </c>
      <c r="D17" s="10">
        <v>19</v>
      </c>
      <c r="E17" s="12"/>
      <c r="F17" s="1">
        <f>'10.1'!AF17</f>
        <v>78</v>
      </c>
      <c r="G17" s="22">
        <f t="shared" si="3"/>
        <v>78</v>
      </c>
      <c r="H17" s="7">
        <v>9</v>
      </c>
      <c r="I17" s="7"/>
      <c r="J17" s="7"/>
      <c r="K17" s="7"/>
      <c r="L17" s="7"/>
      <c r="M17" s="7"/>
      <c r="N17" s="6">
        <f t="shared" si="0"/>
        <v>9</v>
      </c>
      <c r="O17" s="11">
        <f t="shared" si="1"/>
        <v>69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3">
        <f t="shared" si="4"/>
        <v>0</v>
      </c>
      <c r="AE17" s="15">
        <f t="shared" si="5"/>
        <v>69</v>
      </c>
      <c r="AF17" s="7">
        <f t="shared" si="2"/>
        <v>69</v>
      </c>
      <c r="AG17" s="13">
        <f t="shared" si="6"/>
        <v>0</v>
      </c>
    </row>
    <row r="18" spans="1:33" ht="12" customHeight="1" x14ac:dyDescent="0.25">
      <c r="A18" s="20" t="s">
        <v>49</v>
      </c>
      <c r="B18" s="21">
        <v>100</v>
      </c>
      <c r="C18" s="10">
        <v>0</v>
      </c>
      <c r="D18" s="10">
        <v>35</v>
      </c>
      <c r="E18" s="12"/>
      <c r="F18" s="1">
        <f>'10.1'!AF18</f>
        <v>58</v>
      </c>
      <c r="G18" s="22">
        <f t="shared" si="3"/>
        <v>58</v>
      </c>
      <c r="H18" s="7">
        <v>9</v>
      </c>
      <c r="I18" s="7"/>
      <c r="J18" s="7"/>
      <c r="K18" s="7"/>
      <c r="L18" s="7"/>
      <c r="M18" s="7"/>
      <c r="N18" s="6">
        <f t="shared" si="0"/>
        <v>9</v>
      </c>
      <c r="O18" s="11">
        <f t="shared" si="1"/>
        <v>49</v>
      </c>
      <c r="P18" s="14">
        <v>5</v>
      </c>
      <c r="Q18" s="14">
        <v>9</v>
      </c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3">
        <f t="shared" si="4"/>
        <v>14</v>
      </c>
      <c r="AE18" s="15">
        <f t="shared" si="5"/>
        <v>35</v>
      </c>
      <c r="AF18" s="7">
        <f t="shared" si="2"/>
        <v>35</v>
      </c>
      <c r="AG18" s="13">
        <f t="shared" si="6"/>
        <v>0</v>
      </c>
    </row>
    <row r="19" spans="1:33" ht="12" customHeight="1" x14ac:dyDescent="0.25">
      <c r="A19" s="20" t="s">
        <v>50</v>
      </c>
      <c r="B19" s="21">
        <v>50</v>
      </c>
      <c r="C19" s="10">
        <v>1</v>
      </c>
      <c r="D19" s="10">
        <v>39</v>
      </c>
      <c r="E19" s="12">
        <v>100</v>
      </c>
      <c r="F19" s="1">
        <f>'10.1'!AF19</f>
        <v>3</v>
      </c>
      <c r="G19" s="22">
        <f t="shared" si="3"/>
        <v>103</v>
      </c>
      <c r="H19" s="7">
        <v>3</v>
      </c>
      <c r="I19" s="7"/>
      <c r="J19" s="7"/>
      <c r="K19" s="7"/>
      <c r="L19" s="7"/>
      <c r="M19" s="7"/>
      <c r="N19" s="6">
        <f t="shared" si="0"/>
        <v>3</v>
      </c>
      <c r="O19" s="11">
        <f t="shared" si="1"/>
        <v>100</v>
      </c>
      <c r="P19" s="14">
        <v>10</v>
      </c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>
        <v>1</v>
      </c>
      <c r="AD19" s="13">
        <f t="shared" si="4"/>
        <v>10</v>
      </c>
      <c r="AE19" s="15">
        <f t="shared" si="5"/>
        <v>90</v>
      </c>
      <c r="AF19" s="7">
        <f t="shared" si="2"/>
        <v>89</v>
      </c>
      <c r="AG19" s="13">
        <f t="shared" si="6"/>
        <v>0</v>
      </c>
    </row>
    <row r="20" spans="1:33" ht="12" customHeight="1" x14ac:dyDescent="0.25">
      <c r="A20" s="20" t="s">
        <v>47</v>
      </c>
      <c r="B20" s="21">
        <v>33</v>
      </c>
      <c r="C20" s="10">
        <v>5</v>
      </c>
      <c r="D20" s="10">
        <v>31</v>
      </c>
      <c r="E20" s="12"/>
      <c r="F20" s="1">
        <f>'10.1'!AF20</f>
        <v>238</v>
      </c>
      <c r="G20" s="22">
        <f t="shared" si="3"/>
        <v>238</v>
      </c>
      <c r="H20" s="7">
        <v>14</v>
      </c>
      <c r="I20" s="7"/>
      <c r="J20" s="7"/>
      <c r="K20" s="7"/>
      <c r="L20" s="7"/>
      <c r="M20" s="7"/>
      <c r="N20" s="6">
        <f t="shared" si="0"/>
        <v>14</v>
      </c>
      <c r="O20" s="11">
        <f t="shared" si="1"/>
        <v>224</v>
      </c>
      <c r="P20" s="14">
        <v>6</v>
      </c>
      <c r="Q20" s="14">
        <v>17</v>
      </c>
      <c r="R20" s="14"/>
      <c r="S20" s="14"/>
      <c r="T20" s="14">
        <v>5</v>
      </c>
      <c r="U20" s="14"/>
      <c r="V20" s="14"/>
      <c r="W20" s="14"/>
      <c r="X20" s="14"/>
      <c r="Y20" s="14"/>
      <c r="Z20" s="14"/>
      <c r="AA20" s="14"/>
      <c r="AB20" s="14"/>
      <c r="AC20" s="14"/>
      <c r="AD20" s="13">
        <f t="shared" si="4"/>
        <v>28</v>
      </c>
      <c r="AE20" s="15">
        <f t="shared" si="5"/>
        <v>196</v>
      </c>
      <c r="AF20" s="7">
        <f t="shared" si="2"/>
        <v>196</v>
      </c>
      <c r="AG20" s="13">
        <f t="shared" si="6"/>
        <v>0</v>
      </c>
    </row>
    <row r="21" spans="1:33" ht="12" customHeight="1" x14ac:dyDescent="0.25">
      <c r="A21" s="20" t="s">
        <v>102</v>
      </c>
      <c r="B21" s="21"/>
      <c r="C21" s="10"/>
      <c r="D21" s="10">
        <v>2</v>
      </c>
      <c r="E21" s="12"/>
      <c r="F21" s="1">
        <f>'10.1'!AF21</f>
        <v>2</v>
      </c>
      <c r="G21" s="22">
        <f t="shared" si="3"/>
        <v>2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1"/>
        <v>2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3">
        <f t="shared" si="4"/>
        <v>0</v>
      </c>
      <c r="AE21" s="15">
        <f t="shared" si="5"/>
        <v>2</v>
      </c>
      <c r="AF21" s="7">
        <f t="shared" si="2"/>
        <v>2</v>
      </c>
      <c r="AG21" s="13">
        <f t="shared" si="6"/>
        <v>0</v>
      </c>
    </row>
    <row r="22" spans="1:33" ht="12" customHeight="1" x14ac:dyDescent="0.25">
      <c r="A22" s="20" t="s">
        <v>123</v>
      </c>
      <c r="B22" s="21"/>
      <c r="C22" s="10"/>
      <c r="D22" s="10">
        <v>7</v>
      </c>
      <c r="E22" s="12"/>
      <c r="F22" s="1">
        <f>'10.1'!AF22</f>
        <v>7</v>
      </c>
      <c r="G22" s="22">
        <f t="shared" si="3"/>
        <v>7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7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>
        <f t="shared" si="4"/>
        <v>0</v>
      </c>
      <c r="AE22" s="15">
        <f t="shared" si="5"/>
        <v>7</v>
      </c>
      <c r="AF22" s="7">
        <f t="shared" si="2"/>
        <v>7</v>
      </c>
      <c r="AG22" s="13">
        <f t="shared" si="6"/>
        <v>0</v>
      </c>
    </row>
    <row r="23" spans="1:33" ht="12" customHeight="1" x14ac:dyDescent="0.25">
      <c r="A23" s="20" t="s">
        <v>124</v>
      </c>
      <c r="B23" s="21"/>
      <c r="C23" s="10"/>
      <c r="D23" s="10">
        <v>6</v>
      </c>
      <c r="E23" s="12"/>
      <c r="F23" s="1">
        <f>'10.1'!AF23</f>
        <v>6</v>
      </c>
      <c r="G23" s="22">
        <f t="shared" si="3"/>
        <v>6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6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4"/>
        <v>0</v>
      </c>
      <c r="AE23" s="15">
        <f t="shared" si="5"/>
        <v>6</v>
      </c>
      <c r="AF23" s="7">
        <f t="shared" si="2"/>
        <v>6</v>
      </c>
      <c r="AG23" s="13">
        <f t="shared" si="6"/>
        <v>0</v>
      </c>
    </row>
    <row r="24" spans="1:33" ht="12" customHeight="1" x14ac:dyDescent="0.25">
      <c r="A24" s="20" t="s">
        <v>154</v>
      </c>
      <c r="B24" s="21">
        <v>40</v>
      </c>
      <c r="C24" s="10">
        <v>2</v>
      </c>
      <c r="D24" s="10">
        <v>13</v>
      </c>
      <c r="E24" s="12"/>
      <c r="F24" s="1">
        <f>'10.1'!AF24</f>
        <v>100</v>
      </c>
      <c r="G24" s="22">
        <f t="shared" si="3"/>
        <v>100</v>
      </c>
      <c r="H24" s="7">
        <v>3</v>
      </c>
      <c r="I24" s="7"/>
      <c r="J24" s="7"/>
      <c r="K24" s="7"/>
      <c r="L24" s="7"/>
      <c r="M24" s="7"/>
      <c r="N24" s="6">
        <f t="shared" si="0"/>
        <v>3</v>
      </c>
      <c r="O24" s="11">
        <f t="shared" si="1"/>
        <v>97</v>
      </c>
      <c r="P24" s="14">
        <v>4</v>
      </c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>
        <f t="shared" si="4"/>
        <v>4</v>
      </c>
      <c r="AE24" s="15">
        <f t="shared" si="5"/>
        <v>93</v>
      </c>
      <c r="AF24" s="7">
        <f t="shared" si="2"/>
        <v>93</v>
      </c>
      <c r="AG24" s="13">
        <f t="shared" si="6"/>
        <v>0</v>
      </c>
    </row>
    <row r="25" spans="1:33" ht="12" customHeight="1" x14ac:dyDescent="0.25">
      <c r="A25" s="20" t="s">
        <v>153</v>
      </c>
      <c r="B25" s="21">
        <v>40</v>
      </c>
      <c r="C25" s="10">
        <v>3</v>
      </c>
      <c r="D25" s="10">
        <v>3</v>
      </c>
      <c r="E25" s="12"/>
      <c r="F25" s="1">
        <f>'10.1'!AF25</f>
        <v>126</v>
      </c>
      <c r="G25" s="22">
        <f t="shared" si="3"/>
        <v>126</v>
      </c>
      <c r="H25" s="7">
        <v>3</v>
      </c>
      <c r="I25" s="7"/>
      <c r="J25" s="7"/>
      <c r="K25" s="7"/>
      <c r="L25" s="7"/>
      <c r="M25" s="7"/>
      <c r="N25" s="6">
        <f t="shared" si="0"/>
        <v>3</v>
      </c>
      <c r="O25" s="11">
        <f t="shared" si="1"/>
        <v>123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3">
        <f t="shared" si="4"/>
        <v>0</v>
      </c>
      <c r="AE25" s="15">
        <f t="shared" si="5"/>
        <v>123</v>
      </c>
      <c r="AF25" s="7">
        <f t="shared" si="2"/>
        <v>123</v>
      </c>
      <c r="AG25" s="13">
        <f t="shared" si="6"/>
        <v>0</v>
      </c>
    </row>
    <row r="26" spans="1:33" ht="12" customHeight="1" x14ac:dyDescent="0.25">
      <c r="A26" s="20" t="s">
        <v>32</v>
      </c>
      <c r="B26" s="21">
        <v>30</v>
      </c>
      <c r="C26" s="10">
        <v>1</v>
      </c>
      <c r="D26" s="10">
        <v>18</v>
      </c>
      <c r="E26" s="12"/>
      <c r="F26" s="1">
        <f>'10.1'!AF26</f>
        <v>48</v>
      </c>
      <c r="G26" s="22">
        <f t="shared" si="3"/>
        <v>48</v>
      </c>
      <c r="H26" s="7"/>
      <c r="I26" s="7"/>
      <c r="J26" s="7"/>
      <c r="K26" s="7"/>
      <c r="L26" s="7"/>
      <c r="M26" s="7"/>
      <c r="N26" s="6">
        <f t="shared" si="0"/>
        <v>0</v>
      </c>
      <c r="O26" s="11">
        <f t="shared" si="1"/>
        <v>48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3">
        <f t="shared" si="4"/>
        <v>0</v>
      </c>
      <c r="AE26" s="15">
        <f t="shared" si="5"/>
        <v>48</v>
      </c>
      <c r="AF26" s="7">
        <f t="shared" si="2"/>
        <v>48</v>
      </c>
      <c r="AG26" s="13">
        <f t="shared" si="6"/>
        <v>0</v>
      </c>
    </row>
    <row r="27" spans="1:33" ht="12" customHeight="1" x14ac:dyDescent="0.25">
      <c r="A27" s="20" t="s">
        <v>171</v>
      </c>
      <c r="B27" s="20">
        <v>25</v>
      </c>
      <c r="C27" s="20">
        <v>0</v>
      </c>
      <c r="D27" s="20">
        <v>21</v>
      </c>
      <c r="E27" s="12"/>
      <c r="F27" s="1">
        <f>'10.1'!AF27</f>
        <v>41</v>
      </c>
      <c r="G27" s="22">
        <f t="shared" ref="G27" si="7">SUM(E27:F27)</f>
        <v>41</v>
      </c>
      <c r="H27" s="7"/>
      <c r="I27" s="7"/>
      <c r="J27" s="7"/>
      <c r="K27" s="7">
        <v>20</v>
      </c>
      <c r="L27" s="7"/>
      <c r="M27" s="7"/>
      <c r="N27" s="6">
        <f t="shared" ref="N27" si="8">SUBTOTAL(9,H27:M27)</f>
        <v>20</v>
      </c>
      <c r="O27" s="11">
        <f t="shared" ref="O27" si="9">G27-N27</f>
        <v>21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3">
        <f t="shared" ref="AD27" si="10">SUM(P27:AB27)</f>
        <v>0</v>
      </c>
      <c r="AE27" s="15">
        <f t="shared" ref="AE27" si="11">O27-AD27</f>
        <v>21</v>
      </c>
      <c r="AF27" s="7">
        <f t="shared" ref="AF27" si="12">(B27*C27)+D27</f>
        <v>21</v>
      </c>
      <c r="AG27" s="13">
        <f t="shared" ref="AG27" si="13">AF27+AC27-AE27</f>
        <v>0</v>
      </c>
    </row>
    <row r="28" spans="1:33" ht="12" customHeight="1" x14ac:dyDescent="0.25">
      <c r="E28" s="19">
        <f t="shared" ref="E28:J28" si="14">SUM(E3:E27)</f>
        <v>3390</v>
      </c>
      <c r="F28" s="19">
        <f t="shared" si="14"/>
        <v>8316</v>
      </c>
      <c r="G28" s="19">
        <f t="shared" si="14"/>
        <v>11706</v>
      </c>
      <c r="H28" s="19">
        <f t="shared" si="14"/>
        <v>272</v>
      </c>
      <c r="I28" s="19">
        <f t="shared" si="14"/>
        <v>45</v>
      </c>
      <c r="J28" s="19">
        <f t="shared" si="14"/>
        <v>0</v>
      </c>
      <c r="K28" s="19">
        <f>SUM(K3:K27)</f>
        <v>691</v>
      </c>
      <c r="L28" s="19">
        <f t="shared" ref="L28:AG28" si="15">SUM(L3:L27)</f>
        <v>475</v>
      </c>
      <c r="M28" s="19">
        <f t="shared" si="15"/>
        <v>0</v>
      </c>
      <c r="N28" s="19">
        <f t="shared" si="15"/>
        <v>1483</v>
      </c>
      <c r="O28" s="19">
        <f t="shared" si="15"/>
        <v>10223</v>
      </c>
      <c r="P28" s="19">
        <f t="shared" si="15"/>
        <v>192</v>
      </c>
      <c r="Q28" s="19">
        <f t="shared" si="15"/>
        <v>104</v>
      </c>
      <c r="R28" s="19">
        <f t="shared" si="15"/>
        <v>0</v>
      </c>
      <c r="S28" s="19">
        <f t="shared" si="15"/>
        <v>32</v>
      </c>
      <c r="T28" s="19">
        <f t="shared" si="15"/>
        <v>84</v>
      </c>
      <c r="U28" s="19">
        <f t="shared" si="15"/>
        <v>60</v>
      </c>
      <c r="V28" s="19">
        <f t="shared" si="15"/>
        <v>5</v>
      </c>
      <c r="W28" s="19">
        <f t="shared" si="15"/>
        <v>3</v>
      </c>
      <c r="X28" s="19">
        <f t="shared" si="15"/>
        <v>2</v>
      </c>
      <c r="Y28" s="19">
        <f t="shared" si="15"/>
        <v>0</v>
      </c>
      <c r="Z28" s="19">
        <f t="shared" si="15"/>
        <v>0</v>
      </c>
      <c r="AA28" s="19">
        <f t="shared" si="15"/>
        <v>0</v>
      </c>
      <c r="AB28" s="19">
        <f t="shared" si="15"/>
        <v>0</v>
      </c>
      <c r="AC28" s="19">
        <f t="shared" si="15"/>
        <v>9</v>
      </c>
      <c r="AD28" s="19">
        <f t="shared" si="15"/>
        <v>482</v>
      </c>
      <c r="AE28" s="19">
        <f t="shared" si="15"/>
        <v>9741</v>
      </c>
      <c r="AF28" s="19">
        <f t="shared" si="15"/>
        <v>9732</v>
      </c>
      <c r="AG28" s="19">
        <f t="shared" si="15"/>
        <v>0</v>
      </c>
    </row>
    <row r="29" spans="1:33" x14ac:dyDescent="0.25">
      <c r="AF29" s="24"/>
    </row>
    <row r="31" spans="1:33" x14ac:dyDescent="0.25">
      <c r="N31" t="s">
        <v>8</v>
      </c>
      <c r="P31" s="18"/>
      <c r="Q31" s="18"/>
      <c r="R31" s="18"/>
      <c r="S31" s="18"/>
      <c r="T31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C1:AC2"/>
    <mergeCell ref="AD1:AD2"/>
    <mergeCell ref="AE1:AE2"/>
    <mergeCell ref="AF1:AF2"/>
    <mergeCell ref="AG1:AG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1"/>
  <sheetViews>
    <sheetView zoomScale="85" zoomScaleNormal="85" workbookViewId="0">
      <pane xSplit="4" ySplit="2" topLeftCell="P3" activePane="bottomRight" state="frozen"/>
      <selection pane="topRight" activeCell="E1" sqref="E1"/>
      <selection pane="bottomLeft" activeCell="A3" sqref="A3"/>
      <selection pane="bottomRight" activeCell="AD3" sqref="AD3:AD27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7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0" width="10" customWidth="1"/>
    <col min="31" max="31" width="10.85546875" customWidth="1"/>
    <col min="32" max="32" width="12.28515625" bestFit="1" customWidth="1"/>
    <col min="33" max="33" width="10.85546875" customWidth="1"/>
    <col min="34" max="34" width="15.5703125" customWidth="1"/>
    <col min="35" max="35" width="10.85546875" customWidth="1"/>
  </cols>
  <sheetData>
    <row r="1" spans="1:35" x14ac:dyDescent="0.25">
      <c r="A1" s="177" t="s">
        <v>0</v>
      </c>
      <c r="B1" s="186" t="s">
        <v>21</v>
      </c>
      <c r="C1" s="186" t="s">
        <v>19</v>
      </c>
      <c r="D1" s="177" t="s">
        <v>20</v>
      </c>
      <c r="E1" s="186" t="s">
        <v>12</v>
      </c>
      <c r="F1" s="186" t="s">
        <v>5</v>
      </c>
      <c r="G1" s="183" t="s">
        <v>17</v>
      </c>
      <c r="H1" s="3" t="s">
        <v>3</v>
      </c>
      <c r="I1" s="3"/>
      <c r="J1" s="3"/>
      <c r="K1" s="23"/>
      <c r="L1" s="3"/>
      <c r="M1" s="3"/>
      <c r="N1" s="188" t="s">
        <v>6</v>
      </c>
      <c r="O1" s="184" t="s">
        <v>4</v>
      </c>
      <c r="P1" s="5" t="s">
        <v>40</v>
      </c>
      <c r="Q1" s="5" t="s">
        <v>16</v>
      </c>
      <c r="R1" s="5"/>
      <c r="S1" s="5" t="s">
        <v>13</v>
      </c>
      <c r="T1" s="5" t="s">
        <v>9</v>
      </c>
      <c r="U1" s="5" t="s">
        <v>14</v>
      </c>
      <c r="V1" s="5" t="s">
        <v>109</v>
      </c>
      <c r="W1" s="5" t="s">
        <v>182</v>
      </c>
      <c r="X1" s="5" t="s">
        <v>136</v>
      </c>
      <c r="Y1" s="5" t="s">
        <v>13</v>
      </c>
      <c r="Z1" s="5" t="s">
        <v>94</v>
      </c>
      <c r="AA1" s="5" t="s">
        <v>9</v>
      </c>
      <c r="AB1" s="5" t="s">
        <v>14</v>
      </c>
      <c r="AC1" s="5" t="s">
        <v>14</v>
      </c>
      <c r="AD1" s="5" t="s">
        <v>183</v>
      </c>
      <c r="AE1" s="177" t="s">
        <v>18</v>
      </c>
      <c r="AF1" s="169" t="s">
        <v>10</v>
      </c>
      <c r="AG1" s="169" t="s">
        <v>44</v>
      </c>
      <c r="AH1" s="179" t="s">
        <v>22</v>
      </c>
      <c r="AI1" s="181" t="s">
        <v>23</v>
      </c>
    </row>
    <row r="2" spans="1:35" x14ac:dyDescent="0.25">
      <c r="A2" s="178"/>
      <c r="B2" s="187"/>
      <c r="C2" s="187"/>
      <c r="D2" s="178"/>
      <c r="E2" s="187"/>
      <c r="F2" s="187"/>
      <c r="G2" s="183"/>
      <c r="H2" s="17" t="s">
        <v>24</v>
      </c>
      <c r="I2" s="17" t="s">
        <v>43</v>
      </c>
      <c r="J2" s="17" t="s">
        <v>15</v>
      </c>
      <c r="K2" s="17" t="s">
        <v>108</v>
      </c>
      <c r="L2" s="2" t="s">
        <v>2</v>
      </c>
      <c r="M2" s="2" t="s">
        <v>7</v>
      </c>
      <c r="N2" s="189"/>
      <c r="O2" s="185"/>
      <c r="P2" s="4" t="s">
        <v>41</v>
      </c>
      <c r="Q2" s="4" t="s">
        <v>41</v>
      </c>
      <c r="R2" s="4" t="s">
        <v>42</v>
      </c>
      <c r="S2" s="4" t="s">
        <v>41</v>
      </c>
      <c r="T2" s="4" t="s">
        <v>41</v>
      </c>
      <c r="U2" s="4" t="s">
        <v>41</v>
      </c>
      <c r="V2" s="4" t="s">
        <v>42</v>
      </c>
      <c r="W2" s="4" t="s">
        <v>42</v>
      </c>
      <c r="X2" s="4" t="s">
        <v>42</v>
      </c>
      <c r="Y2" s="4" t="s">
        <v>42</v>
      </c>
      <c r="Z2" s="4" t="s">
        <v>142</v>
      </c>
      <c r="AA2" s="4" t="s">
        <v>42</v>
      </c>
      <c r="AB2" s="4" t="s">
        <v>42</v>
      </c>
      <c r="AC2" s="4" t="s">
        <v>42</v>
      </c>
      <c r="AD2" s="16" t="s">
        <v>184</v>
      </c>
      <c r="AE2" s="178"/>
      <c r="AF2" s="170"/>
      <c r="AG2" s="170"/>
      <c r="AH2" s="180"/>
      <c r="AI2" s="182"/>
    </row>
    <row r="3" spans="1:35" ht="12.75" customHeight="1" x14ac:dyDescent="0.25">
      <c r="A3" s="20" t="s">
        <v>28</v>
      </c>
      <c r="B3" s="21">
        <v>33</v>
      </c>
      <c r="C3" s="9">
        <v>54</v>
      </c>
      <c r="D3" s="9">
        <v>216</v>
      </c>
      <c r="E3" s="12">
        <v>275</v>
      </c>
      <c r="F3" s="1">
        <f>'11.1'!AF3</f>
        <v>2089</v>
      </c>
      <c r="G3" s="22">
        <f>SUM(E3:F3)</f>
        <v>2364</v>
      </c>
      <c r="H3" s="7">
        <v>25</v>
      </c>
      <c r="I3" s="7"/>
      <c r="J3" s="7"/>
      <c r="K3" s="7"/>
      <c r="L3" s="7">
        <v>25</v>
      </c>
      <c r="M3" s="7">
        <v>60</v>
      </c>
      <c r="N3" s="6">
        <f>SUBTOTAL(9,H3:M3)</f>
        <v>110</v>
      </c>
      <c r="O3" s="11">
        <f>G3-N3</f>
        <v>2254</v>
      </c>
      <c r="P3" s="14">
        <v>21</v>
      </c>
      <c r="Q3" s="14"/>
      <c r="R3" s="14"/>
      <c r="S3" s="14"/>
      <c r="T3" s="14">
        <v>47</v>
      </c>
      <c r="U3" s="14"/>
      <c r="V3" s="14">
        <v>49</v>
      </c>
      <c r="W3" s="14">
        <v>61</v>
      </c>
      <c r="X3" s="14">
        <v>23</v>
      </c>
      <c r="Y3" s="14"/>
      <c r="Z3" s="14"/>
      <c r="AA3" s="14">
        <v>27</v>
      </c>
      <c r="AB3" s="14">
        <v>22</v>
      </c>
      <c r="AC3" s="14">
        <v>5</v>
      </c>
      <c r="AD3" s="14"/>
      <c r="AE3" s="14">
        <v>1</v>
      </c>
      <c r="AF3" s="13">
        <f>SUM(P3:AD3)</f>
        <v>255</v>
      </c>
      <c r="AG3" s="15">
        <f t="shared" ref="AG3:AG27" si="0">O3-AF3</f>
        <v>1999</v>
      </c>
      <c r="AH3" s="7">
        <f>(B3*C3)+D3</f>
        <v>1998</v>
      </c>
      <c r="AI3" s="13">
        <f>AH3+AE3-AG3</f>
        <v>0</v>
      </c>
    </row>
    <row r="4" spans="1:35" ht="12.75" customHeight="1" x14ac:dyDescent="0.25">
      <c r="A4" s="20" t="s">
        <v>29</v>
      </c>
      <c r="B4" s="21">
        <v>70</v>
      </c>
      <c r="C4" s="9">
        <v>31</v>
      </c>
      <c r="D4" s="9">
        <v>3</v>
      </c>
      <c r="E4" s="12"/>
      <c r="F4" s="1">
        <f>'11.1'!AF4</f>
        <v>2877</v>
      </c>
      <c r="G4" s="22">
        <f t="shared" ref="G4:G20" si="1">SUM(E4:F4)</f>
        <v>2877</v>
      </c>
      <c r="H4" s="7">
        <v>25</v>
      </c>
      <c r="I4" s="7"/>
      <c r="J4" s="7"/>
      <c r="K4" s="7">
        <v>52</v>
      </c>
      <c r="L4" s="7">
        <v>145</v>
      </c>
      <c r="M4" s="7">
        <v>40</v>
      </c>
      <c r="N4" s="6">
        <f t="shared" ref="N4:N26" si="2">SUBTOTAL(9,H4:M4)</f>
        <v>262</v>
      </c>
      <c r="O4" s="11">
        <f t="shared" ref="O4:O26" si="3">G4-N4</f>
        <v>2615</v>
      </c>
      <c r="P4" s="14">
        <v>42</v>
      </c>
      <c r="Q4" s="14"/>
      <c r="R4" s="14"/>
      <c r="S4" s="14"/>
      <c r="T4" s="14">
        <v>92</v>
      </c>
      <c r="U4" s="14"/>
      <c r="V4" s="14">
        <v>63</v>
      </c>
      <c r="W4" s="14">
        <v>53</v>
      </c>
      <c r="X4" s="14">
        <v>44</v>
      </c>
      <c r="Y4" s="14"/>
      <c r="Z4" s="14">
        <v>2</v>
      </c>
      <c r="AA4" s="14">
        <v>66</v>
      </c>
      <c r="AB4" s="14">
        <v>63</v>
      </c>
      <c r="AC4" s="14">
        <v>14</v>
      </c>
      <c r="AD4" s="14"/>
      <c r="AE4" s="14">
        <v>3</v>
      </c>
      <c r="AF4" s="13">
        <f t="shared" ref="AF4:AF27" si="4">SUM(P4:AD4)</f>
        <v>439</v>
      </c>
      <c r="AG4" s="15">
        <f t="shared" si="0"/>
        <v>2176</v>
      </c>
      <c r="AH4" s="7">
        <f t="shared" ref="AH4:AH27" si="5">(B4*C4)+D4</f>
        <v>2173</v>
      </c>
      <c r="AI4" s="13">
        <f t="shared" ref="AI4:AI26" si="6">AH4+AE4-AG4</f>
        <v>0</v>
      </c>
    </row>
    <row r="5" spans="1:35" ht="12.75" customHeight="1" x14ac:dyDescent="0.25">
      <c r="A5" s="20" t="s">
        <v>30</v>
      </c>
      <c r="B5" s="21">
        <v>45</v>
      </c>
      <c r="C5" s="8">
        <v>4</v>
      </c>
      <c r="D5" s="8">
        <v>20</v>
      </c>
      <c r="E5" s="12"/>
      <c r="F5" s="1">
        <f>'11.1'!AF5</f>
        <v>224</v>
      </c>
      <c r="G5" s="22">
        <f t="shared" si="1"/>
        <v>224</v>
      </c>
      <c r="H5" s="7"/>
      <c r="I5" s="7"/>
      <c r="J5" s="7"/>
      <c r="K5" s="7"/>
      <c r="L5" s="7">
        <v>7</v>
      </c>
      <c r="M5" s="7"/>
      <c r="N5" s="6">
        <f t="shared" si="2"/>
        <v>7</v>
      </c>
      <c r="O5" s="11">
        <f t="shared" si="3"/>
        <v>217</v>
      </c>
      <c r="P5" s="14">
        <v>3</v>
      </c>
      <c r="Q5" s="14"/>
      <c r="R5" s="14"/>
      <c r="S5" s="14"/>
      <c r="T5" s="14"/>
      <c r="U5" s="14"/>
      <c r="V5" s="14">
        <v>5</v>
      </c>
      <c r="W5" s="14"/>
      <c r="X5" s="14">
        <v>3</v>
      </c>
      <c r="Y5" s="14"/>
      <c r="Z5" s="14"/>
      <c r="AA5" s="14"/>
      <c r="AB5" s="14"/>
      <c r="AC5" s="14">
        <v>2</v>
      </c>
      <c r="AD5" s="14">
        <v>4</v>
      </c>
      <c r="AE5" s="14"/>
      <c r="AF5" s="13">
        <f>SUM(P5:AD5)</f>
        <v>17</v>
      </c>
      <c r="AG5" s="15">
        <f t="shared" si="0"/>
        <v>200</v>
      </c>
      <c r="AH5" s="7">
        <f t="shared" si="5"/>
        <v>200</v>
      </c>
      <c r="AI5" s="13">
        <f t="shared" si="6"/>
        <v>0</v>
      </c>
    </row>
    <row r="6" spans="1:35" ht="12.75" customHeight="1" x14ac:dyDescent="0.25">
      <c r="A6" s="20" t="s">
        <v>31</v>
      </c>
      <c r="B6" s="21">
        <v>60</v>
      </c>
      <c r="C6" s="8"/>
      <c r="D6" s="8">
        <v>52</v>
      </c>
      <c r="E6" s="12"/>
      <c r="F6" s="1">
        <f>'11.1'!AF6</f>
        <v>52</v>
      </c>
      <c r="G6" s="22">
        <f t="shared" si="1"/>
        <v>52</v>
      </c>
      <c r="H6" s="7"/>
      <c r="I6" s="7"/>
      <c r="J6" s="7"/>
      <c r="K6" s="7"/>
      <c r="L6" s="7"/>
      <c r="M6" s="7"/>
      <c r="N6" s="6">
        <f t="shared" si="2"/>
        <v>0</v>
      </c>
      <c r="O6" s="11">
        <f t="shared" si="3"/>
        <v>52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3">
        <f t="shared" si="4"/>
        <v>0</v>
      </c>
      <c r="AG6" s="15">
        <f t="shared" si="0"/>
        <v>52</v>
      </c>
      <c r="AH6" s="7">
        <f t="shared" si="5"/>
        <v>52</v>
      </c>
      <c r="AI6" s="13">
        <f t="shared" si="6"/>
        <v>0</v>
      </c>
    </row>
    <row r="7" spans="1:35" ht="12.75" customHeight="1" x14ac:dyDescent="0.25">
      <c r="A7" s="20" t="s">
        <v>33</v>
      </c>
      <c r="B7" s="21">
        <v>120</v>
      </c>
      <c r="C7" s="9">
        <v>5</v>
      </c>
      <c r="D7" s="9">
        <v>115</v>
      </c>
      <c r="E7" s="12"/>
      <c r="F7" s="1">
        <f>'11.1'!AF7</f>
        <v>899</v>
      </c>
      <c r="G7" s="22">
        <f t="shared" si="1"/>
        <v>899</v>
      </c>
      <c r="H7" s="7">
        <v>11</v>
      </c>
      <c r="I7" s="7"/>
      <c r="J7" s="7"/>
      <c r="K7" s="7">
        <v>40</v>
      </c>
      <c r="L7" s="7"/>
      <c r="M7" s="7"/>
      <c r="N7" s="6">
        <f t="shared" si="2"/>
        <v>51</v>
      </c>
      <c r="O7" s="11">
        <f t="shared" si="3"/>
        <v>848</v>
      </c>
      <c r="P7" s="14">
        <v>9</v>
      </c>
      <c r="Q7" s="14"/>
      <c r="R7" s="25"/>
      <c r="S7" s="14"/>
      <c r="T7" s="25">
        <v>15</v>
      </c>
      <c r="U7" s="25"/>
      <c r="V7" s="14">
        <v>12</v>
      </c>
      <c r="W7" s="14">
        <v>8</v>
      </c>
      <c r="X7" s="14">
        <v>16</v>
      </c>
      <c r="Y7" s="14"/>
      <c r="Z7" s="14"/>
      <c r="AA7" s="14">
        <v>34</v>
      </c>
      <c r="AB7" s="14">
        <v>33</v>
      </c>
      <c r="AC7" s="14">
        <v>4</v>
      </c>
      <c r="AD7" s="14"/>
      <c r="AE7" s="14">
        <v>2</v>
      </c>
      <c r="AF7" s="13">
        <f t="shared" si="4"/>
        <v>131</v>
      </c>
      <c r="AG7" s="15">
        <f t="shared" si="0"/>
        <v>717</v>
      </c>
      <c r="AH7" s="7">
        <f t="shared" si="5"/>
        <v>715</v>
      </c>
      <c r="AI7" s="13">
        <f t="shared" si="6"/>
        <v>0</v>
      </c>
    </row>
    <row r="8" spans="1:35" ht="12.75" customHeight="1" x14ac:dyDescent="0.25">
      <c r="A8" s="20" t="s">
        <v>34</v>
      </c>
      <c r="B8" s="21">
        <v>40</v>
      </c>
      <c r="C8" s="8">
        <v>1</v>
      </c>
      <c r="D8" s="8">
        <v>26</v>
      </c>
      <c r="E8" s="12">
        <v>80</v>
      </c>
      <c r="F8" s="1">
        <f>'11.1'!AF8</f>
        <v>6</v>
      </c>
      <c r="G8" s="22">
        <f t="shared" si="1"/>
        <v>86</v>
      </c>
      <c r="H8" s="7"/>
      <c r="I8" s="7"/>
      <c r="J8" s="7"/>
      <c r="K8" s="7"/>
      <c r="L8" s="7"/>
      <c r="M8" s="7"/>
      <c r="N8" s="6">
        <f t="shared" si="2"/>
        <v>0</v>
      </c>
      <c r="O8" s="11">
        <f t="shared" si="3"/>
        <v>86</v>
      </c>
      <c r="P8" s="14"/>
      <c r="Q8" s="14"/>
      <c r="R8" s="14"/>
      <c r="S8" s="14"/>
      <c r="T8" s="14">
        <v>20</v>
      </c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3">
        <f t="shared" si="4"/>
        <v>20</v>
      </c>
      <c r="AG8" s="15">
        <f t="shared" si="0"/>
        <v>66</v>
      </c>
      <c r="AH8" s="7">
        <f t="shared" si="5"/>
        <v>66</v>
      </c>
      <c r="AI8" s="13">
        <f t="shared" si="6"/>
        <v>0</v>
      </c>
    </row>
    <row r="9" spans="1:35" ht="12.75" customHeight="1" x14ac:dyDescent="0.25">
      <c r="A9" s="20" t="s">
        <v>35</v>
      </c>
      <c r="B9" s="21">
        <v>65</v>
      </c>
      <c r="C9" s="8">
        <v>2</v>
      </c>
      <c r="D9" s="8">
        <v>22</v>
      </c>
      <c r="E9" s="12"/>
      <c r="F9" s="1">
        <f>'11.1'!AF9</f>
        <v>187</v>
      </c>
      <c r="G9" s="22">
        <f t="shared" si="1"/>
        <v>187</v>
      </c>
      <c r="H9" s="7">
        <v>15</v>
      </c>
      <c r="I9" s="7"/>
      <c r="J9" s="7"/>
      <c r="K9" s="7"/>
      <c r="L9" s="7"/>
      <c r="M9" s="7">
        <v>3</v>
      </c>
      <c r="N9" s="6">
        <f t="shared" si="2"/>
        <v>18</v>
      </c>
      <c r="O9" s="11">
        <f t="shared" si="3"/>
        <v>169</v>
      </c>
      <c r="P9" s="14">
        <v>3</v>
      </c>
      <c r="Q9" s="14"/>
      <c r="R9" s="14"/>
      <c r="S9" s="14"/>
      <c r="T9" s="14">
        <v>4</v>
      </c>
      <c r="U9" s="14"/>
      <c r="V9" s="14"/>
      <c r="W9" s="14"/>
      <c r="X9" s="14">
        <v>3</v>
      </c>
      <c r="Y9" s="14"/>
      <c r="Z9" s="14"/>
      <c r="AA9" s="14">
        <v>4</v>
      </c>
      <c r="AB9" s="14"/>
      <c r="AC9" s="14">
        <v>3</v>
      </c>
      <c r="AD9" s="14"/>
      <c r="AE9" s="14"/>
      <c r="AF9" s="13">
        <f t="shared" si="4"/>
        <v>17</v>
      </c>
      <c r="AG9" s="15">
        <f t="shared" si="0"/>
        <v>152</v>
      </c>
      <c r="AH9" s="7">
        <f t="shared" si="5"/>
        <v>152</v>
      </c>
      <c r="AI9" s="13">
        <f t="shared" si="6"/>
        <v>0</v>
      </c>
    </row>
    <row r="10" spans="1:35" ht="12.75" customHeight="1" x14ac:dyDescent="0.25">
      <c r="A10" s="20" t="s">
        <v>36</v>
      </c>
      <c r="B10" s="21">
        <v>100</v>
      </c>
      <c r="C10" s="8">
        <v>14</v>
      </c>
      <c r="D10" s="8">
        <v>52</v>
      </c>
      <c r="E10" s="12">
        <v>400</v>
      </c>
      <c r="F10" s="1">
        <f>'11.1'!AF10</f>
        <v>1313</v>
      </c>
      <c r="G10" s="22">
        <f t="shared" si="1"/>
        <v>1713</v>
      </c>
      <c r="H10" s="7">
        <v>5</v>
      </c>
      <c r="I10" s="7"/>
      <c r="J10" s="7"/>
      <c r="K10" s="7"/>
      <c r="L10" s="7">
        <v>15</v>
      </c>
      <c r="M10" s="7">
        <v>20</v>
      </c>
      <c r="N10" s="6">
        <f t="shared" si="2"/>
        <v>40</v>
      </c>
      <c r="O10" s="11">
        <f t="shared" si="3"/>
        <v>1673</v>
      </c>
      <c r="P10" s="14">
        <v>17</v>
      </c>
      <c r="Q10" s="14"/>
      <c r="R10" s="14"/>
      <c r="S10" s="14"/>
      <c r="T10" s="14">
        <v>27</v>
      </c>
      <c r="U10" s="14"/>
      <c r="V10" s="14">
        <v>23</v>
      </c>
      <c r="W10" s="14">
        <v>25</v>
      </c>
      <c r="X10" s="14">
        <v>24</v>
      </c>
      <c r="Y10" s="14"/>
      <c r="Z10" s="14"/>
      <c r="AA10" s="14">
        <v>54</v>
      </c>
      <c r="AB10" s="14">
        <v>38</v>
      </c>
      <c r="AC10" s="14">
        <v>11</v>
      </c>
      <c r="AD10" s="14"/>
      <c r="AE10" s="14">
        <v>2</v>
      </c>
      <c r="AF10" s="13">
        <f t="shared" si="4"/>
        <v>219</v>
      </c>
      <c r="AG10" s="15">
        <f t="shared" si="0"/>
        <v>1454</v>
      </c>
      <c r="AH10" s="7">
        <f t="shared" si="5"/>
        <v>1452</v>
      </c>
      <c r="AI10" s="13">
        <f t="shared" si="6"/>
        <v>0</v>
      </c>
    </row>
    <row r="11" spans="1:35" ht="12.75" customHeight="1" x14ac:dyDescent="0.25">
      <c r="A11" s="20" t="s">
        <v>37</v>
      </c>
      <c r="B11" s="21">
        <v>85</v>
      </c>
      <c r="C11" s="10">
        <v>1</v>
      </c>
      <c r="D11" s="10">
        <v>77</v>
      </c>
      <c r="E11" s="12">
        <v>85</v>
      </c>
      <c r="F11" s="1">
        <f>'11.1'!AF11</f>
        <v>115</v>
      </c>
      <c r="G11" s="22">
        <f t="shared" si="1"/>
        <v>200</v>
      </c>
      <c r="H11" s="7">
        <v>5</v>
      </c>
      <c r="I11" s="7"/>
      <c r="J11" s="7"/>
      <c r="K11" s="7"/>
      <c r="L11" s="7">
        <v>10</v>
      </c>
      <c r="M11" s="7"/>
      <c r="N11" s="6">
        <f t="shared" si="2"/>
        <v>15</v>
      </c>
      <c r="O11" s="11">
        <f t="shared" si="3"/>
        <v>185</v>
      </c>
      <c r="P11" s="14">
        <v>5</v>
      </c>
      <c r="Q11" s="14"/>
      <c r="R11" s="14"/>
      <c r="S11" s="14"/>
      <c r="T11" s="14"/>
      <c r="U11" s="14"/>
      <c r="V11" s="14">
        <v>4</v>
      </c>
      <c r="W11" s="14">
        <v>5</v>
      </c>
      <c r="X11" s="14"/>
      <c r="Y11" s="14"/>
      <c r="Z11" s="14"/>
      <c r="AA11" s="14">
        <v>4</v>
      </c>
      <c r="AB11" s="14">
        <v>3</v>
      </c>
      <c r="AC11" s="14">
        <v>2</v>
      </c>
      <c r="AD11" s="14"/>
      <c r="AE11" s="14"/>
      <c r="AF11" s="13">
        <f t="shared" si="4"/>
        <v>23</v>
      </c>
      <c r="AG11" s="15">
        <f t="shared" si="0"/>
        <v>162</v>
      </c>
      <c r="AH11" s="7">
        <f t="shared" si="5"/>
        <v>162</v>
      </c>
      <c r="AI11" s="13">
        <f t="shared" si="6"/>
        <v>0</v>
      </c>
    </row>
    <row r="12" spans="1:35" ht="12.75" customHeight="1" x14ac:dyDescent="0.25">
      <c r="A12" s="20" t="s">
        <v>38</v>
      </c>
      <c r="B12" s="21">
        <v>50</v>
      </c>
      <c r="C12" s="10">
        <v>7</v>
      </c>
      <c r="D12" s="10">
        <v>26</v>
      </c>
      <c r="E12" s="12">
        <v>255</v>
      </c>
      <c r="F12" s="1">
        <f>'11.1'!AF12</f>
        <v>271</v>
      </c>
      <c r="G12" s="22">
        <f t="shared" si="1"/>
        <v>526</v>
      </c>
      <c r="H12" s="7">
        <v>5</v>
      </c>
      <c r="I12" s="7"/>
      <c r="J12" s="7"/>
      <c r="K12" s="7"/>
      <c r="L12" s="7"/>
      <c r="M12" s="7"/>
      <c r="N12" s="6">
        <f t="shared" si="2"/>
        <v>5</v>
      </c>
      <c r="O12" s="11">
        <f t="shared" si="3"/>
        <v>521</v>
      </c>
      <c r="P12" s="14">
        <v>10</v>
      </c>
      <c r="Q12" s="14"/>
      <c r="R12" s="14"/>
      <c r="S12" s="14"/>
      <c r="T12" s="14">
        <v>20</v>
      </c>
      <c r="U12" s="14"/>
      <c r="V12" s="14">
        <v>25</v>
      </c>
      <c r="W12" s="14">
        <v>13</v>
      </c>
      <c r="X12" s="14">
        <v>16</v>
      </c>
      <c r="Y12" s="14"/>
      <c r="Z12" s="14"/>
      <c r="AA12" s="14">
        <v>32</v>
      </c>
      <c r="AB12" s="14">
        <v>28</v>
      </c>
      <c r="AC12" s="14"/>
      <c r="AD12" s="14"/>
      <c r="AE12" s="14">
        <v>1</v>
      </c>
      <c r="AF12" s="13">
        <f t="shared" si="4"/>
        <v>144</v>
      </c>
      <c r="AG12" s="15">
        <f t="shared" si="0"/>
        <v>377</v>
      </c>
      <c r="AH12" s="7">
        <f t="shared" si="5"/>
        <v>376</v>
      </c>
      <c r="AI12" s="13">
        <f t="shared" si="6"/>
        <v>0</v>
      </c>
    </row>
    <row r="13" spans="1:35" ht="12.75" customHeight="1" x14ac:dyDescent="0.25">
      <c r="A13" s="20" t="s">
        <v>39</v>
      </c>
      <c r="B13" s="21">
        <v>50</v>
      </c>
      <c r="C13" s="10">
        <v>5</v>
      </c>
      <c r="D13" s="10">
        <v>84</v>
      </c>
      <c r="E13" s="12">
        <v>85</v>
      </c>
      <c r="F13" s="1">
        <f>'11.1'!AF13</f>
        <v>369</v>
      </c>
      <c r="G13" s="22">
        <f t="shared" si="1"/>
        <v>454</v>
      </c>
      <c r="H13" s="7">
        <v>8</v>
      </c>
      <c r="I13" s="7"/>
      <c r="J13" s="7"/>
      <c r="K13" s="7"/>
      <c r="L13" s="7"/>
      <c r="M13" s="7"/>
      <c r="N13" s="6">
        <f t="shared" si="2"/>
        <v>8</v>
      </c>
      <c r="O13" s="11">
        <f t="shared" si="3"/>
        <v>446</v>
      </c>
      <c r="P13" s="14">
        <v>12</v>
      </c>
      <c r="Q13" s="14"/>
      <c r="R13" s="14"/>
      <c r="S13" s="14"/>
      <c r="T13" s="14">
        <v>4</v>
      </c>
      <c r="U13" s="14"/>
      <c r="V13" s="14">
        <v>20</v>
      </c>
      <c r="W13" s="14">
        <v>16</v>
      </c>
      <c r="X13" s="14">
        <v>16</v>
      </c>
      <c r="Y13" s="14"/>
      <c r="Z13" s="14"/>
      <c r="AA13" s="14">
        <v>24</v>
      </c>
      <c r="AB13" s="14">
        <v>16</v>
      </c>
      <c r="AC13" s="14">
        <v>4</v>
      </c>
      <c r="AD13" s="14"/>
      <c r="AE13" s="14"/>
      <c r="AF13" s="13">
        <f t="shared" si="4"/>
        <v>112</v>
      </c>
      <c r="AG13" s="15">
        <f t="shared" si="0"/>
        <v>334</v>
      </c>
      <c r="AH13" s="7">
        <f t="shared" si="5"/>
        <v>334</v>
      </c>
      <c r="AI13" s="13">
        <f t="shared" si="6"/>
        <v>0</v>
      </c>
    </row>
    <row r="14" spans="1:35" ht="12.75" customHeight="1" x14ac:dyDescent="0.25">
      <c r="A14" s="20" t="s">
        <v>25</v>
      </c>
      <c r="B14" s="21">
        <v>45</v>
      </c>
      <c r="C14" s="10">
        <v>4</v>
      </c>
      <c r="D14" s="10">
        <v>10</v>
      </c>
      <c r="E14" s="12">
        <v>90</v>
      </c>
      <c r="F14" s="1">
        <f>'11.1'!AF14</f>
        <v>105</v>
      </c>
      <c r="G14" s="22">
        <f t="shared" si="1"/>
        <v>195</v>
      </c>
      <c r="H14" s="7"/>
      <c r="I14" s="7"/>
      <c r="J14" s="7"/>
      <c r="K14" s="7"/>
      <c r="L14" s="7">
        <v>5</v>
      </c>
      <c r="M14" s="7"/>
      <c r="N14" s="6">
        <f t="shared" si="2"/>
        <v>5</v>
      </c>
      <c r="O14" s="11">
        <f t="shared" si="3"/>
        <v>190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3">
        <f t="shared" si="4"/>
        <v>0</v>
      </c>
      <c r="AG14" s="15">
        <f t="shared" si="0"/>
        <v>190</v>
      </c>
      <c r="AH14" s="7">
        <f t="shared" si="5"/>
        <v>190</v>
      </c>
      <c r="AI14" s="13">
        <f t="shared" si="6"/>
        <v>0</v>
      </c>
    </row>
    <row r="15" spans="1:35" ht="12.75" customHeight="1" x14ac:dyDescent="0.25">
      <c r="A15" s="20" t="s">
        <v>26</v>
      </c>
      <c r="B15" s="21">
        <v>33</v>
      </c>
      <c r="C15" s="10">
        <v>4</v>
      </c>
      <c r="D15" s="10">
        <v>55</v>
      </c>
      <c r="E15" s="12">
        <v>52</v>
      </c>
      <c r="F15" s="1">
        <f>'11.1'!AF15</f>
        <v>149</v>
      </c>
      <c r="G15" s="22">
        <f t="shared" si="1"/>
        <v>201</v>
      </c>
      <c r="H15" s="7"/>
      <c r="I15" s="7"/>
      <c r="J15" s="7"/>
      <c r="K15" s="7"/>
      <c r="L15" s="7">
        <v>10</v>
      </c>
      <c r="M15" s="7"/>
      <c r="N15" s="6">
        <f t="shared" si="2"/>
        <v>10</v>
      </c>
      <c r="O15" s="11">
        <f t="shared" si="3"/>
        <v>191</v>
      </c>
      <c r="P15" s="14"/>
      <c r="Q15" s="14"/>
      <c r="R15" s="14"/>
      <c r="S15" s="14"/>
      <c r="T15" s="14"/>
      <c r="U15" s="14"/>
      <c r="V15" s="14"/>
      <c r="W15" s="14">
        <v>4</v>
      </c>
      <c r="X15" s="14"/>
      <c r="Y15" s="14"/>
      <c r="Z15" s="14"/>
      <c r="AA15" s="14"/>
      <c r="AB15" s="14"/>
      <c r="AC15" s="14"/>
      <c r="AD15" s="14"/>
      <c r="AE15" s="14"/>
      <c r="AF15" s="13">
        <f t="shared" si="4"/>
        <v>4</v>
      </c>
      <c r="AG15" s="15">
        <f t="shared" si="0"/>
        <v>187</v>
      </c>
      <c r="AH15" s="7">
        <f t="shared" si="5"/>
        <v>187</v>
      </c>
      <c r="AI15" s="13">
        <f t="shared" si="6"/>
        <v>0</v>
      </c>
    </row>
    <row r="16" spans="1:35" ht="12.75" customHeight="1" x14ac:dyDescent="0.25">
      <c r="A16" s="20" t="s">
        <v>27</v>
      </c>
      <c r="B16" s="21">
        <v>45</v>
      </c>
      <c r="C16" s="10">
        <v>5</v>
      </c>
      <c r="D16" s="10">
        <v>17</v>
      </c>
      <c r="E16" s="12"/>
      <c r="F16" s="1">
        <f>'11.1'!AF16</f>
        <v>387</v>
      </c>
      <c r="G16" s="22">
        <f t="shared" si="1"/>
        <v>387</v>
      </c>
      <c r="H16" s="7"/>
      <c r="I16" s="7"/>
      <c r="J16" s="7"/>
      <c r="K16" s="7">
        <v>35</v>
      </c>
      <c r="L16" s="7"/>
      <c r="M16" s="7"/>
      <c r="N16" s="6">
        <f t="shared" si="2"/>
        <v>35</v>
      </c>
      <c r="O16" s="11">
        <f t="shared" si="3"/>
        <v>352</v>
      </c>
      <c r="P16" s="14">
        <v>8</v>
      </c>
      <c r="Q16" s="14"/>
      <c r="R16" s="14"/>
      <c r="S16" s="14"/>
      <c r="T16" s="14">
        <v>24</v>
      </c>
      <c r="U16" s="14"/>
      <c r="V16" s="14">
        <v>16</v>
      </c>
      <c r="W16" s="14">
        <v>4</v>
      </c>
      <c r="X16" s="14">
        <v>12</v>
      </c>
      <c r="Y16" s="14"/>
      <c r="Z16" s="14"/>
      <c r="AA16" s="14">
        <v>28</v>
      </c>
      <c r="AB16" s="14">
        <v>18</v>
      </c>
      <c r="AC16" s="14"/>
      <c r="AD16" s="14"/>
      <c r="AE16" s="14"/>
      <c r="AF16" s="13">
        <f t="shared" si="4"/>
        <v>110</v>
      </c>
      <c r="AG16" s="15">
        <f t="shared" si="0"/>
        <v>242</v>
      </c>
      <c r="AH16" s="7">
        <f t="shared" si="5"/>
        <v>242</v>
      </c>
      <c r="AI16" s="13">
        <f t="shared" si="6"/>
        <v>0</v>
      </c>
    </row>
    <row r="17" spans="1:35" ht="12.75" customHeight="1" x14ac:dyDescent="0.25">
      <c r="A17" s="20" t="s">
        <v>48</v>
      </c>
      <c r="B17" s="21">
        <v>50</v>
      </c>
      <c r="C17" s="10">
        <v>1</v>
      </c>
      <c r="D17" s="10">
        <v>8</v>
      </c>
      <c r="E17" s="12"/>
      <c r="F17" s="1">
        <f>'11.1'!AF17</f>
        <v>69</v>
      </c>
      <c r="G17" s="22">
        <f t="shared" si="1"/>
        <v>69</v>
      </c>
      <c r="H17" s="7">
        <v>10</v>
      </c>
      <c r="I17" s="7"/>
      <c r="J17" s="7"/>
      <c r="K17" s="7"/>
      <c r="L17" s="7"/>
      <c r="M17" s="7"/>
      <c r="N17" s="6">
        <f t="shared" si="2"/>
        <v>10</v>
      </c>
      <c r="O17" s="11">
        <f t="shared" si="3"/>
        <v>59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>
        <v>1</v>
      </c>
      <c r="AF17" s="13">
        <f t="shared" si="4"/>
        <v>0</v>
      </c>
      <c r="AG17" s="15">
        <f t="shared" si="0"/>
        <v>59</v>
      </c>
      <c r="AH17" s="7">
        <f t="shared" si="5"/>
        <v>58</v>
      </c>
      <c r="AI17" s="13">
        <f t="shared" si="6"/>
        <v>0</v>
      </c>
    </row>
    <row r="18" spans="1:35" ht="12.75" customHeight="1" x14ac:dyDescent="0.25">
      <c r="A18" s="20" t="s">
        <v>49</v>
      </c>
      <c r="B18" s="21">
        <v>100</v>
      </c>
      <c r="C18" s="10">
        <v>0</v>
      </c>
      <c r="D18" s="10">
        <v>18</v>
      </c>
      <c r="E18" s="12"/>
      <c r="F18" s="1">
        <f>'11.1'!AF18</f>
        <v>35</v>
      </c>
      <c r="G18" s="22">
        <f t="shared" si="1"/>
        <v>35</v>
      </c>
      <c r="H18" s="7">
        <v>10</v>
      </c>
      <c r="I18" s="7"/>
      <c r="J18" s="7"/>
      <c r="K18" s="7"/>
      <c r="L18" s="7"/>
      <c r="M18" s="7"/>
      <c r="N18" s="6">
        <f t="shared" si="2"/>
        <v>10</v>
      </c>
      <c r="O18" s="11">
        <f t="shared" si="3"/>
        <v>25</v>
      </c>
      <c r="P18" s="14">
        <v>1</v>
      </c>
      <c r="Q18" s="14"/>
      <c r="R18" s="14"/>
      <c r="S18" s="14"/>
      <c r="T18" s="14"/>
      <c r="U18" s="14"/>
      <c r="V18" s="14">
        <v>6</v>
      </c>
      <c r="W18" s="14"/>
      <c r="X18" s="14"/>
      <c r="Y18" s="14"/>
      <c r="Z18" s="14"/>
      <c r="AA18" s="14"/>
      <c r="AB18" s="14"/>
      <c r="AC18" s="14"/>
      <c r="AD18" s="14"/>
      <c r="AE18" s="14"/>
      <c r="AF18" s="13">
        <f t="shared" si="4"/>
        <v>7</v>
      </c>
      <c r="AG18" s="15">
        <f t="shared" si="0"/>
        <v>18</v>
      </c>
      <c r="AH18" s="7">
        <f t="shared" si="5"/>
        <v>18</v>
      </c>
      <c r="AI18" s="13">
        <f t="shared" si="6"/>
        <v>0</v>
      </c>
    </row>
    <row r="19" spans="1:35" ht="12.75" customHeight="1" x14ac:dyDescent="0.25">
      <c r="A19" s="20" t="s">
        <v>50</v>
      </c>
      <c r="B19" s="21">
        <v>50</v>
      </c>
      <c r="C19" s="10">
        <v>1</v>
      </c>
      <c r="D19" s="10">
        <v>39</v>
      </c>
      <c r="E19" s="12"/>
      <c r="F19" s="1">
        <f>'11.1'!AF19</f>
        <v>89</v>
      </c>
      <c r="G19" s="22">
        <f t="shared" si="1"/>
        <v>89</v>
      </c>
      <c r="H19" s="7"/>
      <c r="I19" s="7"/>
      <c r="J19" s="7"/>
      <c r="K19" s="7"/>
      <c r="L19" s="7"/>
      <c r="M19" s="7"/>
      <c r="N19" s="6">
        <f t="shared" si="2"/>
        <v>0</v>
      </c>
      <c r="O19" s="11">
        <f t="shared" si="3"/>
        <v>89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3">
        <f t="shared" si="4"/>
        <v>0</v>
      </c>
      <c r="AG19" s="15">
        <f t="shared" si="0"/>
        <v>89</v>
      </c>
      <c r="AH19" s="7">
        <f t="shared" si="5"/>
        <v>89</v>
      </c>
      <c r="AI19" s="13">
        <f t="shared" si="6"/>
        <v>0</v>
      </c>
    </row>
    <row r="20" spans="1:35" ht="12.75" customHeight="1" x14ac:dyDescent="0.25">
      <c r="A20" s="20" t="s">
        <v>47</v>
      </c>
      <c r="B20" s="21">
        <v>33</v>
      </c>
      <c r="C20" s="10">
        <v>6</v>
      </c>
      <c r="D20" s="10">
        <v>8</v>
      </c>
      <c r="E20" s="12">
        <v>104</v>
      </c>
      <c r="F20" s="1">
        <f>'11.1'!AF20</f>
        <v>196</v>
      </c>
      <c r="G20" s="22">
        <f t="shared" si="1"/>
        <v>300</v>
      </c>
      <c r="H20" s="7">
        <v>10</v>
      </c>
      <c r="I20" s="7"/>
      <c r="J20" s="7"/>
      <c r="K20" s="7"/>
      <c r="L20" s="7">
        <v>15</v>
      </c>
      <c r="M20" s="7"/>
      <c r="N20" s="6">
        <f t="shared" si="2"/>
        <v>25</v>
      </c>
      <c r="O20" s="11">
        <f t="shared" si="3"/>
        <v>275</v>
      </c>
      <c r="P20" s="14">
        <v>1</v>
      </c>
      <c r="Q20" s="14"/>
      <c r="R20" s="14"/>
      <c r="S20" s="14"/>
      <c r="T20" s="14">
        <v>4</v>
      </c>
      <c r="U20" s="14"/>
      <c r="V20" s="14">
        <v>22</v>
      </c>
      <c r="W20" s="14">
        <v>4</v>
      </c>
      <c r="X20" s="14">
        <v>8</v>
      </c>
      <c r="Y20" s="14"/>
      <c r="Z20" s="14"/>
      <c r="AA20" s="14">
        <v>20</v>
      </c>
      <c r="AB20" s="14">
        <v>9</v>
      </c>
      <c r="AC20" s="14"/>
      <c r="AD20" s="14"/>
      <c r="AE20" s="14">
        <v>1</v>
      </c>
      <c r="AF20" s="13">
        <f t="shared" si="4"/>
        <v>68</v>
      </c>
      <c r="AG20" s="15">
        <f t="shared" si="0"/>
        <v>207</v>
      </c>
      <c r="AH20" s="7">
        <f t="shared" si="5"/>
        <v>206</v>
      </c>
      <c r="AI20" s="13">
        <f t="shared" si="6"/>
        <v>0</v>
      </c>
    </row>
    <row r="21" spans="1:35" ht="12.75" customHeight="1" x14ac:dyDescent="0.25">
      <c r="A21" s="20" t="s">
        <v>102</v>
      </c>
      <c r="B21" s="21"/>
      <c r="C21" s="10"/>
      <c r="D21" s="10">
        <v>2</v>
      </c>
      <c r="E21" s="12"/>
      <c r="F21" s="1">
        <f>'11.1'!AF21</f>
        <v>2</v>
      </c>
      <c r="G21" s="22">
        <f t="shared" ref="G21:G26" si="7">SUM(E21:F21)</f>
        <v>2</v>
      </c>
      <c r="H21" s="7"/>
      <c r="I21" s="7"/>
      <c r="J21" s="7"/>
      <c r="K21" s="7"/>
      <c r="L21" s="7"/>
      <c r="M21" s="7"/>
      <c r="N21" s="6">
        <f t="shared" si="2"/>
        <v>0</v>
      </c>
      <c r="O21" s="11">
        <f t="shared" si="3"/>
        <v>2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3">
        <f t="shared" si="4"/>
        <v>0</v>
      </c>
      <c r="AG21" s="15">
        <f t="shared" si="0"/>
        <v>2</v>
      </c>
      <c r="AH21" s="7">
        <f t="shared" si="5"/>
        <v>2</v>
      </c>
      <c r="AI21" s="13">
        <f t="shared" si="6"/>
        <v>0</v>
      </c>
    </row>
    <row r="22" spans="1:35" ht="12.75" customHeight="1" x14ac:dyDescent="0.25">
      <c r="A22" s="20" t="s">
        <v>123</v>
      </c>
      <c r="B22" s="21"/>
      <c r="C22" s="10"/>
      <c r="D22" s="10">
        <v>7</v>
      </c>
      <c r="E22" s="12"/>
      <c r="F22" s="1">
        <f>'11.1'!AF22</f>
        <v>7</v>
      </c>
      <c r="G22" s="22">
        <f t="shared" si="7"/>
        <v>7</v>
      </c>
      <c r="H22" s="7"/>
      <c r="I22" s="7"/>
      <c r="J22" s="7"/>
      <c r="K22" s="7"/>
      <c r="L22" s="7"/>
      <c r="M22" s="7"/>
      <c r="N22" s="6">
        <f t="shared" si="2"/>
        <v>0</v>
      </c>
      <c r="O22" s="11">
        <f t="shared" si="3"/>
        <v>7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3">
        <f t="shared" si="4"/>
        <v>0</v>
      </c>
      <c r="AG22" s="15">
        <f t="shared" si="0"/>
        <v>7</v>
      </c>
      <c r="AH22" s="7">
        <f t="shared" si="5"/>
        <v>7</v>
      </c>
      <c r="AI22" s="13">
        <f t="shared" si="6"/>
        <v>0</v>
      </c>
    </row>
    <row r="23" spans="1:35" ht="12.75" customHeight="1" x14ac:dyDescent="0.25">
      <c r="A23" s="20" t="s">
        <v>124</v>
      </c>
      <c r="B23" s="21"/>
      <c r="C23" s="10"/>
      <c r="D23" s="10">
        <v>6</v>
      </c>
      <c r="E23" s="12"/>
      <c r="F23" s="1">
        <f>'11.1'!AF23</f>
        <v>6</v>
      </c>
      <c r="G23" s="22">
        <f t="shared" si="7"/>
        <v>6</v>
      </c>
      <c r="H23" s="7"/>
      <c r="I23" s="7"/>
      <c r="J23" s="7"/>
      <c r="K23" s="7"/>
      <c r="L23" s="7"/>
      <c r="M23" s="7"/>
      <c r="N23" s="6">
        <f t="shared" si="2"/>
        <v>0</v>
      </c>
      <c r="O23" s="11">
        <f t="shared" si="3"/>
        <v>6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3">
        <f t="shared" si="4"/>
        <v>0</v>
      </c>
      <c r="AG23" s="15">
        <f t="shared" si="0"/>
        <v>6</v>
      </c>
      <c r="AH23" s="7">
        <f t="shared" si="5"/>
        <v>6</v>
      </c>
      <c r="AI23" s="13">
        <f t="shared" si="6"/>
        <v>0</v>
      </c>
    </row>
    <row r="24" spans="1:35" ht="12.75" customHeight="1" x14ac:dyDescent="0.25">
      <c r="A24" s="20" t="s">
        <v>180</v>
      </c>
      <c r="B24" s="21">
        <v>40</v>
      </c>
      <c r="C24" s="10">
        <v>2</v>
      </c>
      <c r="D24" s="10">
        <v>8</v>
      </c>
      <c r="E24" s="12"/>
      <c r="F24" s="1">
        <f>'11.1'!AF24</f>
        <v>93</v>
      </c>
      <c r="G24" s="22">
        <f t="shared" si="7"/>
        <v>93</v>
      </c>
      <c r="H24" s="7">
        <v>5</v>
      </c>
      <c r="I24" s="7"/>
      <c r="J24" s="7"/>
      <c r="K24" s="7"/>
      <c r="L24" s="7"/>
      <c r="M24" s="7"/>
      <c r="N24" s="6">
        <f t="shared" si="2"/>
        <v>5</v>
      </c>
      <c r="O24" s="11">
        <f t="shared" si="3"/>
        <v>88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3">
        <f t="shared" si="4"/>
        <v>0</v>
      </c>
      <c r="AG24" s="15">
        <f t="shared" si="0"/>
        <v>88</v>
      </c>
      <c r="AH24" s="7">
        <f t="shared" si="5"/>
        <v>88</v>
      </c>
      <c r="AI24" s="13">
        <f t="shared" si="6"/>
        <v>0</v>
      </c>
    </row>
    <row r="25" spans="1:35" ht="12.75" customHeight="1" x14ac:dyDescent="0.25">
      <c r="A25" s="20" t="s">
        <v>181</v>
      </c>
      <c r="B25" s="21">
        <v>40</v>
      </c>
      <c r="C25" s="10">
        <v>2</v>
      </c>
      <c r="D25" s="10">
        <v>27</v>
      </c>
      <c r="E25" s="12"/>
      <c r="F25" s="1">
        <f>'11.1'!AF25</f>
        <v>123</v>
      </c>
      <c r="G25" s="22">
        <f t="shared" si="7"/>
        <v>123</v>
      </c>
      <c r="H25" s="7">
        <v>16</v>
      </c>
      <c r="I25" s="7"/>
      <c r="J25" s="7"/>
      <c r="K25" s="7"/>
      <c r="L25" s="7"/>
      <c r="M25" s="7"/>
      <c r="N25" s="6">
        <f t="shared" si="2"/>
        <v>16</v>
      </c>
      <c r="O25" s="11">
        <f t="shared" si="3"/>
        <v>107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3">
        <f t="shared" si="4"/>
        <v>0</v>
      </c>
      <c r="AG25" s="15">
        <f t="shared" si="0"/>
        <v>107</v>
      </c>
      <c r="AH25" s="7">
        <f t="shared" si="5"/>
        <v>107</v>
      </c>
      <c r="AI25" s="13">
        <f t="shared" si="6"/>
        <v>0</v>
      </c>
    </row>
    <row r="26" spans="1:35" ht="12.75" customHeight="1" x14ac:dyDescent="0.25">
      <c r="A26" s="20" t="s">
        <v>32</v>
      </c>
      <c r="B26" s="21">
        <v>30</v>
      </c>
      <c r="C26" s="10">
        <v>1</v>
      </c>
      <c r="D26" s="10">
        <v>18</v>
      </c>
      <c r="E26" s="12"/>
      <c r="F26" s="1">
        <f>'11.1'!AF26</f>
        <v>48</v>
      </c>
      <c r="G26" s="22">
        <f t="shared" si="7"/>
        <v>48</v>
      </c>
      <c r="H26" s="7"/>
      <c r="I26" s="7"/>
      <c r="J26" s="7"/>
      <c r="K26" s="7"/>
      <c r="L26" s="7"/>
      <c r="M26" s="7"/>
      <c r="N26" s="6">
        <f t="shared" si="2"/>
        <v>0</v>
      </c>
      <c r="O26" s="11">
        <f t="shared" si="3"/>
        <v>48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3">
        <f t="shared" si="4"/>
        <v>0</v>
      </c>
      <c r="AG26" s="15">
        <f t="shared" si="0"/>
        <v>48</v>
      </c>
      <c r="AH26" s="7">
        <f t="shared" si="5"/>
        <v>48</v>
      </c>
      <c r="AI26" s="13">
        <f t="shared" si="6"/>
        <v>0</v>
      </c>
    </row>
    <row r="27" spans="1:35" ht="12.75" customHeight="1" x14ac:dyDescent="0.25">
      <c r="A27" s="20" t="s">
        <v>138</v>
      </c>
      <c r="B27" s="21">
        <v>20</v>
      </c>
      <c r="C27" s="10">
        <v>0</v>
      </c>
      <c r="D27" s="10">
        <v>21</v>
      </c>
      <c r="E27" s="12"/>
      <c r="F27" s="1">
        <f>'11.1'!AF27</f>
        <v>21</v>
      </c>
      <c r="G27" s="22">
        <f t="shared" ref="G27" si="8">SUM(E27:F27)</f>
        <v>21</v>
      </c>
      <c r="H27" s="7"/>
      <c r="I27" s="7"/>
      <c r="J27" s="7"/>
      <c r="K27" s="7"/>
      <c r="L27" s="7"/>
      <c r="M27" s="7"/>
      <c r="N27" s="6">
        <f>SUBTOTAL(9,H27:M27)</f>
        <v>0</v>
      </c>
      <c r="O27" s="11">
        <f>G27-N27</f>
        <v>21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3">
        <f t="shared" si="4"/>
        <v>0</v>
      </c>
      <c r="AG27" s="15">
        <f t="shared" si="0"/>
        <v>21</v>
      </c>
      <c r="AH27" s="7">
        <f t="shared" si="5"/>
        <v>21</v>
      </c>
      <c r="AI27" s="13">
        <f>AH27+AE27-AG27</f>
        <v>0</v>
      </c>
    </row>
    <row r="28" spans="1:35" ht="12.75" customHeight="1" x14ac:dyDescent="0.25">
      <c r="E28" s="19">
        <f t="shared" ref="E28" si="9">SUM(E3:E26)</f>
        <v>1426</v>
      </c>
      <c r="F28" s="19">
        <f>SUM(F3:F27)</f>
        <v>9732</v>
      </c>
      <c r="G28" s="19">
        <f t="shared" ref="G28:AI28" si="10">SUM(G3:G27)</f>
        <v>11158</v>
      </c>
      <c r="H28" s="19">
        <f t="shared" si="10"/>
        <v>150</v>
      </c>
      <c r="I28" s="19">
        <f t="shared" si="10"/>
        <v>0</v>
      </c>
      <c r="J28" s="19">
        <f t="shared" si="10"/>
        <v>0</v>
      </c>
      <c r="K28" s="19">
        <f t="shared" si="10"/>
        <v>127</v>
      </c>
      <c r="L28" s="19">
        <f t="shared" si="10"/>
        <v>232</v>
      </c>
      <c r="M28" s="19">
        <f t="shared" si="10"/>
        <v>123</v>
      </c>
      <c r="N28" s="19">
        <f t="shared" si="10"/>
        <v>632</v>
      </c>
      <c r="O28" s="19">
        <f t="shared" si="10"/>
        <v>10526</v>
      </c>
      <c r="P28" s="19">
        <f t="shared" si="10"/>
        <v>132</v>
      </c>
      <c r="Q28" s="19">
        <f t="shared" si="10"/>
        <v>0</v>
      </c>
      <c r="R28" s="19">
        <f t="shared" si="10"/>
        <v>0</v>
      </c>
      <c r="S28" s="19">
        <f t="shared" si="10"/>
        <v>0</v>
      </c>
      <c r="T28" s="19">
        <f t="shared" si="10"/>
        <v>257</v>
      </c>
      <c r="U28" s="19">
        <f t="shared" si="10"/>
        <v>0</v>
      </c>
      <c r="V28" s="19">
        <f t="shared" si="10"/>
        <v>245</v>
      </c>
      <c r="W28" s="19">
        <f t="shared" si="10"/>
        <v>193</v>
      </c>
      <c r="X28" s="19">
        <f t="shared" si="10"/>
        <v>165</v>
      </c>
      <c r="Y28" s="19">
        <f t="shared" si="10"/>
        <v>0</v>
      </c>
      <c r="Z28" s="19">
        <f t="shared" si="10"/>
        <v>2</v>
      </c>
      <c r="AA28" s="19">
        <f t="shared" si="10"/>
        <v>293</v>
      </c>
      <c r="AB28" s="19">
        <f t="shared" si="10"/>
        <v>230</v>
      </c>
      <c r="AC28" s="19">
        <f t="shared" si="10"/>
        <v>45</v>
      </c>
      <c r="AD28" s="19">
        <f t="shared" si="10"/>
        <v>4</v>
      </c>
      <c r="AE28" s="19">
        <f t="shared" si="10"/>
        <v>11</v>
      </c>
      <c r="AF28" s="19">
        <f t="shared" si="10"/>
        <v>1566</v>
      </c>
      <c r="AG28" s="19">
        <f t="shared" si="10"/>
        <v>8960</v>
      </c>
      <c r="AH28" s="19">
        <f>SUM(AH3:AH27)</f>
        <v>8949</v>
      </c>
      <c r="AI28" s="19">
        <f t="shared" si="10"/>
        <v>0</v>
      </c>
    </row>
    <row r="31" spans="1:35" x14ac:dyDescent="0.25">
      <c r="N31" t="s">
        <v>8</v>
      </c>
      <c r="P31" s="18"/>
      <c r="Q31" s="18"/>
      <c r="R31" s="18"/>
      <c r="S31" s="18"/>
      <c r="T31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E1:AE2"/>
    <mergeCell ref="AF1:AF2"/>
    <mergeCell ref="AG1:AG2"/>
    <mergeCell ref="AH1:AH2"/>
    <mergeCell ref="AI1:AI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1"/>
  <sheetViews>
    <sheetView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B3" sqref="AB3:AB27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7.8554687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  <col min="34" max="34" width="25.85546875" customWidth="1"/>
  </cols>
  <sheetData>
    <row r="1" spans="1:33" x14ac:dyDescent="0.25">
      <c r="A1" s="177" t="s">
        <v>0</v>
      </c>
      <c r="B1" s="186" t="s">
        <v>21</v>
      </c>
      <c r="C1" s="186" t="s">
        <v>19</v>
      </c>
      <c r="D1" s="177" t="s">
        <v>20</v>
      </c>
      <c r="E1" s="186" t="s">
        <v>12</v>
      </c>
      <c r="F1" s="186" t="s">
        <v>5</v>
      </c>
      <c r="G1" s="183" t="s">
        <v>17</v>
      </c>
      <c r="H1" s="3" t="s">
        <v>3</v>
      </c>
      <c r="I1" s="3"/>
      <c r="J1" s="3"/>
      <c r="K1" s="23"/>
      <c r="L1" s="3"/>
      <c r="M1" s="3"/>
      <c r="N1" s="188" t="s">
        <v>6</v>
      </c>
      <c r="O1" s="184" t="s">
        <v>4</v>
      </c>
      <c r="P1" s="5" t="s">
        <v>40</v>
      </c>
      <c r="Q1" s="5" t="s">
        <v>16</v>
      </c>
      <c r="R1" s="5" t="s">
        <v>136</v>
      </c>
      <c r="S1" s="5" t="s">
        <v>13</v>
      </c>
      <c r="T1" s="5" t="s">
        <v>9</v>
      </c>
      <c r="U1" s="5" t="s">
        <v>14</v>
      </c>
      <c r="V1" s="5" t="s">
        <v>40</v>
      </c>
      <c r="W1" s="5" t="s">
        <v>13</v>
      </c>
      <c r="X1" s="5" t="s">
        <v>135</v>
      </c>
      <c r="Y1" s="5" t="s">
        <v>136</v>
      </c>
      <c r="Z1" s="5" t="s">
        <v>9</v>
      </c>
      <c r="AA1" s="5" t="s">
        <v>14</v>
      </c>
      <c r="AB1" s="4" t="s">
        <v>96</v>
      </c>
      <c r="AC1" s="177" t="s">
        <v>18</v>
      </c>
      <c r="AD1" s="169" t="s">
        <v>10</v>
      </c>
      <c r="AE1" s="169" t="s">
        <v>44</v>
      </c>
      <c r="AF1" s="179" t="s">
        <v>22</v>
      </c>
      <c r="AG1" s="181" t="s">
        <v>23</v>
      </c>
    </row>
    <row r="2" spans="1:33" x14ac:dyDescent="0.25">
      <c r="A2" s="178"/>
      <c r="B2" s="187"/>
      <c r="C2" s="187"/>
      <c r="D2" s="178"/>
      <c r="E2" s="187"/>
      <c r="F2" s="187"/>
      <c r="G2" s="183"/>
      <c r="H2" s="17" t="s">
        <v>24</v>
      </c>
      <c r="I2" s="17" t="s">
        <v>43</v>
      </c>
      <c r="J2" s="17" t="s">
        <v>15</v>
      </c>
      <c r="K2" s="17" t="s">
        <v>108</v>
      </c>
      <c r="L2" s="2" t="s">
        <v>2</v>
      </c>
      <c r="M2" s="2" t="s">
        <v>7</v>
      </c>
      <c r="N2" s="189"/>
      <c r="O2" s="185"/>
      <c r="P2" s="4" t="s">
        <v>90</v>
      </c>
      <c r="Q2" s="4" t="s">
        <v>41</v>
      </c>
      <c r="R2" s="4" t="s">
        <v>90</v>
      </c>
      <c r="S2" s="4" t="s">
        <v>41</v>
      </c>
      <c r="T2" s="4" t="s">
        <v>90</v>
      </c>
      <c r="U2" s="4" t="s">
        <v>41</v>
      </c>
      <c r="V2" s="4" t="s">
        <v>122</v>
      </c>
      <c r="W2" s="4" t="s">
        <v>42</v>
      </c>
      <c r="X2" s="4" t="s">
        <v>42</v>
      </c>
      <c r="Y2" s="4" t="s">
        <v>42</v>
      </c>
      <c r="Z2" s="4" t="s">
        <v>92</v>
      </c>
      <c r="AA2" s="4" t="s">
        <v>42</v>
      </c>
      <c r="AB2" s="16" t="s">
        <v>176</v>
      </c>
      <c r="AC2" s="178"/>
      <c r="AD2" s="170"/>
      <c r="AE2" s="170"/>
      <c r="AF2" s="180"/>
      <c r="AG2" s="182"/>
    </row>
    <row r="3" spans="1:33" ht="11.25" customHeight="1" x14ac:dyDescent="0.25">
      <c r="A3" s="20" t="s">
        <v>28</v>
      </c>
      <c r="B3" s="21">
        <v>33</v>
      </c>
      <c r="C3" s="9">
        <v>42</v>
      </c>
      <c r="D3" s="9">
        <v>7</v>
      </c>
      <c r="E3" s="77"/>
      <c r="F3" s="1">
        <f>'12.1'!AH3</f>
        <v>1998</v>
      </c>
      <c r="G3" s="22">
        <f>SUM(E3:F3)</f>
        <v>1998</v>
      </c>
      <c r="H3" s="7"/>
      <c r="I3" s="7"/>
      <c r="J3" s="7">
        <v>50</v>
      </c>
      <c r="K3" s="7"/>
      <c r="L3" s="7">
        <v>15</v>
      </c>
      <c r="M3" s="7"/>
      <c r="N3" s="6">
        <f t="shared" ref="N3:N27" si="0">SUBTOTAL(9,H3:M3)</f>
        <v>65</v>
      </c>
      <c r="O3" s="11">
        <f t="shared" ref="O3:O27" si="1">G3-N3</f>
        <v>1933</v>
      </c>
      <c r="P3" s="14">
        <v>156</v>
      </c>
      <c r="Q3" s="14">
        <v>69</v>
      </c>
      <c r="R3" s="14">
        <v>25</v>
      </c>
      <c r="S3" s="14">
        <v>21</v>
      </c>
      <c r="T3" s="14">
        <v>25</v>
      </c>
      <c r="U3" s="14">
        <v>25</v>
      </c>
      <c r="V3" s="14">
        <v>47</v>
      </c>
      <c r="W3" s="14"/>
      <c r="X3" s="14">
        <v>44</v>
      </c>
      <c r="Y3" s="14">
        <v>75</v>
      </c>
      <c r="Z3" s="14"/>
      <c r="AA3" s="14">
        <v>27</v>
      </c>
      <c r="AB3" s="14">
        <v>13</v>
      </c>
      <c r="AC3" s="14">
        <v>13</v>
      </c>
      <c r="AD3" s="13">
        <f>SUM(P3:AB3)</f>
        <v>527</v>
      </c>
      <c r="AE3" s="15">
        <f t="shared" ref="AE3:AE27" si="2">O3-AD3</f>
        <v>1406</v>
      </c>
      <c r="AF3" s="7">
        <f>(B3*C3)+D3</f>
        <v>1393</v>
      </c>
      <c r="AG3" s="13">
        <f>AF3+AC3-AE3</f>
        <v>0</v>
      </c>
    </row>
    <row r="4" spans="1:33" ht="11.25" customHeight="1" x14ac:dyDescent="0.25">
      <c r="A4" s="20" t="s">
        <v>29</v>
      </c>
      <c r="B4" s="21">
        <v>70</v>
      </c>
      <c r="C4" s="9">
        <v>21</v>
      </c>
      <c r="D4" s="9">
        <v>47</v>
      </c>
      <c r="E4" s="78"/>
      <c r="F4" s="1">
        <f>'12.1'!AH4</f>
        <v>2173</v>
      </c>
      <c r="G4" s="22">
        <f t="shared" ref="G4:G26" si="3">SUM(E4:F4)</f>
        <v>2173</v>
      </c>
      <c r="H4" s="7"/>
      <c r="I4" s="7">
        <v>18</v>
      </c>
      <c r="J4" s="7"/>
      <c r="K4" s="7"/>
      <c r="L4" s="7">
        <v>5</v>
      </c>
      <c r="M4" s="7"/>
      <c r="N4" s="6">
        <f t="shared" si="0"/>
        <v>23</v>
      </c>
      <c r="O4" s="11">
        <f t="shared" si="1"/>
        <v>2150</v>
      </c>
      <c r="P4" s="33">
        <v>72</v>
      </c>
      <c r="Q4" s="33">
        <v>106</v>
      </c>
      <c r="R4" s="33">
        <v>29</v>
      </c>
      <c r="S4" s="33">
        <v>48</v>
      </c>
      <c r="T4" s="33">
        <v>55</v>
      </c>
      <c r="U4" s="33">
        <v>44</v>
      </c>
      <c r="V4" s="33">
        <v>55</v>
      </c>
      <c r="W4" s="33">
        <v>32</v>
      </c>
      <c r="X4" s="33">
        <v>23</v>
      </c>
      <c r="Y4" s="33">
        <v>120</v>
      </c>
      <c r="Z4" s="33"/>
      <c r="AA4" s="33">
        <v>47</v>
      </c>
      <c r="AB4" s="33"/>
      <c r="AC4" s="33">
        <v>2</v>
      </c>
      <c r="AD4" s="13">
        <f t="shared" ref="AD4:AD26" si="4">SUM(P4:AB4)</f>
        <v>631</v>
      </c>
      <c r="AE4" s="15">
        <f t="shared" si="2"/>
        <v>1519</v>
      </c>
      <c r="AF4" s="7">
        <f t="shared" ref="AF4:AF26" si="5">(B4*C4)+D4</f>
        <v>1517</v>
      </c>
      <c r="AG4" s="13">
        <f t="shared" ref="AG4:AG26" si="6">AF4+AC4-AE4</f>
        <v>0</v>
      </c>
    </row>
    <row r="5" spans="1:33" ht="11.25" customHeight="1" x14ac:dyDescent="0.25">
      <c r="A5" s="20" t="s">
        <v>30</v>
      </c>
      <c r="B5" s="21">
        <v>45</v>
      </c>
      <c r="C5" s="8">
        <v>10</v>
      </c>
      <c r="D5" s="8">
        <v>20</v>
      </c>
      <c r="E5" s="12">
        <v>360</v>
      </c>
      <c r="F5" s="1">
        <f>'12.1'!AH5</f>
        <v>200</v>
      </c>
      <c r="G5" s="22">
        <f t="shared" si="3"/>
        <v>560</v>
      </c>
      <c r="H5" s="7"/>
      <c r="I5" s="7"/>
      <c r="J5" s="7"/>
      <c r="K5" s="7"/>
      <c r="L5" s="7"/>
      <c r="M5" s="7"/>
      <c r="N5" s="6">
        <f t="shared" si="0"/>
        <v>0</v>
      </c>
      <c r="O5" s="11">
        <f t="shared" si="1"/>
        <v>560</v>
      </c>
      <c r="P5" s="33"/>
      <c r="Q5" s="33"/>
      <c r="R5" s="33">
        <v>7</v>
      </c>
      <c r="S5" s="33">
        <v>25</v>
      </c>
      <c r="T5" s="33">
        <v>3</v>
      </c>
      <c r="U5" s="33">
        <v>12</v>
      </c>
      <c r="V5" s="33">
        <v>5</v>
      </c>
      <c r="W5" s="33"/>
      <c r="X5" s="33">
        <v>2</v>
      </c>
      <c r="Y5" s="33">
        <v>30</v>
      </c>
      <c r="Z5" s="33"/>
      <c r="AA5" s="33">
        <v>3</v>
      </c>
      <c r="AB5" s="33">
        <v>3</v>
      </c>
      <c r="AC5" s="33"/>
      <c r="AD5" s="13">
        <f t="shared" si="4"/>
        <v>90</v>
      </c>
      <c r="AE5" s="15">
        <f t="shared" si="2"/>
        <v>470</v>
      </c>
      <c r="AF5" s="7">
        <f t="shared" si="5"/>
        <v>470</v>
      </c>
      <c r="AG5" s="13">
        <f t="shared" si="6"/>
        <v>0</v>
      </c>
    </row>
    <row r="6" spans="1:33" ht="11.25" customHeight="1" x14ac:dyDescent="0.25">
      <c r="A6" s="20" t="s">
        <v>31</v>
      </c>
      <c r="B6" s="21">
        <v>60</v>
      </c>
      <c r="C6" s="8">
        <v>1</v>
      </c>
      <c r="D6" s="8">
        <v>52</v>
      </c>
      <c r="E6" s="12">
        <v>60</v>
      </c>
      <c r="F6" s="1">
        <f>'12.1'!AH6</f>
        <v>52</v>
      </c>
      <c r="G6" s="22">
        <f t="shared" si="3"/>
        <v>112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112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3">
        <f t="shared" si="4"/>
        <v>0</v>
      </c>
      <c r="AE6" s="15">
        <f t="shared" si="2"/>
        <v>112</v>
      </c>
      <c r="AF6" s="7">
        <f t="shared" si="5"/>
        <v>112</v>
      </c>
      <c r="AG6" s="13">
        <f t="shared" si="6"/>
        <v>0</v>
      </c>
    </row>
    <row r="7" spans="1:33" ht="11.25" customHeight="1" x14ac:dyDescent="0.25">
      <c r="A7" s="20" t="s">
        <v>33</v>
      </c>
      <c r="B7" s="21">
        <v>120</v>
      </c>
      <c r="C7" s="9">
        <v>7</v>
      </c>
      <c r="D7" s="9">
        <v>6</v>
      </c>
      <c r="E7" s="12">
        <v>240</v>
      </c>
      <c r="F7" s="1">
        <f>'12.1'!AH7</f>
        <v>715</v>
      </c>
      <c r="G7" s="22">
        <f t="shared" si="3"/>
        <v>955</v>
      </c>
      <c r="H7" s="7"/>
      <c r="I7" s="7"/>
      <c r="J7" s="7"/>
      <c r="K7" s="7"/>
      <c r="L7" s="7"/>
      <c r="M7" s="7"/>
      <c r="N7" s="6">
        <f t="shared" si="0"/>
        <v>0</v>
      </c>
      <c r="O7" s="11">
        <f t="shared" si="1"/>
        <v>955</v>
      </c>
      <c r="P7" s="14">
        <v>9</v>
      </c>
      <c r="Q7" s="14">
        <v>21</v>
      </c>
      <c r="R7" s="14"/>
      <c r="S7" s="14">
        <v>12</v>
      </c>
      <c r="T7" s="14">
        <v>21</v>
      </c>
      <c r="U7" s="14">
        <v>4</v>
      </c>
      <c r="V7" s="14">
        <v>8</v>
      </c>
      <c r="W7" s="14">
        <v>20</v>
      </c>
      <c r="X7" s="14"/>
      <c r="Y7" s="14"/>
      <c r="Z7" s="14"/>
      <c r="AA7" s="14">
        <v>14</v>
      </c>
      <c r="AB7" s="14"/>
      <c r="AC7" s="14"/>
      <c r="AD7" s="13">
        <f t="shared" si="4"/>
        <v>109</v>
      </c>
      <c r="AE7" s="15">
        <f t="shared" si="2"/>
        <v>846</v>
      </c>
      <c r="AF7" s="7">
        <f t="shared" si="5"/>
        <v>846</v>
      </c>
      <c r="AG7" s="13">
        <f t="shared" si="6"/>
        <v>0</v>
      </c>
    </row>
    <row r="8" spans="1:33" ht="11.25" customHeight="1" x14ac:dyDescent="0.25">
      <c r="A8" s="20" t="s">
        <v>34</v>
      </c>
      <c r="B8" s="21">
        <v>40</v>
      </c>
      <c r="C8" s="8">
        <v>2</v>
      </c>
      <c r="D8" s="8">
        <v>15</v>
      </c>
      <c r="E8" s="12">
        <v>80</v>
      </c>
      <c r="F8" s="1">
        <f>'12.1'!AH8</f>
        <v>66</v>
      </c>
      <c r="G8" s="22">
        <f t="shared" si="3"/>
        <v>146</v>
      </c>
      <c r="H8" s="7"/>
      <c r="I8" s="7"/>
      <c r="J8" s="7">
        <v>45</v>
      </c>
      <c r="K8" s="7"/>
      <c r="L8" s="7"/>
      <c r="M8" s="7"/>
      <c r="N8" s="6">
        <f t="shared" si="0"/>
        <v>45</v>
      </c>
      <c r="O8" s="11">
        <f t="shared" si="1"/>
        <v>101</v>
      </c>
      <c r="P8" s="14"/>
      <c r="Q8" s="14"/>
      <c r="R8" s="14"/>
      <c r="S8" s="14"/>
      <c r="T8" s="14">
        <v>3</v>
      </c>
      <c r="U8" s="14"/>
      <c r="V8" s="14"/>
      <c r="W8" s="14"/>
      <c r="X8" s="14"/>
      <c r="Y8" s="14"/>
      <c r="Z8" s="14"/>
      <c r="AA8" s="14">
        <v>3</v>
      </c>
      <c r="AB8" s="14"/>
      <c r="AC8" s="14"/>
      <c r="AD8" s="13">
        <f t="shared" si="4"/>
        <v>6</v>
      </c>
      <c r="AE8" s="15">
        <f t="shared" si="2"/>
        <v>95</v>
      </c>
      <c r="AF8" s="7">
        <f t="shared" si="5"/>
        <v>95</v>
      </c>
      <c r="AG8" s="13">
        <f t="shared" si="6"/>
        <v>0</v>
      </c>
    </row>
    <row r="9" spans="1:33" ht="11.25" customHeight="1" x14ac:dyDescent="0.25">
      <c r="A9" s="20" t="s">
        <v>35</v>
      </c>
      <c r="B9" s="21">
        <v>65</v>
      </c>
      <c r="C9" s="8">
        <v>3</v>
      </c>
      <c r="D9" s="8">
        <v>57</v>
      </c>
      <c r="E9" s="12">
        <v>130</v>
      </c>
      <c r="F9" s="1">
        <f>'12.1'!AH9</f>
        <v>152</v>
      </c>
      <c r="G9" s="22">
        <f t="shared" si="3"/>
        <v>282</v>
      </c>
      <c r="H9" s="7"/>
      <c r="I9" s="7"/>
      <c r="J9" s="7"/>
      <c r="K9" s="7"/>
      <c r="L9" s="7"/>
      <c r="M9" s="7"/>
      <c r="N9" s="6">
        <f t="shared" si="0"/>
        <v>0</v>
      </c>
      <c r="O9" s="11">
        <f t="shared" si="1"/>
        <v>282</v>
      </c>
      <c r="P9" s="14">
        <v>9</v>
      </c>
      <c r="Q9" s="14">
        <v>9</v>
      </c>
      <c r="R9" s="14"/>
      <c r="S9" s="14">
        <v>11</v>
      </c>
      <c r="T9" s="14"/>
      <c r="U9" s="14"/>
      <c r="V9" s="14"/>
      <c r="W9" s="14"/>
      <c r="X9" s="14"/>
      <c r="Y9" s="14"/>
      <c r="Z9" s="14"/>
      <c r="AA9" s="14"/>
      <c r="AB9" s="14"/>
      <c r="AC9" s="14">
        <v>1</v>
      </c>
      <c r="AD9" s="13">
        <f t="shared" si="4"/>
        <v>29</v>
      </c>
      <c r="AE9" s="15">
        <f t="shared" si="2"/>
        <v>253</v>
      </c>
      <c r="AF9" s="7">
        <f t="shared" si="5"/>
        <v>252</v>
      </c>
      <c r="AG9" s="13">
        <f t="shared" si="6"/>
        <v>0</v>
      </c>
    </row>
    <row r="10" spans="1:33" ht="11.25" customHeight="1" x14ac:dyDescent="0.25">
      <c r="A10" s="20" t="s">
        <v>36</v>
      </c>
      <c r="B10" s="21">
        <v>100</v>
      </c>
      <c r="C10" s="8">
        <v>12</v>
      </c>
      <c r="D10" s="8">
        <v>11</v>
      </c>
      <c r="E10" s="12"/>
      <c r="F10" s="1">
        <f>'12.1'!AH10</f>
        <v>1452</v>
      </c>
      <c r="G10" s="22">
        <f t="shared" si="3"/>
        <v>1452</v>
      </c>
      <c r="H10" s="7"/>
      <c r="I10" s="7"/>
      <c r="J10" s="7"/>
      <c r="K10" s="7"/>
      <c r="L10" s="7">
        <v>20</v>
      </c>
      <c r="M10" s="7"/>
      <c r="N10" s="6">
        <f t="shared" si="0"/>
        <v>20</v>
      </c>
      <c r="O10" s="11">
        <f t="shared" si="1"/>
        <v>1432</v>
      </c>
      <c r="P10" s="14">
        <v>5</v>
      </c>
      <c r="Q10" s="14">
        <v>33</v>
      </c>
      <c r="R10" s="14">
        <v>10</v>
      </c>
      <c r="S10" s="14">
        <v>49</v>
      </c>
      <c r="T10" s="14">
        <v>18</v>
      </c>
      <c r="U10" s="14">
        <v>38</v>
      </c>
      <c r="V10" s="14">
        <v>17</v>
      </c>
      <c r="W10" s="14">
        <v>20</v>
      </c>
      <c r="X10" s="14">
        <v>5</v>
      </c>
      <c r="Y10" s="14"/>
      <c r="Z10" s="14"/>
      <c r="AA10" s="14">
        <v>23</v>
      </c>
      <c r="AB10" s="14"/>
      <c r="AC10" s="14">
        <v>3</v>
      </c>
      <c r="AD10" s="13">
        <f t="shared" si="4"/>
        <v>218</v>
      </c>
      <c r="AE10" s="15">
        <f t="shared" si="2"/>
        <v>1214</v>
      </c>
      <c r="AF10" s="7">
        <f t="shared" si="5"/>
        <v>1211</v>
      </c>
      <c r="AG10" s="13">
        <f t="shared" si="6"/>
        <v>0</v>
      </c>
    </row>
    <row r="11" spans="1:33" ht="11.25" customHeight="1" x14ac:dyDescent="0.25">
      <c r="A11" s="20" t="s">
        <v>37</v>
      </c>
      <c r="B11" s="21">
        <v>85</v>
      </c>
      <c r="C11" s="10">
        <v>1</v>
      </c>
      <c r="D11" s="10">
        <v>60</v>
      </c>
      <c r="E11" s="12"/>
      <c r="F11" s="1">
        <f>'12.1'!AH11</f>
        <v>162</v>
      </c>
      <c r="G11" s="22">
        <f t="shared" si="3"/>
        <v>162</v>
      </c>
      <c r="H11" s="7"/>
      <c r="I11" s="7"/>
      <c r="J11" s="7"/>
      <c r="K11" s="7"/>
      <c r="L11" s="7"/>
      <c r="M11" s="7"/>
      <c r="N11" s="6">
        <f t="shared" si="0"/>
        <v>0</v>
      </c>
      <c r="O11" s="11">
        <f t="shared" si="1"/>
        <v>162</v>
      </c>
      <c r="P11" s="14"/>
      <c r="Q11" s="14">
        <v>5</v>
      </c>
      <c r="R11" s="14"/>
      <c r="S11" s="14">
        <v>12</v>
      </c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3">
        <f t="shared" si="4"/>
        <v>17</v>
      </c>
      <c r="AE11" s="15">
        <f t="shared" si="2"/>
        <v>145</v>
      </c>
      <c r="AF11" s="7">
        <f t="shared" si="5"/>
        <v>145</v>
      </c>
      <c r="AG11" s="13">
        <f t="shared" si="6"/>
        <v>0</v>
      </c>
    </row>
    <row r="12" spans="1:33" ht="11.25" customHeight="1" x14ac:dyDescent="0.25">
      <c r="A12" s="20" t="s">
        <v>38</v>
      </c>
      <c r="B12" s="21">
        <v>50</v>
      </c>
      <c r="C12" s="10">
        <v>4</v>
      </c>
      <c r="D12" s="10">
        <v>34</v>
      </c>
      <c r="E12" s="12"/>
      <c r="F12" s="1">
        <f>'12.1'!AH12</f>
        <v>376</v>
      </c>
      <c r="G12" s="22">
        <f t="shared" si="3"/>
        <v>376</v>
      </c>
      <c r="H12" s="7"/>
      <c r="I12" s="7"/>
      <c r="J12" s="7"/>
      <c r="K12" s="7"/>
      <c r="L12" s="7"/>
      <c r="M12" s="7"/>
      <c r="N12" s="6">
        <f t="shared" si="0"/>
        <v>0</v>
      </c>
      <c r="O12" s="11">
        <f t="shared" si="1"/>
        <v>376</v>
      </c>
      <c r="P12" s="14">
        <v>4</v>
      </c>
      <c r="Q12" s="14">
        <v>17</v>
      </c>
      <c r="R12" s="14">
        <v>4</v>
      </c>
      <c r="S12" s="14">
        <v>19</v>
      </c>
      <c r="T12" s="14">
        <v>30</v>
      </c>
      <c r="U12" s="14">
        <v>8</v>
      </c>
      <c r="V12" s="14">
        <v>20</v>
      </c>
      <c r="W12" s="14">
        <v>16</v>
      </c>
      <c r="X12" s="14">
        <v>7</v>
      </c>
      <c r="Y12" s="14"/>
      <c r="Z12" s="14"/>
      <c r="AA12" s="14">
        <v>17</v>
      </c>
      <c r="AB12" s="14"/>
      <c r="AC12" s="14"/>
      <c r="AD12" s="13">
        <f t="shared" si="4"/>
        <v>142</v>
      </c>
      <c r="AE12" s="15">
        <f t="shared" si="2"/>
        <v>234</v>
      </c>
      <c r="AF12" s="7">
        <f t="shared" si="5"/>
        <v>234</v>
      </c>
      <c r="AG12" s="13">
        <f t="shared" si="6"/>
        <v>0</v>
      </c>
    </row>
    <row r="13" spans="1:33" ht="11.25" customHeight="1" x14ac:dyDescent="0.25">
      <c r="A13" s="20" t="s">
        <v>39</v>
      </c>
      <c r="B13" s="21">
        <v>50</v>
      </c>
      <c r="C13" s="10">
        <v>4</v>
      </c>
      <c r="D13" s="10">
        <v>56</v>
      </c>
      <c r="E13" s="12"/>
      <c r="F13" s="1">
        <f>'12.1'!AH13</f>
        <v>334</v>
      </c>
      <c r="G13" s="22">
        <f t="shared" si="3"/>
        <v>334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334</v>
      </c>
      <c r="P13" s="14">
        <v>4</v>
      </c>
      <c r="Q13" s="14">
        <v>6</v>
      </c>
      <c r="R13" s="14">
        <v>4</v>
      </c>
      <c r="S13" s="14">
        <v>6</v>
      </c>
      <c r="T13" s="14">
        <v>18</v>
      </c>
      <c r="U13" s="14"/>
      <c r="V13" s="14">
        <v>12</v>
      </c>
      <c r="W13" s="14">
        <v>16</v>
      </c>
      <c r="X13" s="14">
        <v>4</v>
      </c>
      <c r="Y13" s="14"/>
      <c r="Z13" s="14"/>
      <c r="AA13" s="14">
        <v>8</v>
      </c>
      <c r="AB13" s="14"/>
      <c r="AC13" s="14"/>
      <c r="AD13" s="13">
        <f t="shared" si="4"/>
        <v>78</v>
      </c>
      <c r="AE13" s="15">
        <f t="shared" si="2"/>
        <v>256</v>
      </c>
      <c r="AF13" s="7">
        <f t="shared" si="5"/>
        <v>256</v>
      </c>
      <c r="AG13" s="13">
        <f t="shared" si="6"/>
        <v>0</v>
      </c>
    </row>
    <row r="14" spans="1:33" ht="11.25" customHeight="1" x14ac:dyDescent="0.25">
      <c r="A14" s="20" t="s">
        <v>25</v>
      </c>
      <c r="B14" s="21">
        <v>45</v>
      </c>
      <c r="C14" s="10">
        <v>3</v>
      </c>
      <c r="D14" s="10">
        <v>7</v>
      </c>
      <c r="E14" s="12"/>
      <c r="F14" s="1">
        <f>'12.1'!AH14</f>
        <v>190</v>
      </c>
      <c r="G14" s="22">
        <f t="shared" si="3"/>
        <v>190</v>
      </c>
      <c r="H14" s="7"/>
      <c r="I14" s="7"/>
      <c r="J14" s="7"/>
      <c r="K14" s="7"/>
      <c r="L14" s="7">
        <v>20</v>
      </c>
      <c r="M14" s="7"/>
      <c r="N14" s="6">
        <f t="shared" si="0"/>
        <v>20</v>
      </c>
      <c r="O14" s="11">
        <f t="shared" si="1"/>
        <v>170</v>
      </c>
      <c r="P14" s="14"/>
      <c r="Q14" s="14"/>
      <c r="R14" s="14">
        <v>5</v>
      </c>
      <c r="S14" s="14"/>
      <c r="T14" s="14"/>
      <c r="U14" s="14">
        <v>13</v>
      </c>
      <c r="V14" s="14"/>
      <c r="W14" s="14"/>
      <c r="X14" s="14">
        <v>10</v>
      </c>
      <c r="Y14" s="14"/>
      <c r="Z14" s="14"/>
      <c r="AA14" s="14"/>
      <c r="AB14" s="14"/>
      <c r="AC14" s="14"/>
      <c r="AD14" s="13">
        <f t="shared" si="4"/>
        <v>28</v>
      </c>
      <c r="AE14" s="15">
        <f t="shared" si="2"/>
        <v>142</v>
      </c>
      <c r="AF14" s="7">
        <f t="shared" si="5"/>
        <v>142</v>
      </c>
      <c r="AG14" s="13">
        <f t="shared" si="6"/>
        <v>0</v>
      </c>
    </row>
    <row r="15" spans="1:33" ht="11.25" customHeight="1" x14ac:dyDescent="0.25">
      <c r="A15" s="20" t="s">
        <v>26</v>
      </c>
      <c r="B15" s="21">
        <v>33</v>
      </c>
      <c r="C15" s="10">
        <v>4</v>
      </c>
      <c r="D15" s="10">
        <v>38</v>
      </c>
      <c r="E15" s="12"/>
      <c r="F15" s="1">
        <f>'12.1'!AH15</f>
        <v>187</v>
      </c>
      <c r="G15" s="22">
        <f t="shared" si="3"/>
        <v>187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187</v>
      </c>
      <c r="P15" s="14"/>
      <c r="Q15" s="14"/>
      <c r="R15" s="14">
        <v>6</v>
      </c>
      <c r="S15" s="14"/>
      <c r="T15" s="14"/>
      <c r="U15" s="14">
        <v>1</v>
      </c>
      <c r="V15" s="14"/>
      <c r="W15" s="14"/>
      <c r="X15" s="14">
        <v>10</v>
      </c>
      <c r="Y15" s="14"/>
      <c r="Z15" s="14"/>
      <c r="AA15" s="14"/>
      <c r="AB15" s="14"/>
      <c r="AC15" s="14"/>
      <c r="AD15" s="13">
        <f t="shared" si="4"/>
        <v>17</v>
      </c>
      <c r="AE15" s="15">
        <f t="shared" si="2"/>
        <v>170</v>
      </c>
      <c r="AF15" s="7">
        <f t="shared" si="5"/>
        <v>170</v>
      </c>
      <c r="AG15" s="13">
        <f t="shared" si="6"/>
        <v>0</v>
      </c>
    </row>
    <row r="16" spans="1:33" ht="11.25" customHeight="1" x14ac:dyDescent="0.25">
      <c r="A16" s="20" t="s">
        <v>27</v>
      </c>
      <c r="B16" s="21">
        <v>45</v>
      </c>
      <c r="C16" s="10">
        <v>3</v>
      </c>
      <c r="D16" s="10">
        <v>74</v>
      </c>
      <c r="E16" s="12">
        <v>75</v>
      </c>
      <c r="F16" s="1">
        <f>'12.1'!AH16</f>
        <v>242</v>
      </c>
      <c r="G16" s="22">
        <f t="shared" si="3"/>
        <v>317</v>
      </c>
      <c r="H16" s="7"/>
      <c r="I16" s="7">
        <v>22</v>
      </c>
      <c r="J16" s="7"/>
      <c r="K16" s="7"/>
      <c r="L16" s="7"/>
      <c r="M16" s="7"/>
      <c r="N16" s="6">
        <f t="shared" si="0"/>
        <v>22</v>
      </c>
      <c r="O16" s="11">
        <f t="shared" si="1"/>
        <v>295</v>
      </c>
      <c r="P16" s="14">
        <v>4</v>
      </c>
      <c r="Q16" s="14"/>
      <c r="R16" s="14">
        <v>4</v>
      </c>
      <c r="S16" s="14">
        <v>5</v>
      </c>
      <c r="T16" s="14">
        <v>33</v>
      </c>
      <c r="U16" s="14"/>
      <c r="V16" s="14">
        <v>4</v>
      </c>
      <c r="W16" s="14">
        <v>8</v>
      </c>
      <c r="X16" s="14"/>
      <c r="Y16" s="14"/>
      <c r="Z16" s="14"/>
      <c r="AA16" s="14">
        <v>28</v>
      </c>
      <c r="AB16" s="14"/>
      <c r="AC16" s="14"/>
      <c r="AD16" s="13">
        <f t="shared" si="4"/>
        <v>86</v>
      </c>
      <c r="AE16" s="15">
        <f t="shared" si="2"/>
        <v>209</v>
      </c>
      <c r="AF16" s="7">
        <f t="shared" si="5"/>
        <v>209</v>
      </c>
      <c r="AG16" s="13">
        <f t="shared" si="6"/>
        <v>0</v>
      </c>
    </row>
    <row r="17" spans="1:34" ht="11.25" customHeight="1" x14ac:dyDescent="0.25">
      <c r="A17" s="20" t="s">
        <v>48</v>
      </c>
      <c r="B17" s="21">
        <v>50</v>
      </c>
      <c r="C17" s="10">
        <v>2</v>
      </c>
      <c r="D17" s="10">
        <v>8</v>
      </c>
      <c r="E17" s="12">
        <v>50</v>
      </c>
      <c r="F17" s="1">
        <f>'12.1'!AH17</f>
        <v>58</v>
      </c>
      <c r="G17" s="22">
        <f t="shared" si="3"/>
        <v>108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108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3">
        <f t="shared" si="4"/>
        <v>0</v>
      </c>
      <c r="AE17" s="15">
        <f t="shared" si="2"/>
        <v>108</v>
      </c>
      <c r="AF17" s="7">
        <f t="shared" si="5"/>
        <v>108</v>
      </c>
      <c r="AG17" s="13">
        <f t="shared" si="6"/>
        <v>0</v>
      </c>
    </row>
    <row r="18" spans="1:34" ht="11.25" customHeight="1" x14ac:dyDescent="0.25">
      <c r="A18" s="20" t="s">
        <v>49</v>
      </c>
      <c r="B18" s="21">
        <v>100</v>
      </c>
      <c r="C18" s="10">
        <v>0</v>
      </c>
      <c r="D18" s="10">
        <v>98</v>
      </c>
      <c r="E18" s="12">
        <v>106</v>
      </c>
      <c r="F18" s="1">
        <f>'12.1'!AH18</f>
        <v>18</v>
      </c>
      <c r="G18" s="22">
        <f t="shared" si="3"/>
        <v>124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124</v>
      </c>
      <c r="P18" s="14"/>
      <c r="Q18" s="14"/>
      <c r="R18" s="14"/>
      <c r="S18" s="14">
        <v>2</v>
      </c>
      <c r="T18" s="14">
        <v>4</v>
      </c>
      <c r="U18" s="14">
        <v>2</v>
      </c>
      <c r="V18" s="14"/>
      <c r="W18" s="14"/>
      <c r="X18" s="14">
        <v>18</v>
      </c>
      <c r="Y18" s="14"/>
      <c r="Z18" s="14"/>
      <c r="AA18" s="14"/>
      <c r="AB18" s="14"/>
      <c r="AC18" s="14"/>
      <c r="AD18" s="13">
        <f t="shared" si="4"/>
        <v>26</v>
      </c>
      <c r="AE18" s="15">
        <f t="shared" si="2"/>
        <v>98</v>
      </c>
      <c r="AF18" s="7">
        <f t="shared" si="5"/>
        <v>98</v>
      </c>
      <c r="AG18" s="13">
        <f t="shared" si="6"/>
        <v>0</v>
      </c>
    </row>
    <row r="19" spans="1:34" ht="11.25" customHeight="1" x14ac:dyDescent="0.25">
      <c r="A19" s="20" t="s">
        <v>50</v>
      </c>
      <c r="B19" s="21">
        <v>50</v>
      </c>
      <c r="C19" s="10">
        <v>1</v>
      </c>
      <c r="D19" s="10">
        <v>39</v>
      </c>
      <c r="E19" s="12"/>
      <c r="F19" s="1">
        <f>'12.1'!AH19</f>
        <v>89</v>
      </c>
      <c r="G19" s="22">
        <f t="shared" si="3"/>
        <v>89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89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3">
        <f t="shared" si="4"/>
        <v>0</v>
      </c>
      <c r="AE19" s="15">
        <f t="shared" si="2"/>
        <v>89</v>
      </c>
      <c r="AF19" s="7">
        <f t="shared" si="5"/>
        <v>89</v>
      </c>
      <c r="AG19" s="13">
        <f t="shared" si="6"/>
        <v>0</v>
      </c>
    </row>
    <row r="20" spans="1:34" ht="11.25" customHeight="1" x14ac:dyDescent="0.25">
      <c r="A20" s="20" t="s">
        <v>47</v>
      </c>
      <c r="B20" s="21">
        <v>33</v>
      </c>
      <c r="C20" s="10">
        <v>2</v>
      </c>
      <c r="D20" s="10">
        <v>12</v>
      </c>
      <c r="E20" s="12"/>
      <c r="F20" s="1">
        <f>'12.1'!AH20</f>
        <v>206</v>
      </c>
      <c r="G20" s="22">
        <f t="shared" si="3"/>
        <v>206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206</v>
      </c>
      <c r="P20" s="14">
        <v>4</v>
      </c>
      <c r="Q20" s="14">
        <v>11</v>
      </c>
      <c r="R20" s="14">
        <v>4</v>
      </c>
      <c r="S20" s="14">
        <v>11</v>
      </c>
      <c r="T20" s="14">
        <v>24</v>
      </c>
      <c r="U20" s="14">
        <v>2</v>
      </c>
      <c r="V20" s="14">
        <v>4</v>
      </c>
      <c r="W20" s="14">
        <v>8</v>
      </c>
      <c r="X20" s="14">
        <v>20</v>
      </c>
      <c r="Y20" s="14">
        <v>15</v>
      </c>
      <c r="Z20" s="14"/>
      <c r="AA20" s="14">
        <v>12</v>
      </c>
      <c r="AB20" s="14">
        <v>13</v>
      </c>
      <c r="AC20" s="14"/>
      <c r="AD20" s="13">
        <f t="shared" si="4"/>
        <v>128</v>
      </c>
      <c r="AE20" s="15">
        <f t="shared" si="2"/>
        <v>78</v>
      </c>
      <c r="AF20" s="7">
        <f t="shared" si="5"/>
        <v>78</v>
      </c>
      <c r="AG20" s="13">
        <f t="shared" si="6"/>
        <v>0</v>
      </c>
    </row>
    <row r="21" spans="1:34" ht="11.25" customHeight="1" x14ac:dyDescent="0.25">
      <c r="A21" s="20" t="s">
        <v>102</v>
      </c>
      <c r="B21" s="21"/>
      <c r="C21" s="10"/>
      <c r="D21" s="10">
        <v>2</v>
      </c>
      <c r="E21" s="12"/>
      <c r="F21" s="1">
        <f>'12.1'!AH21</f>
        <v>2</v>
      </c>
      <c r="G21" s="22">
        <f t="shared" si="3"/>
        <v>2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1"/>
        <v>2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3">
        <f t="shared" si="4"/>
        <v>0</v>
      </c>
      <c r="AE21" s="15">
        <f t="shared" si="2"/>
        <v>2</v>
      </c>
      <c r="AF21" s="7">
        <f t="shared" si="5"/>
        <v>2</v>
      </c>
      <c r="AG21" s="13">
        <f t="shared" si="6"/>
        <v>0</v>
      </c>
    </row>
    <row r="22" spans="1:34" ht="11.25" customHeight="1" x14ac:dyDescent="0.25">
      <c r="A22" s="20" t="s">
        <v>123</v>
      </c>
      <c r="B22" s="21"/>
      <c r="C22" s="10"/>
      <c r="D22" s="10">
        <v>7</v>
      </c>
      <c r="E22" s="12"/>
      <c r="F22" s="1">
        <f>'12.1'!AH22</f>
        <v>7</v>
      </c>
      <c r="G22" s="22">
        <f t="shared" si="3"/>
        <v>7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7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>
        <f t="shared" si="4"/>
        <v>0</v>
      </c>
      <c r="AE22" s="15">
        <f t="shared" si="2"/>
        <v>7</v>
      </c>
      <c r="AF22" s="7">
        <f t="shared" si="5"/>
        <v>7</v>
      </c>
      <c r="AG22" s="13">
        <f t="shared" si="6"/>
        <v>0</v>
      </c>
    </row>
    <row r="23" spans="1:34" ht="11.25" customHeight="1" x14ac:dyDescent="0.25">
      <c r="A23" s="20" t="s">
        <v>124</v>
      </c>
      <c r="B23" s="21"/>
      <c r="C23" s="10"/>
      <c r="D23" s="10">
        <v>6</v>
      </c>
      <c r="E23" s="12"/>
      <c r="F23" s="1">
        <f>'12.1'!AH23</f>
        <v>6</v>
      </c>
      <c r="G23" s="22">
        <f t="shared" si="3"/>
        <v>6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6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4"/>
        <v>0</v>
      </c>
      <c r="AE23" s="15">
        <f t="shared" si="2"/>
        <v>6</v>
      </c>
      <c r="AF23" s="7">
        <f t="shared" si="5"/>
        <v>6</v>
      </c>
      <c r="AG23" s="13">
        <f t="shared" si="6"/>
        <v>0</v>
      </c>
    </row>
    <row r="24" spans="1:34" ht="11.25" customHeight="1" x14ac:dyDescent="0.25">
      <c r="A24" s="20" t="s">
        <v>180</v>
      </c>
      <c r="B24" s="21">
        <v>40</v>
      </c>
      <c r="C24" s="10">
        <v>2</v>
      </c>
      <c r="D24" s="10">
        <v>8</v>
      </c>
      <c r="E24" s="12"/>
      <c r="F24" s="1">
        <f>'12.1'!AH24</f>
        <v>88</v>
      </c>
      <c r="G24" s="22">
        <f t="shared" si="3"/>
        <v>88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"/>
        <v>88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>
        <f t="shared" si="4"/>
        <v>0</v>
      </c>
      <c r="AE24" s="15">
        <f t="shared" si="2"/>
        <v>88</v>
      </c>
      <c r="AF24" s="7">
        <f t="shared" si="5"/>
        <v>88</v>
      </c>
      <c r="AG24" s="13">
        <f t="shared" si="6"/>
        <v>0</v>
      </c>
    </row>
    <row r="25" spans="1:34" ht="11.25" customHeight="1" x14ac:dyDescent="0.25">
      <c r="A25" s="20" t="s">
        <v>181</v>
      </c>
      <c r="B25" s="21">
        <v>40</v>
      </c>
      <c r="C25" s="10">
        <v>2</v>
      </c>
      <c r="D25" s="10">
        <v>22</v>
      </c>
      <c r="E25" s="12"/>
      <c r="F25" s="1">
        <f>'12.1'!AH25</f>
        <v>107</v>
      </c>
      <c r="G25" s="22">
        <f t="shared" si="3"/>
        <v>107</v>
      </c>
      <c r="H25" s="7"/>
      <c r="I25" s="7"/>
      <c r="J25" s="7"/>
      <c r="K25" s="7"/>
      <c r="L25" s="7"/>
      <c r="M25" s="7"/>
      <c r="N25" s="6">
        <f t="shared" si="0"/>
        <v>0</v>
      </c>
      <c r="O25" s="11">
        <f t="shared" si="1"/>
        <v>107</v>
      </c>
      <c r="P25" s="14"/>
      <c r="Q25" s="14"/>
      <c r="R25" s="14"/>
      <c r="S25" s="14"/>
      <c r="T25" s="14"/>
      <c r="U25" s="14"/>
      <c r="V25" s="14"/>
      <c r="W25" s="14"/>
      <c r="X25" s="14">
        <v>5</v>
      </c>
      <c r="Y25" s="14"/>
      <c r="Z25" s="14"/>
      <c r="AA25" s="14"/>
      <c r="AB25" s="14"/>
      <c r="AC25" s="14"/>
      <c r="AD25" s="13">
        <f t="shared" si="4"/>
        <v>5</v>
      </c>
      <c r="AE25" s="15">
        <f t="shared" si="2"/>
        <v>102</v>
      </c>
      <c r="AF25" s="7">
        <f t="shared" si="5"/>
        <v>102</v>
      </c>
      <c r="AG25" s="13">
        <f t="shared" si="6"/>
        <v>0</v>
      </c>
    </row>
    <row r="26" spans="1:34" ht="11.25" customHeight="1" x14ac:dyDescent="0.25">
      <c r="A26" s="20" t="s">
        <v>32</v>
      </c>
      <c r="B26" s="21">
        <v>30</v>
      </c>
      <c r="C26" s="10">
        <v>1</v>
      </c>
      <c r="D26" s="10">
        <v>18</v>
      </c>
      <c r="E26" s="12"/>
      <c r="F26" s="1">
        <f>'12.1'!AH26</f>
        <v>48</v>
      </c>
      <c r="G26" s="22">
        <f t="shared" si="3"/>
        <v>48</v>
      </c>
      <c r="H26" s="7"/>
      <c r="I26" s="7"/>
      <c r="J26" s="7"/>
      <c r="K26" s="7"/>
      <c r="L26" s="7"/>
      <c r="M26" s="7"/>
      <c r="N26" s="6">
        <f t="shared" si="0"/>
        <v>0</v>
      </c>
      <c r="O26" s="11">
        <f t="shared" si="1"/>
        <v>48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3">
        <f t="shared" si="4"/>
        <v>0</v>
      </c>
      <c r="AE26" s="15">
        <f t="shared" si="2"/>
        <v>48</v>
      </c>
      <c r="AF26" s="7">
        <f t="shared" si="5"/>
        <v>48</v>
      </c>
      <c r="AG26" s="13">
        <f t="shared" si="6"/>
        <v>0</v>
      </c>
    </row>
    <row r="27" spans="1:34" ht="11.25" customHeight="1" x14ac:dyDescent="0.25">
      <c r="A27" s="20" t="s">
        <v>138</v>
      </c>
      <c r="B27" s="21">
        <v>20</v>
      </c>
      <c r="C27" s="10">
        <v>0</v>
      </c>
      <c r="D27" s="10">
        <v>6</v>
      </c>
      <c r="E27" s="12"/>
      <c r="F27" s="1">
        <f>'12.1'!AH27</f>
        <v>21</v>
      </c>
      <c r="G27" s="22">
        <f>SUM(E27:F27)</f>
        <v>21</v>
      </c>
      <c r="H27" s="7"/>
      <c r="I27" s="7"/>
      <c r="J27" s="7"/>
      <c r="K27" s="7"/>
      <c r="L27" s="7"/>
      <c r="M27" s="7"/>
      <c r="N27" s="6">
        <f t="shared" si="0"/>
        <v>0</v>
      </c>
      <c r="O27" s="11">
        <f t="shared" si="1"/>
        <v>21</v>
      </c>
      <c r="P27" s="14"/>
      <c r="Q27" s="14">
        <v>15</v>
      </c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3">
        <f>SUM(P27:AB27)</f>
        <v>15</v>
      </c>
      <c r="AE27" s="15">
        <f t="shared" si="2"/>
        <v>6</v>
      </c>
      <c r="AF27" s="7">
        <f>(B27*C27)+D27</f>
        <v>6</v>
      </c>
      <c r="AG27" s="13">
        <f>AF27+AC27-AE27</f>
        <v>0</v>
      </c>
    </row>
    <row r="28" spans="1:34" ht="11.25" customHeight="1" x14ac:dyDescent="0.25">
      <c r="E28" s="19">
        <f>SUM(E3:E27)</f>
        <v>1101</v>
      </c>
      <c r="F28" s="19">
        <f t="shared" ref="F28:AG28" si="7">SUM(F3:F27)</f>
        <v>8949</v>
      </c>
      <c r="G28" s="19">
        <f t="shared" si="7"/>
        <v>10050</v>
      </c>
      <c r="H28" s="19">
        <f t="shared" si="7"/>
        <v>0</v>
      </c>
      <c r="I28" s="19">
        <f t="shared" si="7"/>
        <v>40</v>
      </c>
      <c r="J28" s="19">
        <f t="shared" si="7"/>
        <v>95</v>
      </c>
      <c r="K28" s="19">
        <f t="shared" si="7"/>
        <v>0</v>
      </c>
      <c r="L28" s="19">
        <f t="shared" si="7"/>
        <v>60</v>
      </c>
      <c r="M28" s="19">
        <f t="shared" si="7"/>
        <v>0</v>
      </c>
      <c r="N28" s="19">
        <f t="shared" si="7"/>
        <v>195</v>
      </c>
      <c r="O28" s="19">
        <f t="shared" si="7"/>
        <v>9855</v>
      </c>
      <c r="P28" s="19">
        <f t="shared" si="7"/>
        <v>267</v>
      </c>
      <c r="Q28" s="19">
        <f t="shared" si="7"/>
        <v>292</v>
      </c>
      <c r="R28" s="19">
        <f t="shared" si="7"/>
        <v>98</v>
      </c>
      <c r="S28" s="19">
        <f t="shared" si="7"/>
        <v>221</v>
      </c>
      <c r="T28" s="19">
        <f t="shared" si="7"/>
        <v>234</v>
      </c>
      <c r="U28" s="19">
        <f t="shared" si="7"/>
        <v>149</v>
      </c>
      <c r="V28" s="19">
        <f t="shared" si="7"/>
        <v>172</v>
      </c>
      <c r="W28" s="19">
        <f t="shared" si="7"/>
        <v>120</v>
      </c>
      <c r="X28" s="19">
        <f t="shared" si="7"/>
        <v>148</v>
      </c>
      <c r="Y28" s="19">
        <f t="shared" si="7"/>
        <v>240</v>
      </c>
      <c r="Z28" s="19">
        <f t="shared" si="7"/>
        <v>0</v>
      </c>
      <c r="AA28" s="19">
        <f t="shared" si="7"/>
        <v>182</v>
      </c>
      <c r="AB28" s="19">
        <f t="shared" si="7"/>
        <v>29</v>
      </c>
      <c r="AC28" s="19">
        <f t="shared" si="7"/>
        <v>19</v>
      </c>
      <c r="AD28" s="19">
        <f t="shared" si="7"/>
        <v>2152</v>
      </c>
      <c r="AE28" s="19">
        <f t="shared" si="7"/>
        <v>7703</v>
      </c>
      <c r="AF28" s="19">
        <f t="shared" si="7"/>
        <v>7684</v>
      </c>
      <c r="AG28" s="19">
        <f t="shared" si="7"/>
        <v>0</v>
      </c>
      <c r="AH28" s="19"/>
    </row>
    <row r="31" spans="1:34" x14ac:dyDescent="0.25">
      <c r="N31" t="s">
        <v>8</v>
      </c>
      <c r="P31" s="18"/>
      <c r="Q31" s="18"/>
      <c r="R31" s="18"/>
      <c r="S31" s="18"/>
      <c r="T31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C1:AC2"/>
    <mergeCell ref="AD1:AD2"/>
    <mergeCell ref="AE1:AE2"/>
    <mergeCell ref="AF1:AF2"/>
    <mergeCell ref="AG1:AG2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1"/>
  <sheetViews>
    <sheetView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C3" sqref="AC3:AC27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7.14062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1" width="10.85546875" customWidth="1"/>
    <col min="32" max="32" width="12.28515625" bestFit="1" customWidth="1"/>
    <col min="33" max="33" width="10.85546875" customWidth="1"/>
    <col min="34" max="34" width="15.5703125" customWidth="1"/>
    <col min="35" max="35" width="10.85546875" customWidth="1"/>
  </cols>
  <sheetData>
    <row r="1" spans="1:35" x14ac:dyDescent="0.25">
      <c r="A1" s="177" t="s">
        <v>0</v>
      </c>
      <c r="B1" s="186" t="s">
        <v>21</v>
      </c>
      <c r="C1" s="186" t="s">
        <v>19</v>
      </c>
      <c r="D1" s="177" t="s">
        <v>20</v>
      </c>
      <c r="E1" s="186" t="s">
        <v>12</v>
      </c>
      <c r="F1" s="186" t="s">
        <v>5</v>
      </c>
      <c r="G1" s="183" t="s">
        <v>17</v>
      </c>
      <c r="H1" s="3" t="s">
        <v>3</v>
      </c>
      <c r="I1" s="3"/>
      <c r="J1" s="3"/>
      <c r="K1" s="23"/>
      <c r="L1" s="3"/>
      <c r="M1" s="3"/>
      <c r="N1" s="188" t="s">
        <v>6</v>
      </c>
      <c r="O1" s="184" t="s">
        <v>4</v>
      </c>
      <c r="P1" s="5" t="s">
        <v>40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40</v>
      </c>
      <c r="W1" s="5" t="s">
        <v>45</v>
      </c>
      <c r="X1" s="5" t="s">
        <v>11</v>
      </c>
      <c r="Y1" s="5" t="s">
        <v>13</v>
      </c>
      <c r="Z1" s="5" t="s">
        <v>9</v>
      </c>
      <c r="AA1" s="5" t="s">
        <v>9</v>
      </c>
      <c r="AB1" s="5" t="s">
        <v>14</v>
      </c>
      <c r="AC1" s="4" t="s">
        <v>89</v>
      </c>
      <c r="AD1" s="4"/>
      <c r="AE1" s="177" t="s">
        <v>18</v>
      </c>
      <c r="AF1" s="169" t="s">
        <v>10</v>
      </c>
      <c r="AG1" s="169" t="s">
        <v>44</v>
      </c>
      <c r="AH1" s="179" t="s">
        <v>22</v>
      </c>
      <c r="AI1" s="181" t="s">
        <v>23</v>
      </c>
    </row>
    <row r="2" spans="1:35" x14ac:dyDescent="0.25">
      <c r="A2" s="178"/>
      <c r="B2" s="187"/>
      <c r="C2" s="187"/>
      <c r="D2" s="178"/>
      <c r="E2" s="187"/>
      <c r="F2" s="187"/>
      <c r="G2" s="183"/>
      <c r="H2" s="17" t="s">
        <v>24</v>
      </c>
      <c r="I2" s="17" t="s">
        <v>43</v>
      </c>
      <c r="J2" s="17" t="s">
        <v>15</v>
      </c>
      <c r="K2" s="17" t="s">
        <v>1</v>
      </c>
      <c r="L2" s="2" t="s">
        <v>2</v>
      </c>
      <c r="M2" s="2" t="s">
        <v>7</v>
      </c>
      <c r="N2" s="189"/>
      <c r="O2" s="185"/>
      <c r="P2" s="4" t="s">
        <v>41</v>
      </c>
      <c r="Q2" s="4" t="s">
        <v>41</v>
      </c>
      <c r="R2" s="4" t="s">
        <v>41</v>
      </c>
      <c r="S2" s="4" t="s">
        <v>41</v>
      </c>
      <c r="T2" s="4" t="s">
        <v>41</v>
      </c>
      <c r="U2" s="4" t="s">
        <v>41</v>
      </c>
      <c r="V2" s="4" t="s">
        <v>42</v>
      </c>
      <c r="W2" s="4" t="s">
        <v>42</v>
      </c>
      <c r="X2" s="4" t="s">
        <v>91</v>
      </c>
      <c r="Y2" s="4" t="s">
        <v>42</v>
      </c>
      <c r="Z2" s="4" t="s">
        <v>92</v>
      </c>
      <c r="AA2" s="4" t="s">
        <v>42</v>
      </c>
      <c r="AB2" s="4" t="s">
        <v>42</v>
      </c>
      <c r="AC2" s="52" t="s">
        <v>99</v>
      </c>
      <c r="AD2" s="16"/>
      <c r="AE2" s="178"/>
      <c r="AF2" s="170"/>
      <c r="AG2" s="170"/>
      <c r="AH2" s="180"/>
      <c r="AI2" s="182"/>
    </row>
    <row r="3" spans="1:35" ht="11.25" customHeight="1" x14ac:dyDescent="0.25">
      <c r="A3" s="20" t="s">
        <v>28</v>
      </c>
      <c r="B3" s="21">
        <v>33</v>
      </c>
      <c r="C3" s="9">
        <v>42</v>
      </c>
      <c r="D3" s="9">
        <v>7</v>
      </c>
      <c r="E3" s="12"/>
      <c r="F3" s="1">
        <f>'13.1'!AF3</f>
        <v>1393</v>
      </c>
      <c r="G3" s="22">
        <f>SUM(E3:F3)</f>
        <v>1393</v>
      </c>
      <c r="H3" s="7"/>
      <c r="I3" s="7"/>
      <c r="J3" s="7"/>
      <c r="K3" s="7"/>
      <c r="L3" s="7"/>
      <c r="M3" s="7"/>
      <c r="N3" s="6">
        <f t="shared" ref="N3:N27" si="0">SUBTOTAL(9,H3:M3)</f>
        <v>0</v>
      </c>
      <c r="O3" s="11">
        <f t="shared" ref="O3:O27" si="1">G3-N3</f>
        <v>1393</v>
      </c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3">
        <f>SUM(P3:AD3)</f>
        <v>0</v>
      </c>
      <c r="AG3" s="15">
        <f t="shared" ref="AG3:AG27" si="2">O3-AF3</f>
        <v>1393</v>
      </c>
      <c r="AH3" s="7">
        <f>(B3*C3)+D3</f>
        <v>1393</v>
      </c>
      <c r="AI3" s="13">
        <f>AH3+AE3-AG3</f>
        <v>0</v>
      </c>
    </row>
    <row r="4" spans="1:35" ht="11.25" customHeight="1" x14ac:dyDescent="0.25">
      <c r="A4" s="20" t="s">
        <v>29</v>
      </c>
      <c r="B4" s="21">
        <v>70</v>
      </c>
      <c r="C4" s="9">
        <v>21</v>
      </c>
      <c r="D4" s="9">
        <v>47</v>
      </c>
      <c r="E4" s="12"/>
      <c r="F4" s="1">
        <f>'13.1'!AF4</f>
        <v>1517</v>
      </c>
      <c r="G4" s="22">
        <f t="shared" ref="G4:G26" si="3">SUM(E4:F4)</f>
        <v>1517</v>
      </c>
      <c r="H4" s="7"/>
      <c r="I4" s="7"/>
      <c r="J4" s="7"/>
      <c r="K4" s="7"/>
      <c r="L4" s="7"/>
      <c r="M4" s="7"/>
      <c r="N4" s="6">
        <f t="shared" si="0"/>
        <v>0</v>
      </c>
      <c r="O4" s="11">
        <f t="shared" si="1"/>
        <v>1517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3">
        <f t="shared" ref="AF4:AF26" si="4">SUM(P4:AD4)</f>
        <v>0</v>
      </c>
      <c r="AG4" s="15">
        <f t="shared" si="2"/>
        <v>1517</v>
      </c>
      <c r="AH4" s="7">
        <f t="shared" ref="AH4:AH26" si="5">(B4*C4)+D4</f>
        <v>1517</v>
      </c>
      <c r="AI4" s="13">
        <f t="shared" ref="AI4:AI26" si="6">AH4+AE4-AG4</f>
        <v>0</v>
      </c>
    </row>
    <row r="5" spans="1:35" ht="11.25" customHeight="1" x14ac:dyDescent="0.25">
      <c r="A5" s="20" t="s">
        <v>30</v>
      </c>
      <c r="B5" s="21">
        <v>45</v>
      </c>
      <c r="C5" s="8">
        <v>10</v>
      </c>
      <c r="D5" s="8">
        <v>20</v>
      </c>
      <c r="E5" s="12"/>
      <c r="F5" s="1">
        <f>'13.1'!AF5</f>
        <v>470</v>
      </c>
      <c r="G5" s="22">
        <f t="shared" si="3"/>
        <v>470</v>
      </c>
      <c r="H5" s="7"/>
      <c r="I5" s="7"/>
      <c r="J5" s="7"/>
      <c r="K5" s="7"/>
      <c r="L5" s="7"/>
      <c r="M5" s="7"/>
      <c r="N5" s="6">
        <f t="shared" si="0"/>
        <v>0</v>
      </c>
      <c r="O5" s="11">
        <f t="shared" si="1"/>
        <v>470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3">
        <f t="shared" si="4"/>
        <v>0</v>
      </c>
      <c r="AG5" s="15">
        <f t="shared" si="2"/>
        <v>470</v>
      </c>
      <c r="AH5" s="7">
        <f t="shared" si="5"/>
        <v>470</v>
      </c>
      <c r="AI5" s="13">
        <f t="shared" si="6"/>
        <v>0</v>
      </c>
    </row>
    <row r="6" spans="1:35" ht="11.25" customHeight="1" x14ac:dyDescent="0.25">
      <c r="A6" s="20" t="s">
        <v>31</v>
      </c>
      <c r="B6" s="21">
        <v>60</v>
      </c>
      <c r="C6" s="8">
        <v>1</v>
      </c>
      <c r="D6" s="8">
        <v>52</v>
      </c>
      <c r="E6" s="12"/>
      <c r="F6" s="1">
        <f>'13.1'!AF6</f>
        <v>112</v>
      </c>
      <c r="G6" s="22">
        <f t="shared" si="3"/>
        <v>112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112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3">
        <f t="shared" si="4"/>
        <v>0</v>
      </c>
      <c r="AG6" s="15">
        <f t="shared" si="2"/>
        <v>112</v>
      </c>
      <c r="AH6" s="7">
        <f t="shared" si="5"/>
        <v>112</v>
      </c>
      <c r="AI6" s="13">
        <f t="shared" si="6"/>
        <v>0</v>
      </c>
    </row>
    <row r="7" spans="1:35" ht="11.25" customHeight="1" x14ac:dyDescent="0.25">
      <c r="A7" s="20" t="s">
        <v>33</v>
      </c>
      <c r="B7" s="21">
        <v>120</v>
      </c>
      <c r="C7" s="9">
        <v>7</v>
      </c>
      <c r="D7" s="9">
        <v>6</v>
      </c>
      <c r="E7" s="12"/>
      <c r="F7" s="1">
        <f>'13.1'!AF7</f>
        <v>846</v>
      </c>
      <c r="G7" s="22">
        <f t="shared" si="3"/>
        <v>846</v>
      </c>
      <c r="H7" s="7"/>
      <c r="I7" s="7"/>
      <c r="J7" s="7"/>
      <c r="K7" s="7"/>
      <c r="L7" s="7"/>
      <c r="M7" s="7"/>
      <c r="N7" s="6">
        <f t="shared" si="0"/>
        <v>0</v>
      </c>
      <c r="O7" s="11">
        <f t="shared" si="1"/>
        <v>846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3">
        <f t="shared" si="4"/>
        <v>0</v>
      </c>
      <c r="AG7" s="15">
        <f t="shared" si="2"/>
        <v>846</v>
      </c>
      <c r="AH7" s="7">
        <f t="shared" si="5"/>
        <v>846</v>
      </c>
      <c r="AI7" s="13">
        <f t="shared" si="6"/>
        <v>0</v>
      </c>
    </row>
    <row r="8" spans="1:35" ht="11.25" customHeight="1" x14ac:dyDescent="0.25">
      <c r="A8" s="20" t="s">
        <v>34</v>
      </c>
      <c r="B8" s="21">
        <v>40</v>
      </c>
      <c r="C8" s="8">
        <v>2</v>
      </c>
      <c r="D8" s="8">
        <v>15</v>
      </c>
      <c r="E8" s="12"/>
      <c r="F8" s="1">
        <f>'13.1'!AF8</f>
        <v>95</v>
      </c>
      <c r="G8" s="22">
        <f t="shared" si="3"/>
        <v>95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95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3">
        <f t="shared" si="4"/>
        <v>0</v>
      </c>
      <c r="AG8" s="15">
        <f t="shared" si="2"/>
        <v>95</v>
      </c>
      <c r="AH8" s="7">
        <f t="shared" si="5"/>
        <v>95</v>
      </c>
      <c r="AI8" s="13">
        <f t="shared" si="6"/>
        <v>0</v>
      </c>
    </row>
    <row r="9" spans="1:35" ht="11.25" customHeight="1" x14ac:dyDescent="0.25">
      <c r="A9" s="20" t="s">
        <v>35</v>
      </c>
      <c r="B9" s="21">
        <v>65</v>
      </c>
      <c r="C9" s="8">
        <v>3</v>
      </c>
      <c r="D9" s="8">
        <v>57</v>
      </c>
      <c r="E9" s="12"/>
      <c r="F9" s="1">
        <f>'13.1'!AF9</f>
        <v>252</v>
      </c>
      <c r="G9" s="22">
        <f t="shared" si="3"/>
        <v>252</v>
      </c>
      <c r="H9" s="7"/>
      <c r="I9" s="7"/>
      <c r="J9" s="7"/>
      <c r="K9" s="7"/>
      <c r="L9" s="7"/>
      <c r="M9" s="7"/>
      <c r="N9" s="6">
        <f t="shared" si="0"/>
        <v>0</v>
      </c>
      <c r="O9" s="11">
        <f t="shared" si="1"/>
        <v>252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3">
        <f t="shared" si="4"/>
        <v>0</v>
      </c>
      <c r="AG9" s="15">
        <f t="shared" si="2"/>
        <v>252</v>
      </c>
      <c r="AH9" s="7">
        <f t="shared" si="5"/>
        <v>252</v>
      </c>
      <c r="AI9" s="13">
        <f t="shared" si="6"/>
        <v>0</v>
      </c>
    </row>
    <row r="10" spans="1:35" ht="11.25" customHeight="1" x14ac:dyDescent="0.25">
      <c r="A10" s="20" t="s">
        <v>36</v>
      </c>
      <c r="B10" s="21">
        <v>100</v>
      </c>
      <c r="C10" s="8">
        <v>12</v>
      </c>
      <c r="D10" s="8">
        <v>11</v>
      </c>
      <c r="E10" s="12"/>
      <c r="F10" s="1">
        <f>'13.1'!AF10</f>
        <v>1211</v>
      </c>
      <c r="G10" s="22">
        <f t="shared" si="3"/>
        <v>1211</v>
      </c>
      <c r="H10" s="7"/>
      <c r="I10" s="7"/>
      <c r="J10" s="7"/>
      <c r="K10" s="7"/>
      <c r="L10" s="7"/>
      <c r="M10" s="7"/>
      <c r="N10" s="6">
        <f t="shared" si="0"/>
        <v>0</v>
      </c>
      <c r="O10" s="11">
        <f t="shared" si="1"/>
        <v>1211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3">
        <f t="shared" si="4"/>
        <v>0</v>
      </c>
      <c r="AG10" s="15">
        <f t="shared" si="2"/>
        <v>1211</v>
      </c>
      <c r="AH10" s="7">
        <f t="shared" si="5"/>
        <v>1211</v>
      </c>
      <c r="AI10" s="13">
        <f t="shared" si="6"/>
        <v>0</v>
      </c>
    </row>
    <row r="11" spans="1:35" ht="11.25" customHeight="1" x14ac:dyDescent="0.25">
      <c r="A11" s="20" t="s">
        <v>37</v>
      </c>
      <c r="B11" s="21">
        <v>85</v>
      </c>
      <c r="C11" s="10">
        <v>1</v>
      </c>
      <c r="D11" s="10">
        <v>60</v>
      </c>
      <c r="E11" s="12"/>
      <c r="F11" s="1">
        <f>'13.1'!AF11</f>
        <v>145</v>
      </c>
      <c r="G11" s="22">
        <f t="shared" si="3"/>
        <v>145</v>
      </c>
      <c r="H11" s="7"/>
      <c r="I11" s="7"/>
      <c r="J11" s="7"/>
      <c r="K11" s="7"/>
      <c r="L11" s="7"/>
      <c r="M11" s="7"/>
      <c r="N11" s="6">
        <f t="shared" si="0"/>
        <v>0</v>
      </c>
      <c r="O11" s="11">
        <f t="shared" si="1"/>
        <v>145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3">
        <f t="shared" si="4"/>
        <v>0</v>
      </c>
      <c r="AG11" s="15">
        <f t="shared" si="2"/>
        <v>145</v>
      </c>
      <c r="AH11" s="7">
        <f t="shared" si="5"/>
        <v>145</v>
      </c>
      <c r="AI11" s="13">
        <f t="shared" si="6"/>
        <v>0</v>
      </c>
    </row>
    <row r="12" spans="1:35" ht="11.25" customHeight="1" x14ac:dyDescent="0.25">
      <c r="A12" s="20" t="s">
        <v>38</v>
      </c>
      <c r="B12" s="21">
        <v>50</v>
      </c>
      <c r="C12" s="10">
        <v>4</v>
      </c>
      <c r="D12" s="10">
        <v>34</v>
      </c>
      <c r="E12" s="12"/>
      <c r="F12" s="1">
        <f>'13.1'!AF12</f>
        <v>234</v>
      </c>
      <c r="G12" s="22">
        <f t="shared" si="3"/>
        <v>234</v>
      </c>
      <c r="H12" s="7"/>
      <c r="I12" s="7"/>
      <c r="J12" s="7"/>
      <c r="K12" s="7"/>
      <c r="L12" s="7"/>
      <c r="M12" s="7"/>
      <c r="N12" s="6">
        <f t="shared" si="0"/>
        <v>0</v>
      </c>
      <c r="O12" s="11">
        <f t="shared" si="1"/>
        <v>234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3">
        <f t="shared" si="4"/>
        <v>0</v>
      </c>
      <c r="AG12" s="15">
        <f t="shared" si="2"/>
        <v>234</v>
      </c>
      <c r="AH12" s="7">
        <f t="shared" si="5"/>
        <v>234</v>
      </c>
      <c r="AI12" s="13">
        <f t="shared" si="6"/>
        <v>0</v>
      </c>
    </row>
    <row r="13" spans="1:35" ht="11.25" customHeight="1" x14ac:dyDescent="0.25">
      <c r="A13" s="20" t="s">
        <v>39</v>
      </c>
      <c r="B13" s="21">
        <v>50</v>
      </c>
      <c r="C13" s="10">
        <v>4</v>
      </c>
      <c r="D13" s="10">
        <v>56</v>
      </c>
      <c r="E13" s="12"/>
      <c r="F13" s="1">
        <f>'13.1'!AF13</f>
        <v>256</v>
      </c>
      <c r="G13" s="22">
        <f t="shared" si="3"/>
        <v>256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256</v>
      </c>
      <c r="P13" s="14"/>
      <c r="Q13" s="25"/>
      <c r="R13" s="14"/>
      <c r="S13" s="25"/>
      <c r="T13" s="14"/>
      <c r="U13" s="14"/>
      <c r="V13" s="14"/>
      <c r="W13" s="25"/>
      <c r="X13" s="25"/>
      <c r="Y13" s="25"/>
      <c r="Z13" s="25"/>
      <c r="AA13" s="25"/>
      <c r="AB13" s="25"/>
      <c r="AC13" s="14"/>
      <c r="AD13" s="14"/>
      <c r="AE13" s="14"/>
      <c r="AF13" s="13">
        <f t="shared" si="4"/>
        <v>0</v>
      </c>
      <c r="AG13" s="15">
        <f t="shared" si="2"/>
        <v>256</v>
      </c>
      <c r="AH13" s="7">
        <f t="shared" si="5"/>
        <v>256</v>
      </c>
      <c r="AI13" s="13">
        <f t="shared" si="6"/>
        <v>0</v>
      </c>
    </row>
    <row r="14" spans="1:35" ht="11.25" customHeight="1" x14ac:dyDescent="0.25">
      <c r="A14" s="20" t="s">
        <v>25</v>
      </c>
      <c r="B14" s="21">
        <v>45</v>
      </c>
      <c r="C14" s="10">
        <v>3</v>
      </c>
      <c r="D14" s="10">
        <v>7</v>
      </c>
      <c r="E14" s="12"/>
      <c r="F14" s="1">
        <f>'13.1'!AF14</f>
        <v>142</v>
      </c>
      <c r="G14" s="22">
        <f t="shared" si="3"/>
        <v>142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142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3">
        <f t="shared" si="4"/>
        <v>0</v>
      </c>
      <c r="AG14" s="15">
        <f t="shared" si="2"/>
        <v>142</v>
      </c>
      <c r="AH14" s="7">
        <f t="shared" si="5"/>
        <v>142</v>
      </c>
      <c r="AI14" s="13">
        <f t="shared" si="6"/>
        <v>0</v>
      </c>
    </row>
    <row r="15" spans="1:35" ht="11.25" customHeight="1" x14ac:dyDescent="0.25">
      <c r="A15" s="20" t="s">
        <v>26</v>
      </c>
      <c r="B15" s="21">
        <v>33</v>
      </c>
      <c r="C15" s="10">
        <v>4</v>
      </c>
      <c r="D15" s="10">
        <v>38</v>
      </c>
      <c r="E15" s="12"/>
      <c r="F15" s="1">
        <f>'13.1'!AF15</f>
        <v>170</v>
      </c>
      <c r="G15" s="22">
        <f t="shared" si="3"/>
        <v>170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170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3">
        <f t="shared" si="4"/>
        <v>0</v>
      </c>
      <c r="AG15" s="15">
        <f t="shared" si="2"/>
        <v>170</v>
      </c>
      <c r="AH15" s="7">
        <f t="shared" si="5"/>
        <v>170</v>
      </c>
      <c r="AI15" s="13">
        <f t="shared" si="6"/>
        <v>0</v>
      </c>
    </row>
    <row r="16" spans="1:35" ht="11.25" customHeight="1" x14ac:dyDescent="0.25">
      <c r="A16" s="20" t="s">
        <v>27</v>
      </c>
      <c r="B16" s="21">
        <v>45</v>
      </c>
      <c r="C16" s="10">
        <v>3</v>
      </c>
      <c r="D16" s="10">
        <v>299</v>
      </c>
      <c r="E16" s="44">
        <v>225</v>
      </c>
      <c r="F16" s="1">
        <f>'13.1'!AF16</f>
        <v>209</v>
      </c>
      <c r="G16" s="22">
        <f t="shared" si="3"/>
        <v>434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434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3">
        <f t="shared" si="4"/>
        <v>0</v>
      </c>
      <c r="AG16" s="15">
        <f t="shared" si="2"/>
        <v>434</v>
      </c>
      <c r="AH16" s="7">
        <f t="shared" si="5"/>
        <v>434</v>
      </c>
      <c r="AI16" s="13">
        <f t="shared" si="6"/>
        <v>0</v>
      </c>
    </row>
    <row r="17" spans="1:35" ht="11.25" customHeight="1" x14ac:dyDescent="0.25">
      <c r="A17" s="20" t="s">
        <v>48</v>
      </c>
      <c r="B17" s="21">
        <v>50</v>
      </c>
      <c r="C17" s="10">
        <v>2</v>
      </c>
      <c r="D17" s="10">
        <v>8</v>
      </c>
      <c r="E17" s="44"/>
      <c r="F17" s="1">
        <f>'13.1'!AF17</f>
        <v>108</v>
      </c>
      <c r="G17" s="22">
        <f t="shared" si="3"/>
        <v>108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108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3">
        <f t="shared" si="4"/>
        <v>0</v>
      </c>
      <c r="AG17" s="15">
        <f t="shared" si="2"/>
        <v>108</v>
      </c>
      <c r="AH17" s="7">
        <f t="shared" si="5"/>
        <v>108</v>
      </c>
      <c r="AI17" s="13">
        <f t="shared" si="6"/>
        <v>0</v>
      </c>
    </row>
    <row r="18" spans="1:35" ht="11.25" customHeight="1" x14ac:dyDescent="0.25">
      <c r="A18" s="20" t="s">
        <v>49</v>
      </c>
      <c r="B18" s="21">
        <v>100</v>
      </c>
      <c r="C18" s="10">
        <v>0</v>
      </c>
      <c r="D18" s="10">
        <v>98</v>
      </c>
      <c r="E18" s="44"/>
      <c r="F18" s="1">
        <f>'13.1'!AF18</f>
        <v>98</v>
      </c>
      <c r="G18" s="22">
        <f t="shared" si="3"/>
        <v>98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98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3">
        <f t="shared" si="4"/>
        <v>0</v>
      </c>
      <c r="AG18" s="15">
        <f t="shared" si="2"/>
        <v>98</v>
      </c>
      <c r="AH18" s="7">
        <f t="shared" si="5"/>
        <v>98</v>
      </c>
      <c r="AI18" s="13">
        <f t="shared" si="6"/>
        <v>0</v>
      </c>
    </row>
    <row r="19" spans="1:35" ht="11.25" customHeight="1" x14ac:dyDescent="0.25">
      <c r="A19" s="20" t="s">
        <v>50</v>
      </c>
      <c r="B19" s="21">
        <v>50</v>
      </c>
      <c r="C19" s="10">
        <v>1</v>
      </c>
      <c r="D19" s="10">
        <v>39</v>
      </c>
      <c r="E19" s="44"/>
      <c r="F19" s="1">
        <f>'13.1'!AF19</f>
        <v>89</v>
      </c>
      <c r="G19" s="22">
        <f t="shared" si="3"/>
        <v>89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89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3">
        <f t="shared" si="4"/>
        <v>0</v>
      </c>
      <c r="AG19" s="15">
        <f t="shared" si="2"/>
        <v>89</v>
      </c>
      <c r="AH19" s="7">
        <f t="shared" si="5"/>
        <v>89</v>
      </c>
      <c r="AI19" s="13">
        <f t="shared" si="6"/>
        <v>0</v>
      </c>
    </row>
    <row r="20" spans="1:35" ht="11.25" customHeight="1" x14ac:dyDescent="0.25">
      <c r="A20" s="20" t="s">
        <v>47</v>
      </c>
      <c r="B20" s="21">
        <v>33</v>
      </c>
      <c r="C20" s="10">
        <v>2</v>
      </c>
      <c r="D20" s="10">
        <v>168</v>
      </c>
      <c r="E20" s="44">
        <v>156</v>
      </c>
      <c r="F20" s="1">
        <f>'13.1'!AF20</f>
        <v>78</v>
      </c>
      <c r="G20" s="22">
        <f t="shared" si="3"/>
        <v>234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234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3">
        <f t="shared" si="4"/>
        <v>0</v>
      </c>
      <c r="AG20" s="15">
        <f t="shared" si="2"/>
        <v>234</v>
      </c>
      <c r="AH20" s="7">
        <f t="shared" si="5"/>
        <v>234</v>
      </c>
      <c r="AI20" s="13">
        <f t="shared" si="6"/>
        <v>0</v>
      </c>
    </row>
    <row r="21" spans="1:35" ht="11.25" customHeight="1" x14ac:dyDescent="0.25">
      <c r="A21" s="20" t="s">
        <v>102</v>
      </c>
      <c r="B21" s="21"/>
      <c r="C21" s="10"/>
      <c r="D21" s="10">
        <v>2</v>
      </c>
      <c r="E21" s="44"/>
      <c r="F21" s="1">
        <f>'13.1'!AF21</f>
        <v>2</v>
      </c>
      <c r="G21" s="22">
        <f t="shared" si="3"/>
        <v>2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1"/>
        <v>2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3">
        <f t="shared" si="4"/>
        <v>0</v>
      </c>
      <c r="AG21" s="15">
        <f t="shared" si="2"/>
        <v>2</v>
      </c>
      <c r="AH21" s="7">
        <f>(B21*C21)+D21</f>
        <v>2</v>
      </c>
      <c r="AI21" s="13">
        <f t="shared" si="6"/>
        <v>0</v>
      </c>
    </row>
    <row r="22" spans="1:35" ht="11.25" customHeight="1" x14ac:dyDescent="0.25">
      <c r="A22" s="20" t="s">
        <v>123</v>
      </c>
      <c r="B22" s="21"/>
      <c r="C22" s="10"/>
      <c r="D22" s="10">
        <v>7</v>
      </c>
      <c r="E22" s="44"/>
      <c r="F22" s="1">
        <f>'13.1'!AF22</f>
        <v>7</v>
      </c>
      <c r="G22" s="22">
        <f t="shared" si="3"/>
        <v>7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7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3">
        <f t="shared" si="4"/>
        <v>0</v>
      </c>
      <c r="AG22" s="15">
        <f t="shared" si="2"/>
        <v>7</v>
      </c>
      <c r="AH22" s="7">
        <f>(B22*C22)+D22</f>
        <v>7</v>
      </c>
      <c r="AI22" s="13">
        <f t="shared" si="6"/>
        <v>0</v>
      </c>
    </row>
    <row r="23" spans="1:35" ht="11.25" customHeight="1" x14ac:dyDescent="0.25">
      <c r="A23" s="20" t="s">
        <v>124</v>
      </c>
      <c r="B23" s="21"/>
      <c r="C23" s="10"/>
      <c r="D23" s="10">
        <v>6</v>
      </c>
      <c r="E23" s="44"/>
      <c r="F23" s="1">
        <f>'13.1'!AF23</f>
        <v>6</v>
      </c>
      <c r="G23" s="22">
        <f t="shared" si="3"/>
        <v>6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6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3">
        <f t="shared" si="4"/>
        <v>0</v>
      </c>
      <c r="AG23" s="15">
        <f t="shared" si="2"/>
        <v>6</v>
      </c>
      <c r="AH23" s="7">
        <f>(B23*C23)+D23</f>
        <v>6</v>
      </c>
      <c r="AI23" s="13">
        <f t="shared" si="6"/>
        <v>0</v>
      </c>
    </row>
    <row r="24" spans="1:35" ht="11.25" customHeight="1" x14ac:dyDescent="0.25">
      <c r="A24" s="20" t="s">
        <v>180</v>
      </c>
      <c r="B24" s="21">
        <v>40</v>
      </c>
      <c r="C24" s="10">
        <v>2</v>
      </c>
      <c r="D24" s="10">
        <v>8</v>
      </c>
      <c r="E24" s="44"/>
      <c r="F24" s="1">
        <f>'13.1'!AF24</f>
        <v>88</v>
      </c>
      <c r="G24" s="22">
        <f t="shared" si="3"/>
        <v>88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"/>
        <v>88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3">
        <f t="shared" si="4"/>
        <v>0</v>
      </c>
      <c r="AG24" s="15">
        <f t="shared" si="2"/>
        <v>88</v>
      </c>
      <c r="AH24" s="7">
        <f>(B24*C24)+D24</f>
        <v>88</v>
      </c>
      <c r="AI24" s="13">
        <f t="shared" si="6"/>
        <v>0</v>
      </c>
    </row>
    <row r="25" spans="1:35" ht="11.25" customHeight="1" x14ac:dyDescent="0.25">
      <c r="A25" s="20" t="s">
        <v>181</v>
      </c>
      <c r="B25" s="21">
        <v>40</v>
      </c>
      <c r="C25" s="10">
        <v>2</v>
      </c>
      <c r="D25" s="10">
        <v>22</v>
      </c>
      <c r="E25" s="44"/>
      <c r="F25" s="1">
        <f>'13.1'!AF25</f>
        <v>102</v>
      </c>
      <c r="G25" s="22">
        <f t="shared" si="3"/>
        <v>102</v>
      </c>
      <c r="H25" s="7"/>
      <c r="I25" s="7"/>
      <c r="J25" s="7"/>
      <c r="K25" s="7"/>
      <c r="L25" s="7"/>
      <c r="M25" s="7"/>
      <c r="N25" s="6">
        <f t="shared" si="0"/>
        <v>0</v>
      </c>
      <c r="O25" s="11">
        <f t="shared" si="1"/>
        <v>102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3">
        <f t="shared" si="4"/>
        <v>0</v>
      </c>
      <c r="AG25" s="15">
        <f t="shared" si="2"/>
        <v>102</v>
      </c>
      <c r="AH25" s="7">
        <f>(B25*C25)+D25</f>
        <v>102</v>
      </c>
      <c r="AI25" s="13">
        <f t="shared" si="6"/>
        <v>0</v>
      </c>
    </row>
    <row r="26" spans="1:35" ht="11.25" customHeight="1" x14ac:dyDescent="0.25">
      <c r="A26" s="20" t="s">
        <v>133</v>
      </c>
      <c r="B26" s="21">
        <v>30</v>
      </c>
      <c r="C26" s="10">
        <v>1</v>
      </c>
      <c r="D26" s="10">
        <v>18</v>
      </c>
      <c r="E26" s="44"/>
      <c r="F26" s="1">
        <f>'13.1'!AF26</f>
        <v>48</v>
      </c>
      <c r="G26" s="22">
        <f t="shared" si="3"/>
        <v>48</v>
      </c>
      <c r="H26" s="7"/>
      <c r="I26" s="7"/>
      <c r="J26" s="7"/>
      <c r="K26" s="7"/>
      <c r="L26" s="7"/>
      <c r="M26" s="7"/>
      <c r="N26" s="6">
        <f t="shared" si="0"/>
        <v>0</v>
      </c>
      <c r="O26" s="11">
        <f t="shared" si="1"/>
        <v>48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3">
        <f t="shared" si="4"/>
        <v>0</v>
      </c>
      <c r="AG26" s="15">
        <f t="shared" si="2"/>
        <v>48</v>
      </c>
      <c r="AH26" s="7">
        <f t="shared" si="5"/>
        <v>48</v>
      </c>
      <c r="AI26" s="13">
        <f t="shared" si="6"/>
        <v>0</v>
      </c>
    </row>
    <row r="27" spans="1:35" ht="11.25" customHeight="1" x14ac:dyDescent="0.25">
      <c r="A27" s="21" t="s">
        <v>138</v>
      </c>
      <c r="B27" s="21">
        <v>20</v>
      </c>
      <c r="C27" s="10">
        <v>0</v>
      </c>
      <c r="D27" s="10">
        <v>6</v>
      </c>
      <c r="E27" s="44"/>
      <c r="F27" s="1">
        <f>'13.1'!AF27</f>
        <v>6</v>
      </c>
      <c r="G27" s="22">
        <f>SUM(E27:F27)</f>
        <v>6</v>
      </c>
      <c r="H27" s="7"/>
      <c r="I27" s="7"/>
      <c r="J27" s="7"/>
      <c r="K27" s="7"/>
      <c r="L27" s="7"/>
      <c r="M27" s="7"/>
      <c r="N27" s="6">
        <f t="shared" si="0"/>
        <v>0</v>
      </c>
      <c r="O27" s="11">
        <f t="shared" si="1"/>
        <v>6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3">
        <f>SUM(P27:AD27)</f>
        <v>0</v>
      </c>
      <c r="AG27" s="15">
        <f t="shared" si="2"/>
        <v>6</v>
      </c>
      <c r="AH27" s="7">
        <f>(B27*C27)+D27</f>
        <v>6</v>
      </c>
      <c r="AI27" s="13">
        <f>AH27+AE27-AG27</f>
        <v>0</v>
      </c>
    </row>
    <row r="28" spans="1:35" ht="11.25" customHeight="1" x14ac:dyDescent="0.25">
      <c r="A28" s="20"/>
      <c r="B28" s="21"/>
      <c r="C28" s="10"/>
      <c r="D28" s="10"/>
      <c r="E28" s="19">
        <f>SUM(E3:E27)</f>
        <v>381</v>
      </c>
      <c r="F28" s="19">
        <f t="shared" ref="F28:AI28" si="7">SUM(F3:F27)</f>
        <v>7684</v>
      </c>
      <c r="G28" s="19">
        <f t="shared" si="7"/>
        <v>8065</v>
      </c>
      <c r="H28" s="19">
        <f t="shared" si="7"/>
        <v>0</v>
      </c>
      <c r="I28" s="19">
        <f t="shared" si="7"/>
        <v>0</v>
      </c>
      <c r="J28" s="19">
        <f t="shared" si="7"/>
        <v>0</v>
      </c>
      <c r="K28" s="19">
        <f t="shared" si="7"/>
        <v>0</v>
      </c>
      <c r="L28" s="19">
        <f t="shared" si="7"/>
        <v>0</v>
      </c>
      <c r="M28" s="19">
        <f t="shared" si="7"/>
        <v>0</v>
      </c>
      <c r="N28" s="19">
        <f t="shared" si="7"/>
        <v>0</v>
      </c>
      <c r="O28" s="19">
        <f t="shared" si="7"/>
        <v>8065</v>
      </c>
      <c r="P28" s="19">
        <f t="shared" si="7"/>
        <v>0</v>
      </c>
      <c r="Q28" s="19">
        <f t="shared" si="7"/>
        <v>0</v>
      </c>
      <c r="R28" s="19">
        <f t="shared" si="7"/>
        <v>0</v>
      </c>
      <c r="S28" s="19">
        <f t="shared" si="7"/>
        <v>0</v>
      </c>
      <c r="T28" s="19">
        <f t="shared" si="7"/>
        <v>0</v>
      </c>
      <c r="U28" s="19">
        <f t="shared" si="7"/>
        <v>0</v>
      </c>
      <c r="V28" s="19">
        <f t="shared" si="7"/>
        <v>0</v>
      </c>
      <c r="W28" s="19">
        <f t="shared" si="7"/>
        <v>0</v>
      </c>
      <c r="X28" s="19">
        <f t="shared" si="7"/>
        <v>0</v>
      </c>
      <c r="Y28" s="19">
        <f t="shared" si="7"/>
        <v>0</v>
      </c>
      <c r="Z28" s="19">
        <f t="shared" si="7"/>
        <v>0</v>
      </c>
      <c r="AA28" s="19">
        <f t="shared" si="7"/>
        <v>0</v>
      </c>
      <c r="AB28" s="19">
        <f t="shared" si="7"/>
        <v>0</v>
      </c>
      <c r="AC28" s="19">
        <f t="shared" si="7"/>
        <v>0</v>
      </c>
      <c r="AD28" s="19">
        <f t="shared" si="7"/>
        <v>0</v>
      </c>
      <c r="AE28" s="19">
        <f t="shared" si="7"/>
        <v>0</v>
      </c>
      <c r="AF28" s="19">
        <f t="shared" si="7"/>
        <v>0</v>
      </c>
      <c r="AG28" s="19">
        <f t="shared" si="7"/>
        <v>8065</v>
      </c>
      <c r="AH28" s="19">
        <f t="shared" si="7"/>
        <v>8065</v>
      </c>
      <c r="AI28" s="19">
        <f t="shared" si="7"/>
        <v>0</v>
      </c>
    </row>
    <row r="31" spans="1:35" x14ac:dyDescent="0.25">
      <c r="N31" t="s">
        <v>8</v>
      </c>
      <c r="P31" s="18"/>
      <c r="Q31" s="18"/>
      <c r="R31" s="18"/>
      <c r="S31" s="18"/>
      <c r="T31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E1:AE2"/>
    <mergeCell ref="AF1:AF2"/>
    <mergeCell ref="AG1:AG2"/>
    <mergeCell ref="AH1:AH2"/>
    <mergeCell ref="AI1:AI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1"/>
  <sheetViews>
    <sheetView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B3" sqref="AB3:AB27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8.2851562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8" width="10.85546875" customWidth="1"/>
    <col min="29" max="29" width="13" customWidth="1"/>
    <col min="30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  <col min="35" max="35" width="20.28515625" customWidth="1"/>
  </cols>
  <sheetData>
    <row r="1" spans="1:34" x14ac:dyDescent="0.25">
      <c r="A1" s="177" t="s">
        <v>0</v>
      </c>
      <c r="B1" s="186" t="s">
        <v>21</v>
      </c>
      <c r="C1" s="186" t="s">
        <v>19</v>
      </c>
      <c r="D1" s="177" t="s">
        <v>20</v>
      </c>
      <c r="E1" s="186" t="s">
        <v>12</v>
      </c>
      <c r="F1" s="186" t="s">
        <v>5</v>
      </c>
      <c r="G1" s="183" t="s">
        <v>17</v>
      </c>
      <c r="H1" s="3" t="s">
        <v>3</v>
      </c>
      <c r="I1" s="3"/>
      <c r="J1" s="3"/>
      <c r="K1" s="23"/>
      <c r="L1" s="3"/>
      <c r="M1" s="3"/>
      <c r="N1" s="188" t="s">
        <v>6</v>
      </c>
      <c r="O1" s="184" t="s">
        <v>4</v>
      </c>
      <c r="P1" s="5" t="s">
        <v>40</v>
      </c>
      <c r="Q1" s="5" t="s">
        <v>16</v>
      </c>
      <c r="R1" s="5" t="s">
        <v>9</v>
      </c>
      <c r="S1" s="5" t="s">
        <v>13</v>
      </c>
      <c r="T1" s="5" t="s">
        <v>9</v>
      </c>
      <c r="U1" s="5" t="s">
        <v>14</v>
      </c>
      <c r="V1" s="5" t="s">
        <v>40</v>
      </c>
      <c r="W1" s="5" t="s">
        <v>16</v>
      </c>
      <c r="X1" s="5" t="s">
        <v>40</v>
      </c>
      <c r="Y1" s="5" t="s">
        <v>13</v>
      </c>
      <c r="Z1" s="5" t="s">
        <v>9</v>
      </c>
      <c r="AA1" s="5" t="s">
        <v>14</v>
      </c>
      <c r="AB1" s="4" t="s">
        <v>45</v>
      </c>
      <c r="AC1" s="5"/>
      <c r="AD1" s="177" t="s">
        <v>18</v>
      </c>
      <c r="AE1" s="169" t="s">
        <v>10</v>
      </c>
      <c r="AF1" s="169" t="s">
        <v>44</v>
      </c>
      <c r="AG1" s="179" t="s">
        <v>22</v>
      </c>
      <c r="AH1" s="181" t="s">
        <v>23</v>
      </c>
    </row>
    <row r="2" spans="1:34" x14ac:dyDescent="0.25">
      <c r="A2" s="178"/>
      <c r="B2" s="187"/>
      <c r="C2" s="187"/>
      <c r="D2" s="178"/>
      <c r="E2" s="187"/>
      <c r="F2" s="187"/>
      <c r="G2" s="183"/>
      <c r="H2" s="17" t="s">
        <v>24</v>
      </c>
      <c r="I2" s="17" t="s">
        <v>187</v>
      </c>
      <c r="J2" s="17" t="s">
        <v>105</v>
      </c>
      <c r="K2" s="17" t="s">
        <v>1</v>
      </c>
      <c r="L2" s="2" t="s">
        <v>2</v>
      </c>
      <c r="M2" s="2" t="s">
        <v>7</v>
      </c>
      <c r="N2" s="189"/>
      <c r="O2" s="185"/>
      <c r="P2" s="4" t="s">
        <v>41</v>
      </c>
      <c r="Q2" s="4" t="s">
        <v>41</v>
      </c>
      <c r="R2" s="4" t="s">
        <v>100</v>
      </c>
      <c r="S2" s="4" t="s">
        <v>41</v>
      </c>
      <c r="T2" s="4" t="s">
        <v>41</v>
      </c>
      <c r="U2" s="4" t="s">
        <v>90</v>
      </c>
      <c r="V2" s="4" t="s">
        <v>91</v>
      </c>
      <c r="W2" s="4" t="s">
        <v>42</v>
      </c>
      <c r="X2" s="4" t="s">
        <v>92</v>
      </c>
      <c r="Y2" s="4" t="s">
        <v>42</v>
      </c>
      <c r="Z2" s="4" t="s">
        <v>42</v>
      </c>
      <c r="AA2" s="4" t="s">
        <v>42</v>
      </c>
      <c r="AB2" s="16" t="s">
        <v>42</v>
      </c>
      <c r="AC2" s="16"/>
      <c r="AD2" s="178"/>
      <c r="AE2" s="170"/>
      <c r="AF2" s="170"/>
      <c r="AG2" s="180"/>
      <c r="AH2" s="182"/>
    </row>
    <row r="3" spans="1:34" ht="12" customHeight="1" x14ac:dyDescent="0.25">
      <c r="A3" s="20" t="s">
        <v>28</v>
      </c>
      <c r="B3" s="21">
        <v>33</v>
      </c>
      <c r="C3" s="9">
        <v>67</v>
      </c>
      <c r="D3" s="9">
        <v>32</v>
      </c>
      <c r="E3" s="12">
        <v>1040</v>
      </c>
      <c r="F3" s="1">
        <f>'14.1'!AH3</f>
        <v>1393</v>
      </c>
      <c r="G3" s="22">
        <f>SUM(E3:F3)</f>
        <v>2433</v>
      </c>
      <c r="H3" s="7">
        <v>28</v>
      </c>
      <c r="I3" s="17">
        <v>13</v>
      </c>
      <c r="J3" s="7"/>
      <c r="K3" s="7">
        <v>20</v>
      </c>
      <c r="L3" s="7">
        <v>25</v>
      </c>
      <c r="M3" s="7"/>
      <c r="N3" s="6">
        <f t="shared" ref="N3:N27" si="0">SUBTOTAL(9,H3:M3)</f>
        <v>86</v>
      </c>
      <c r="O3" s="11">
        <f t="shared" ref="O3:O27" si="1">G3-N3</f>
        <v>2347</v>
      </c>
      <c r="P3" s="14">
        <v>27</v>
      </c>
      <c r="Q3" s="14">
        <v>10</v>
      </c>
      <c r="R3" s="14">
        <v>15</v>
      </c>
      <c r="S3" s="14"/>
      <c r="T3" s="14">
        <v>36</v>
      </c>
      <c r="U3" s="14"/>
      <c r="V3" s="14"/>
      <c r="W3" s="14"/>
      <c r="X3" s="14"/>
      <c r="Y3" s="14"/>
      <c r="Z3" s="14"/>
      <c r="AA3" s="14">
        <v>13</v>
      </c>
      <c r="AB3" s="14"/>
      <c r="AC3" s="14"/>
      <c r="AD3" s="14">
        <v>3</v>
      </c>
      <c r="AE3" s="13">
        <f>SUM(P3:AC3)</f>
        <v>101</v>
      </c>
      <c r="AF3" s="15">
        <f t="shared" ref="AF3:AF26" si="2">O3-AE3</f>
        <v>2246</v>
      </c>
      <c r="AG3" s="7">
        <f>(B3*C3)+D3</f>
        <v>2243</v>
      </c>
      <c r="AH3" s="13">
        <f>AG3+AD3-AF3</f>
        <v>0</v>
      </c>
    </row>
    <row r="4" spans="1:34" ht="12" customHeight="1" x14ac:dyDescent="0.25">
      <c r="A4" s="20" t="s">
        <v>29</v>
      </c>
      <c r="B4" s="21">
        <v>70</v>
      </c>
      <c r="C4" s="9">
        <v>26</v>
      </c>
      <c r="D4" s="9">
        <v>23</v>
      </c>
      <c r="E4" s="12">
        <v>700</v>
      </c>
      <c r="F4" s="1">
        <f>'14.1'!AH4</f>
        <v>1517</v>
      </c>
      <c r="G4" s="22">
        <f t="shared" ref="G4:G26" si="3">SUM(E4:F4)</f>
        <v>2217</v>
      </c>
      <c r="H4" s="7">
        <v>28</v>
      </c>
      <c r="I4" s="17">
        <v>56</v>
      </c>
      <c r="J4" s="7"/>
      <c r="K4" s="7">
        <v>60</v>
      </c>
      <c r="L4" s="7">
        <v>110</v>
      </c>
      <c r="M4" s="7"/>
      <c r="N4" s="6">
        <f t="shared" si="0"/>
        <v>254</v>
      </c>
      <c r="O4" s="11">
        <f t="shared" si="1"/>
        <v>1963</v>
      </c>
      <c r="P4" s="14">
        <v>34</v>
      </c>
      <c r="Q4" s="14"/>
      <c r="R4" s="14">
        <v>25</v>
      </c>
      <c r="S4" s="14"/>
      <c r="T4" s="14">
        <v>34</v>
      </c>
      <c r="U4" s="14"/>
      <c r="V4" s="14"/>
      <c r="W4" s="14"/>
      <c r="X4" s="14"/>
      <c r="Y4" s="14"/>
      <c r="Z4" s="14"/>
      <c r="AA4" s="14">
        <v>26</v>
      </c>
      <c r="AB4" s="14"/>
      <c r="AC4" s="14"/>
      <c r="AD4" s="14">
        <v>1</v>
      </c>
      <c r="AE4" s="13">
        <f t="shared" ref="AE4:AE28" si="4">SUM(P4:AC4)</f>
        <v>119</v>
      </c>
      <c r="AF4" s="15">
        <f t="shared" si="2"/>
        <v>1844</v>
      </c>
      <c r="AG4" s="7">
        <f t="shared" ref="AG4:AG26" si="5">(B4*C4)+D4</f>
        <v>1843</v>
      </c>
      <c r="AH4" s="13">
        <f t="shared" ref="AH4:AH26" si="6">AG4+AD4-AF4</f>
        <v>0</v>
      </c>
    </row>
    <row r="5" spans="1:34" ht="12" customHeight="1" x14ac:dyDescent="0.25">
      <c r="A5" s="20" t="s">
        <v>30</v>
      </c>
      <c r="B5" s="21">
        <v>45</v>
      </c>
      <c r="C5" s="9">
        <v>8</v>
      </c>
      <c r="D5" s="8">
        <v>3</v>
      </c>
      <c r="E5" s="12"/>
      <c r="F5" s="1">
        <f>'14.1'!AH5</f>
        <v>470</v>
      </c>
      <c r="G5" s="22">
        <f t="shared" si="3"/>
        <v>470</v>
      </c>
      <c r="H5" s="7"/>
      <c r="I5" s="17"/>
      <c r="J5" s="7"/>
      <c r="K5" s="7">
        <v>20</v>
      </c>
      <c r="L5" s="7">
        <v>15</v>
      </c>
      <c r="M5" s="7"/>
      <c r="N5" s="6">
        <f t="shared" si="0"/>
        <v>35</v>
      </c>
      <c r="O5" s="11">
        <f t="shared" si="1"/>
        <v>435</v>
      </c>
      <c r="P5" s="14">
        <v>10</v>
      </c>
      <c r="Q5" s="14">
        <v>25</v>
      </c>
      <c r="R5" s="14">
        <v>10</v>
      </c>
      <c r="S5" s="14"/>
      <c r="T5" s="14">
        <v>27</v>
      </c>
      <c r="U5" s="14"/>
      <c r="V5" s="14"/>
      <c r="W5" s="14"/>
      <c r="X5" s="14"/>
      <c r="Y5" s="14"/>
      <c r="Z5" s="14"/>
      <c r="AA5" s="14"/>
      <c r="AB5" s="14"/>
      <c r="AC5" s="14"/>
      <c r="AD5" s="14"/>
      <c r="AE5" s="13">
        <f t="shared" si="4"/>
        <v>72</v>
      </c>
      <c r="AF5" s="15">
        <f t="shared" si="2"/>
        <v>363</v>
      </c>
      <c r="AG5" s="7">
        <f t="shared" si="5"/>
        <v>363</v>
      </c>
      <c r="AH5" s="13">
        <f t="shared" si="6"/>
        <v>0</v>
      </c>
    </row>
    <row r="6" spans="1:34" ht="12" customHeight="1" x14ac:dyDescent="0.25">
      <c r="A6" s="20" t="s">
        <v>31</v>
      </c>
      <c r="B6" s="21">
        <v>60</v>
      </c>
      <c r="C6" s="9">
        <v>1</v>
      </c>
      <c r="D6" s="8">
        <v>10</v>
      </c>
      <c r="E6" s="12"/>
      <c r="F6" s="1">
        <f>'14.1'!AH6</f>
        <v>112</v>
      </c>
      <c r="G6" s="22">
        <f t="shared" si="3"/>
        <v>112</v>
      </c>
      <c r="H6" s="7"/>
      <c r="I6" s="17"/>
      <c r="J6" s="7"/>
      <c r="K6" s="7"/>
      <c r="L6" s="7"/>
      <c r="M6" s="7"/>
      <c r="N6" s="6">
        <f t="shared" si="0"/>
        <v>0</v>
      </c>
      <c r="O6" s="11">
        <f t="shared" si="1"/>
        <v>112</v>
      </c>
      <c r="P6" s="14"/>
      <c r="Q6" s="14"/>
      <c r="R6" s="14"/>
      <c r="S6" s="14"/>
      <c r="T6" s="14">
        <v>2</v>
      </c>
      <c r="U6" s="14">
        <v>40</v>
      </c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4"/>
        <v>42</v>
      </c>
      <c r="AF6" s="15">
        <f t="shared" si="2"/>
        <v>70</v>
      </c>
      <c r="AG6" s="7">
        <f t="shared" si="5"/>
        <v>70</v>
      </c>
      <c r="AH6" s="13">
        <f t="shared" si="6"/>
        <v>0</v>
      </c>
    </row>
    <row r="7" spans="1:34" ht="12" customHeight="1" x14ac:dyDescent="0.25">
      <c r="A7" s="20" t="s">
        <v>33</v>
      </c>
      <c r="B7" s="21">
        <v>120</v>
      </c>
      <c r="C7" s="9">
        <v>6</v>
      </c>
      <c r="D7" s="9">
        <v>94</v>
      </c>
      <c r="E7" s="12"/>
      <c r="F7" s="1">
        <f>'14.1'!AH7</f>
        <v>846</v>
      </c>
      <c r="G7" s="22">
        <f t="shared" si="3"/>
        <v>846</v>
      </c>
      <c r="H7" s="7">
        <v>13</v>
      </c>
      <c r="I7" s="17">
        <v>5</v>
      </c>
      <c r="J7" s="7"/>
      <c r="K7" s="7"/>
      <c r="L7" s="7"/>
      <c r="M7" s="7"/>
      <c r="N7" s="6">
        <f t="shared" si="0"/>
        <v>18</v>
      </c>
      <c r="O7" s="11">
        <f t="shared" si="1"/>
        <v>828</v>
      </c>
      <c r="P7" s="25">
        <v>2</v>
      </c>
      <c r="Q7" s="14"/>
      <c r="R7" s="25">
        <v>11</v>
      </c>
      <c r="S7" s="14"/>
      <c r="T7" s="25"/>
      <c r="U7" s="25"/>
      <c r="V7" s="25"/>
      <c r="W7" s="25"/>
      <c r="X7" s="14"/>
      <c r="Y7" s="25"/>
      <c r="Z7" s="25"/>
      <c r="AA7" s="25"/>
      <c r="AB7" s="14"/>
      <c r="AC7" s="14"/>
      <c r="AD7" s="14">
        <v>1</v>
      </c>
      <c r="AE7" s="13">
        <f t="shared" si="4"/>
        <v>13</v>
      </c>
      <c r="AF7" s="15">
        <f t="shared" si="2"/>
        <v>815</v>
      </c>
      <c r="AG7" s="7">
        <f t="shared" si="5"/>
        <v>814</v>
      </c>
      <c r="AH7" s="13">
        <f t="shared" si="6"/>
        <v>0</v>
      </c>
    </row>
    <row r="8" spans="1:34" ht="12" customHeight="1" x14ac:dyDescent="0.25">
      <c r="A8" s="20" t="s">
        <v>34</v>
      </c>
      <c r="B8" s="21">
        <v>40</v>
      </c>
      <c r="C8" s="9">
        <v>1</v>
      </c>
      <c r="D8" s="8">
        <v>32</v>
      </c>
      <c r="E8" s="12"/>
      <c r="F8" s="1">
        <f>'14.1'!AH8</f>
        <v>95</v>
      </c>
      <c r="G8" s="22">
        <f t="shared" si="3"/>
        <v>95</v>
      </c>
      <c r="H8" s="7"/>
      <c r="I8" s="17"/>
      <c r="J8" s="7"/>
      <c r="K8" s="7"/>
      <c r="L8" s="7"/>
      <c r="M8" s="7"/>
      <c r="N8" s="6">
        <f t="shared" si="0"/>
        <v>0</v>
      </c>
      <c r="O8" s="11">
        <f t="shared" si="1"/>
        <v>95</v>
      </c>
      <c r="P8" s="14"/>
      <c r="Q8" s="14">
        <v>23</v>
      </c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3">
        <f t="shared" si="4"/>
        <v>23</v>
      </c>
      <c r="AF8" s="15">
        <f t="shared" si="2"/>
        <v>72</v>
      </c>
      <c r="AG8" s="7">
        <f t="shared" si="5"/>
        <v>72</v>
      </c>
      <c r="AH8" s="13">
        <f t="shared" si="6"/>
        <v>0</v>
      </c>
    </row>
    <row r="9" spans="1:34" ht="12" customHeight="1" x14ac:dyDescent="0.25">
      <c r="A9" s="20" t="s">
        <v>35</v>
      </c>
      <c r="B9" s="21">
        <v>65</v>
      </c>
      <c r="C9" s="9">
        <v>3</v>
      </c>
      <c r="D9" s="8">
        <v>54</v>
      </c>
      <c r="E9" s="12"/>
      <c r="F9" s="1">
        <f>'14.1'!AH9</f>
        <v>252</v>
      </c>
      <c r="G9" s="22">
        <f t="shared" si="3"/>
        <v>252</v>
      </c>
      <c r="H9" s="7">
        <v>3</v>
      </c>
      <c r="I9" s="17"/>
      <c r="J9" s="7"/>
      <c r="K9" s="7"/>
      <c r="L9" s="7"/>
      <c r="M9" s="7"/>
      <c r="N9" s="6">
        <f t="shared" si="0"/>
        <v>3</v>
      </c>
      <c r="O9" s="11">
        <f t="shared" si="1"/>
        <v>249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3">
        <f t="shared" si="4"/>
        <v>0</v>
      </c>
      <c r="AF9" s="15">
        <f t="shared" si="2"/>
        <v>249</v>
      </c>
      <c r="AG9" s="7">
        <f t="shared" si="5"/>
        <v>249</v>
      </c>
      <c r="AH9" s="13">
        <f t="shared" si="6"/>
        <v>0</v>
      </c>
    </row>
    <row r="10" spans="1:34" ht="12" customHeight="1" x14ac:dyDescent="0.25">
      <c r="A10" s="20" t="s">
        <v>36</v>
      </c>
      <c r="B10" s="21">
        <v>100</v>
      </c>
      <c r="C10" s="9">
        <v>10</v>
      </c>
      <c r="D10" s="8">
        <v>49</v>
      </c>
      <c r="E10" s="12"/>
      <c r="F10" s="1">
        <f>'14.1'!AH10</f>
        <v>1211</v>
      </c>
      <c r="G10" s="22">
        <f t="shared" si="3"/>
        <v>1211</v>
      </c>
      <c r="H10" s="7">
        <v>15</v>
      </c>
      <c r="I10" s="17">
        <v>30</v>
      </c>
      <c r="J10" s="7"/>
      <c r="K10" s="7">
        <v>5</v>
      </c>
      <c r="L10" s="7">
        <v>15</v>
      </c>
      <c r="M10" s="7"/>
      <c r="N10" s="6">
        <f t="shared" si="0"/>
        <v>65</v>
      </c>
      <c r="O10" s="11">
        <f t="shared" si="1"/>
        <v>1146</v>
      </c>
      <c r="P10" s="25">
        <v>26</v>
      </c>
      <c r="Q10" s="14">
        <v>14</v>
      </c>
      <c r="R10" s="25">
        <v>34</v>
      </c>
      <c r="S10" s="14"/>
      <c r="T10" s="25">
        <v>13</v>
      </c>
      <c r="U10" s="25"/>
      <c r="V10" s="25"/>
      <c r="W10" s="25"/>
      <c r="X10" s="14"/>
      <c r="Y10" s="25"/>
      <c r="Z10" s="25"/>
      <c r="AA10" s="25">
        <v>10</v>
      </c>
      <c r="AB10" s="14"/>
      <c r="AC10" s="14"/>
      <c r="AD10" s="14"/>
      <c r="AE10" s="13">
        <f t="shared" si="4"/>
        <v>97</v>
      </c>
      <c r="AF10" s="15">
        <f t="shared" si="2"/>
        <v>1049</v>
      </c>
      <c r="AG10" s="7">
        <f t="shared" si="5"/>
        <v>1049</v>
      </c>
      <c r="AH10" s="13">
        <f t="shared" si="6"/>
        <v>0</v>
      </c>
    </row>
    <row r="11" spans="1:34" ht="12" customHeight="1" x14ac:dyDescent="0.25">
      <c r="A11" s="20" t="s">
        <v>37</v>
      </c>
      <c r="B11" s="21">
        <v>85</v>
      </c>
      <c r="C11" s="9">
        <v>2</v>
      </c>
      <c r="D11" s="10">
        <v>37</v>
      </c>
      <c r="E11" s="12">
        <v>85</v>
      </c>
      <c r="F11" s="1">
        <f>'14.1'!AH11</f>
        <v>145</v>
      </c>
      <c r="G11" s="22">
        <f t="shared" si="3"/>
        <v>230</v>
      </c>
      <c r="H11" s="7">
        <v>3</v>
      </c>
      <c r="I11" s="17"/>
      <c r="J11" s="7"/>
      <c r="K11" s="7"/>
      <c r="L11" s="7"/>
      <c r="M11" s="7"/>
      <c r="N11" s="6">
        <f t="shared" si="0"/>
        <v>3</v>
      </c>
      <c r="O11" s="11">
        <f t="shared" si="1"/>
        <v>227</v>
      </c>
      <c r="P11" s="14">
        <v>15</v>
      </c>
      <c r="Q11" s="14"/>
      <c r="R11" s="14"/>
      <c r="S11" s="14"/>
      <c r="T11" s="14">
        <v>5</v>
      </c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3">
        <f t="shared" si="4"/>
        <v>20</v>
      </c>
      <c r="AF11" s="15">
        <f t="shared" si="2"/>
        <v>207</v>
      </c>
      <c r="AG11" s="7">
        <f t="shared" si="5"/>
        <v>207</v>
      </c>
      <c r="AH11" s="13">
        <f t="shared" si="6"/>
        <v>0</v>
      </c>
    </row>
    <row r="12" spans="1:34" ht="12" customHeight="1" x14ac:dyDescent="0.25">
      <c r="A12" s="20" t="s">
        <v>38</v>
      </c>
      <c r="B12" s="21">
        <v>50</v>
      </c>
      <c r="C12" s="9">
        <v>3</v>
      </c>
      <c r="D12" s="10">
        <v>289</v>
      </c>
      <c r="E12" s="12">
        <v>255</v>
      </c>
      <c r="F12" s="1">
        <f>'14.1'!AH12</f>
        <v>234</v>
      </c>
      <c r="G12" s="22">
        <f t="shared" si="3"/>
        <v>489</v>
      </c>
      <c r="H12" s="7">
        <v>8</v>
      </c>
      <c r="I12" s="17">
        <v>5</v>
      </c>
      <c r="J12" s="7"/>
      <c r="K12" s="7"/>
      <c r="L12" s="7"/>
      <c r="M12" s="7"/>
      <c r="N12" s="6">
        <f t="shared" si="0"/>
        <v>13</v>
      </c>
      <c r="O12" s="11">
        <f t="shared" si="1"/>
        <v>476</v>
      </c>
      <c r="P12" s="14">
        <v>5</v>
      </c>
      <c r="Q12" s="14"/>
      <c r="R12" s="14"/>
      <c r="S12" s="14"/>
      <c r="T12" s="14">
        <v>32</v>
      </c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3">
        <f t="shared" si="4"/>
        <v>37</v>
      </c>
      <c r="AF12" s="15">
        <f t="shared" si="2"/>
        <v>439</v>
      </c>
      <c r="AG12" s="7">
        <f t="shared" si="5"/>
        <v>439</v>
      </c>
      <c r="AH12" s="13">
        <f t="shared" si="6"/>
        <v>0</v>
      </c>
    </row>
    <row r="13" spans="1:34" ht="12" customHeight="1" x14ac:dyDescent="0.25">
      <c r="A13" s="20" t="s">
        <v>39</v>
      </c>
      <c r="B13" s="21">
        <v>50</v>
      </c>
      <c r="C13" s="9">
        <v>4</v>
      </c>
      <c r="D13" s="10">
        <v>137</v>
      </c>
      <c r="E13" s="12">
        <v>85</v>
      </c>
      <c r="F13" s="1">
        <f>'14.1'!AH13</f>
        <v>256</v>
      </c>
      <c r="G13" s="22">
        <f t="shared" si="3"/>
        <v>341</v>
      </c>
      <c r="H13" s="7"/>
      <c r="I13" s="17">
        <v>4</v>
      </c>
      <c r="J13" s="7"/>
      <c r="K13" s="7"/>
      <c r="L13" s="7"/>
      <c r="M13" s="7"/>
      <c r="N13" s="6">
        <f t="shared" si="0"/>
        <v>4</v>
      </c>
      <c r="O13" s="11">
        <f t="shared" si="1"/>
        <v>337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3">
        <f t="shared" si="4"/>
        <v>0</v>
      </c>
      <c r="AF13" s="15">
        <f t="shared" si="2"/>
        <v>337</v>
      </c>
      <c r="AG13" s="7">
        <f t="shared" si="5"/>
        <v>337</v>
      </c>
      <c r="AH13" s="13">
        <f t="shared" si="6"/>
        <v>0</v>
      </c>
    </row>
    <row r="14" spans="1:34" ht="12" customHeight="1" x14ac:dyDescent="0.25">
      <c r="A14" s="20" t="s">
        <v>25</v>
      </c>
      <c r="B14" s="21">
        <v>45</v>
      </c>
      <c r="C14" s="9">
        <v>2</v>
      </c>
      <c r="D14" s="10">
        <v>32</v>
      </c>
      <c r="E14" s="12"/>
      <c r="F14" s="1">
        <f>'14.1'!AH14</f>
        <v>142</v>
      </c>
      <c r="G14" s="22">
        <f t="shared" si="3"/>
        <v>142</v>
      </c>
      <c r="H14" s="7"/>
      <c r="I14" s="17"/>
      <c r="J14" s="7"/>
      <c r="K14" s="7"/>
      <c r="L14" s="7"/>
      <c r="M14" s="7"/>
      <c r="N14" s="6">
        <f t="shared" si="0"/>
        <v>0</v>
      </c>
      <c r="O14" s="11">
        <f t="shared" si="1"/>
        <v>142</v>
      </c>
      <c r="P14" s="14">
        <v>15</v>
      </c>
      <c r="Q14" s="14"/>
      <c r="R14" s="14"/>
      <c r="S14" s="14"/>
      <c r="T14" s="14">
        <v>5</v>
      </c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3">
        <f t="shared" si="4"/>
        <v>20</v>
      </c>
      <c r="AF14" s="15">
        <f t="shared" si="2"/>
        <v>122</v>
      </c>
      <c r="AG14" s="7">
        <f t="shared" si="5"/>
        <v>122</v>
      </c>
      <c r="AH14" s="13">
        <f t="shared" si="6"/>
        <v>0</v>
      </c>
    </row>
    <row r="15" spans="1:34" ht="12" customHeight="1" x14ac:dyDescent="0.25">
      <c r="A15" s="20" t="s">
        <v>26</v>
      </c>
      <c r="B15" s="21">
        <v>33</v>
      </c>
      <c r="C15" s="9">
        <v>0</v>
      </c>
      <c r="D15" s="10">
        <v>5</v>
      </c>
      <c r="E15" s="12">
        <v>69</v>
      </c>
      <c r="F15" s="1">
        <f>'14.1'!AH15</f>
        <v>170</v>
      </c>
      <c r="G15" s="22">
        <f t="shared" si="3"/>
        <v>239</v>
      </c>
      <c r="H15" s="7"/>
      <c r="I15" s="17"/>
      <c r="J15" s="7"/>
      <c r="K15" s="7"/>
      <c r="L15" s="7">
        <v>60</v>
      </c>
      <c r="M15" s="7"/>
      <c r="N15" s="6">
        <f t="shared" si="0"/>
        <v>60</v>
      </c>
      <c r="O15" s="11">
        <f t="shared" si="1"/>
        <v>179</v>
      </c>
      <c r="P15" s="14">
        <v>45</v>
      </c>
      <c r="Q15" s="14">
        <v>30</v>
      </c>
      <c r="R15" s="14"/>
      <c r="S15" s="14">
        <v>10</v>
      </c>
      <c r="T15" s="14">
        <v>35</v>
      </c>
      <c r="U15" s="14">
        <v>50</v>
      </c>
      <c r="V15" s="14"/>
      <c r="W15" s="14"/>
      <c r="X15" s="14"/>
      <c r="Y15" s="14"/>
      <c r="Z15" s="14"/>
      <c r="AA15" s="14"/>
      <c r="AB15" s="14"/>
      <c r="AC15" s="14"/>
      <c r="AD15" s="14">
        <v>4</v>
      </c>
      <c r="AE15" s="13">
        <f t="shared" si="4"/>
        <v>170</v>
      </c>
      <c r="AF15" s="15">
        <f t="shared" si="2"/>
        <v>9</v>
      </c>
      <c r="AG15" s="7">
        <f t="shared" si="5"/>
        <v>5</v>
      </c>
      <c r="AH15" s="13">
        <f t="shared" si="6"/>
        <v>0</v>
      </c>
    </row>
    <row r="16" spans="1:34" ht="12" customHeight="1" x14ac:dyDescent="0.25">
      <c r="A16" s="20" t="s">
        <v>27</v>
      </c>
      <c r="B16" s="21">
        <v>45</v>
      </c>
      <c r="C16" s="9">
        <v>7</v>
      </c>
      <c r="D16" s="10">
        <v>102</v>
      </c>
      <c r="E16" s="12">
        <v>75</v>
      </c>
      <c r="F16" s="1">
        <f>'14.1'!AH16</f>
        <v>434</v>
      </c>
      <c r="G16" s="22">
        <f t="shared" si="3"/>
        <v>509</v>
      </c>
      <c r="H16" s="7"/>
      <c r="I16" s="17">
        <v>88</v>
      </c>
      <c r="J16" s="7"/>
      <c r="K16" s="7"/>
      <c r="L16" s="7"/>
      <c r="M16" s="7"/>
      <c r="N16" s="6">
        <f t="shared" si="0"/>
        <v>88</v>
      </c>
      <c r="O16" s="11">
        <f t="shared" si="1"/>
        <v>421</v>
      </c>
      <c r="P16" s="14">
        <v>2</v>
      </c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>
        <v>2</v>
      </c>
      <c r="AE16" s="13">
        <f t="shared" si="4"/>
        <v>2</v>
      </c>
      <c r="AF16" s="15">
        <f t="shared" si="2"/>
        <v>419</v>
      </c>
      <c r="AG16" s="7">
        <f t="shared" si="5"/>
        <v>417</v>
      </c>
      <c r="AH16" s="13">
        <f t="shared" si="6"/>
        <v>0</v>
      </c>
    </row>
    <row r="17" spans="1:34" ht="12" customHeight="1" x14ac:dyDescent="0.25">
      <c r="A17" s="20" t="s">
        <v>48</v>
      </c>
      <c r="B17" s="21">
        <v>50</v>
      </c>
      <c r="C17" s="10">
        <v>1</v>
      </c>
      <c r="D17" s="10">
        <v>28</v>
      </c>
      <c r="E17" s="12"/>
      <c r="F17" s="1">
        <f>'14.1'!AH17</f>
        <v>108</v>
      </c>
      <c r="G17" s="22">
        <f t="shared" si="3"/>
        <v>108</v>
      </c>
      <c r="H17" s="7">
        <v>20</v>
      </c>
      <c r="I17" s="17">
        <v>10</v>
      </c>
      <c r="J17" s="7"/>
      <c r="K17" s="7"/>
      <c r="L17" s="7"/>
      <c r="M17" s="7"/>
      <c r="N17" s="6">
        <f t="shared" si="0"/>
        <v>30</v>
      </c>
      <c r="O17" s="11">
        <f t="shared" si="1"/>
        <v>78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3">
        <f t="shared" si="4"/>
        <v>0</v>
      </c>
      <c r="AF17" s="15">
        <f t="shared" si="2"/>
        <v>78</v>
      </c>
      <c r="AG17" s="7">
        <f t="shared" si="5"/>
        <v>78</v>
      </c>
      <c r="AH17" s="13">
        <f t="shared" si="6"/>
        <v>0</v>
      </c>
    </row>
    <row r="18" spans="1:34" ht="12" customHeight="1" x14ac:dyDescent="0.25">
      <c r="A18" s="20" t="s">
        <v>49</v>
      </c>
      <c r="B18" s="21">
        <v>100</v>
      </c>
      <c r="C18" s="10">
        <v>0</v>
      </c>
      <c r="D18" s="10">
        <v>47</v>
      </c>
      <c r="E18" s="12"/>
      <c r="F18" s="1">
        <f>'14.1'!AH18</f>
        <v>98</v>
      </c>
      <c r="G18" s="22">
        <f t="shared" si="3"/>
        <v>98</v>
      </c>
      <c r="H18" s="7">
        <v>15</v>
      </c>
      <c r="I18" s="17">
        <v>20</v>
      </c>
      <c r="J18" s="7"/>
      <c r="K18" s="7"/>
      <c r="L18" s="7"/>
      <c r="M18" s="7"/>
      <c r="N18" s="6">
        <f t="shared" si="0"/>
        <v>35</v>
      </c>
      <c r="O18" s="11">
        <f t="shared" si="1"/>
        <v>63</v>
      </c>
      <c r="P18" s="14">
        <v>10</v>
      </c>
      <c r="Q18" s="14"/>
      <c r="R18" s="14">
        <v>2</v>
      </c>
      <c r="S18" s="14"/>
      <c r="T18" s="14">
        <v>4</v>
      </c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3">
        <f t="shared" si="4"/>
        <v>16</v>
      </c>
      <c r="AF18" s="15">
        <f t="shared" si="2"/>
        <v>47</v>
      </c>
      <c r="AG18" s="7">
        <f t="shared" si="5"/>
        <v>47</v>
      </c>
      <c r="AH18" s="13">
        <f t="shared" si="6"/>
        <v>0</v>
      </c>
    </row>
    <row r="19" spans="1:34" ht="12" customHeight="1" x14ac:dyDescent="0.25">
      <c r="A19" s="20" t="s">
        <v>50</v>
      </c>
      <c r="B19" s="21">
        <v>50</v>
      </c>
      <c r="C19" s="10">
        <v>1</v>
      </c>
      <c r="D19" s="10">
        <v>34</v>
      </c>
      <c r="E19" s="12"/>
      <c r="F19" s="1">
        <f>'14.1'!AH19</f>
        <v>89</v>
      </c>
      <c r="G19" s="22">
        <f t="shared" si="3"/>
        <v>89</v>
      </c>
      <c r="H19" s="7">
        <v>5</v>
      </c>
      <c r="I19" s="17"/>
      <c r="J19" s="7"/>
      <c r="K19" s="7"/>
      <c r="L19" s="7"/>
      <c r="M19" s="7"/>
      <c r="N19" s="6">
        <f t="shared" si="0"/>
        <v>5</v>
      </c>
      <c r="O19" s="11">
        <f t="shared" si="1"/>
        <v>84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>
        <f t="shared" si="4"/>
        <v>0</v>
      </c>
      <c r="AF19" s="15">
        <f t="shared" si="2"/>
        <v>84</v>
      </c>
      <c r="AG19" s="7">
        <f t="shared" si="5"/>
        <v>84</v>
      </c>
      <c r="AH19" s="13">
        <f t="shared" si="6"/>
        <v>0</v>
      </c>
    </row>
    <row r="20" spans="1:34" ht="12" customHeight="1" x14ac:dyDescent="0.25">
      <c r="A20" s="20" t="s">
        <v>47</v>
      </c>
      <c r="B20" s="21">
        <v>33</v>
      </c>
      <c r="C20" s="10">
        <v>7</v>
      </c>
      <c r="D20" s="10">
        <v>14</v>
      </c>
      <c r="E20" s="12">
        <v>208</v>
      </c>
      <c r="F20" s="1">
        <f>'14.1'!AH20</f>
        <v>234</v>
      </c>
      <c r="G20" s="22">
        <f t="shared" si="3"/>
        <v>442</v>
      </c>
      <c r="H20" s="7">
        <v>10</v>
      </c>
      <c r="I20" s="17">
        <v>174</v>
      </c>
      <c r="J20" s="7"/>
      <c r="K20" s="7"/>
      <c r="L20" s="7"/>
      <c r="M20" s="7"/>
      <c r="N20" s="6">
        <f t="shared" si="0"/>
        <v>184</v>
      </c>
      <c r="O20" s="11">
        <f t="shared" si="1"/>
        <v>258</v>
      </c>
      <c r="P20" s="14">
        <v>5</v>
      </c>
      <c r="Q20" s="14"/>
      <c r="R20" s="14">
        <v>3</v>
      </c>
      <c r="S20" s="14"/>
      <c r="T20" s="14">
        <v>4</v>
      </c>
      <c r="U20" s="14"/>
      <c r="V20" s="14"/>
      <c r="W20" s="14"/>
      <c r="X20" s="14"/>
      <c r="Y20" s="14"/>
      <c r="Z20" s="14"/>
      <c r="AA20" s="14"/>
      <c r="AB20" s="14"/>
      <c r="AC20" s="14"/>
      <c r="AD20" s="14">
        <v>1</v>
      </c>
      <c r="AE20" s="13">
        <f t="shared" si="4"/>
        <v>12</v>
      </c>
      <c r="AF20" s="15">
        <f t="shared" si="2"/>
        <v>246</v>
      </c>
      <c r="AG20" s="7">
        <f t="shared" si="5"/>
        <v>245</v>
      </c>
      <c r="AH20" s="13">
        <f t="shared" si="6"/>
        <v>0</v>
      </c>
    </row>
    <row r="21" spans="1:34" ht="12" customHeight="1" x14ac:dyDescent="0.25">
      <c r="A21" s="20" t="s">
        <v>102</v>
      </c>
      <c r="B21" s="21"/>
      <c r="C21" s="10"/>
      <c r="D21" s="10">
        <v>2</v>
      </c>
      <c r="E21" s="12"/>
      <c r="F21" s="1">
        <f>'14.1'!AH21</f>
        <v>2</v>
      </c>
      <c r="G21" s="22">
        <f t="shared" si="3"/>
        <v>2</v>
      </c>
      <c r="H21" s="7"/>
      <c r="I21" s="17"/>
      <c r="J21" s="7"/>
      <c r="K21" s="7"/>
      <c r="L21" s="7"/>
      <c r="M21" s="7"/>
      <c r="N21" s="6">
        <f t="shared" si="0"/>
        <v>0</v>
      </c>
      <c r="O21" s="11">
        <f t="shared" si="1"/>
        <v>2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>
        <f t="shared" si="4"/>
        <v>0</v>
      </c>
      <c r="AF21" s="15">
        <f t="shared" si="2"/>
        <v>2</v>
      </c>
      <c r="AG21" s="7">
        <f t="shared" si="5"/>
        <v>2</v>
      </c>
      <c r="AH21" s="13">
        <f t="shared" si="6"/>
        <v>0</v>
      </c>
    </row>
    <row r="22" spans="1:34" ht="12" customHeight="1" x14ac:dyDescent="0.25">
      <c r="A22" s="20" t="s">
        <v>123</v>
      </c>
      <c r="B22" s="21"/>
      <c r="C22" s="10"/>
      <c r="D22" s="10">
        <v>7</v>
      </c>
      <c r="E22" s="12"/>
      <c r="F22" s="1">
        <f>'14.1'!AH22</f>
        <v>7</v>
      </c>
      <c r="G22" s="22">
        <f t="shared" si="3"/>
        <v>7</v>
      </c>
      <c r="H22" s="7"/>
      <c r="I22" s="17"/>
      <c r="J22" s="7"/>
      <c r="K22" s="7"/>
      <c r="L22" s="7"/>
      <c r="M22" s="7"/>
      <c r="N22" s="6">
        <f t="shared" si="0"/>
        <v>0</v>
      </c>
      <c r="O22" s="11">
        <f t="shared" si="1"/>
        <v>7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4"/>
        <v>0</v>
      </c>
      <c r="AF22" s="15">
        <f t="shared" si="2"/>
        <v>7</v>
      </c>
      <c r="AG22" s="7">
        <f t="shared" si="5"/>
        <v>7</v>
      </c>
      <c r="AH22" s="13">
        <f t="shared" si="6"/>
        <v>0</v>
      </c>
    </row>
    <row r="23" spans="1:34" ht="12" customHeight="1" x14ac:dyDescent="0.25">
      <c r="A23" s="20" t="s">
        <v>124</v>
      </c>
      <c r="B23" s="21"/>
      <c r="C23" s="10"/>
      <c r="D23" s="10">
        <v>6</v>
      </c>
      <c r="E23" s="12"/>
      <c r="F23" s="1">
        <f>'14.1'!AH23</f>
        <v>6</v>
      </c>
      <c r="G23" s="22">
        <f t="shared" si="3"/>
        <v>6</v>
      </c>
      <c r="H23" s="7"/>
      <c r="I23" s="17"/>
      <c r="J23" s="7"/>
      <c r="K23" s="7"/>
      <c r="L23" s="7"/>
      <c r="M23" s="7"/>
      <c r="N23" s="6">
        <f t="shared" si="0"/>
        <v>0</v>
      </c>
      <c r="O23" s="11">
        <f t="shared" si="1"/>
        <v>6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4"/>
        <v>0</v>
      </c>
      <c r="AF23" s="15">
        <f t="shared" si="2"/>
        <v>6</v>
      </c>
      <c r="AG23" s="7">
        <f t="shared" si="5"/>
        <v>6</v>
      </c>
      <c r="AH23" s="13">
        <f t="shared" si="6"/>
        <v>0</v>
      </c>
    </row>
    <row r="24" spans="1:34" ht="12" customHeight="1" x14ac:dyDescent="0.25">
      <c r="A24" s="20" t="s">
        <v>180</v>
      </c>
      <c r="B24" s="21">
        <v>40</v>
      </c>
      <c r="C24" s="10">
        <v>2</v>
      </c>
      <c r="D24" s="10">
        <v>8</v>
      </c>
      <c r="E24" s="12"/>
      <c r="F24" s="1">
        <f>'14.1'!AH24</f>
        <v>88</v>
      </c>
      <c r="G24" s="22">
        <f t="shared" si="3"/>
        <v>88</v>
      </c>
      <c r="H24" s="7"/>
      <c r="I24" s="17"/>
      <c r="J24" s="7"/>
      <c r="K24" s="7"/>
      <c r="L24" s="7"/>
      <c r="M24" s="7"/>
      <c r="N24" s="6">
        <f t="shared" si="0"/>
        <v>0</v>
      </c>
      <c r="O24" s="11">
        <f t="shared" si="1"/>
        <v>88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>
        <f t="shared" si="4"/>
        <v>0</v>
      </c>
      <c r="AF24" s="15">
        <f t="shared" si="2"/>
        <v>88</v>
      </c>
      <c r="AG24" s="7">
        <f t="shared" si="5"/>
        <v>88</v>
      </c>
      <c r="AH24" s="13">
        <f t="shared" si="6"/>
        <v>0</v>
      </c>
    </row>
    <row r="25" spans="1:34" ht="12" customHeight="1" x14ac:dyDescent="0.25">
      <c r="A25" s="20" t="s">
        <v>181</v>
      </c>
      <c r="B25" s="21">
        <v>40</v>
      </c>
      <c r="C25" s="10">
        <v>2</v>
      </c>
      <c r="D25" s="10">
        <v>17</v>
      </c>
      <c r="E25" s="12"/>
      <c r="F25" s="1">
        <f>'14.1'!AH25</f>
        <v>102</v>
      </c>
      <c r="G25" s="22">
        <f t="shared" si="3"/>
        <v>102</v>
      </c>
      <c r="H25" s="7">
        <v>5</v>
      </c>
      <c r="I25" s="17"/>
      <c r="J25" s="7"/>
      <c r="K25" s="7"/>
      <c r="L25" s="7"/>
      <c r="M25" s="7"/>
      <c r="N25" s="6">
        <f t="shared" si="0"/>
        <v>5</v>
      </c>
      <c r="O25" s="11">
        <f t="shared" si="1"/>
        <v>97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3">
        <f t="shared" si="4"/>
        <v>0</v>
      </c>
      <c r="AF25" s="15">
        <f t="shared" si="2"/>
        <v>97</v>
      </c>
      <c r="AG25" s="7">
        <f t="shared" si="5"/>
        <v>97</v>
      </c>
      <c r="AH25" s="13">
        <f t="shared" si="6"/>
        <v>0</v>
      </c>
    </row>
    <row r="26" spans="1:34" ht="12" customHeight="1" x14ac:dyDescent="0.25">
      <c r="A26" s="20" t="s">
        <v>133</v>
      </c>
      <c r="B26" s="21">
        <v>45</v>
      </c>
      <c r="C26" s="10">
        <v>0</v>
      </c>
      <c r="D26" s="10">
        <v>8</v>
      </c>
      <c r="E26" s="12"/>
      <c r="F26" s="1">
        <f>'14.1'!AH26</f>
        <v>48</v>
      </c>
      <c r="G26" s="22">
        <f t="shared" si="3"/>
        <v>48</v>
      </c>
      <c r="H26" s="7"/>
      <c r="I26" s="17"/>
      <c r="J26" s="7"/>
      <c r="K26" s="7"/>
      <c r="L26" s="7"/>
      <c r="M26" s="7"/>
      <c r="N26" s="6">
        <f t="shared" si="0"/>
        <v>0</v>
      </c>
      <c r="O26" s="11">
        <f t="shared" si="1"/>
        <v>48</v>
      </c>
      <c r="P26" s="14"/>
      <c r="Q26" s="14"/>
      <c r="R26" s="14"/>
      <c r="S26" s="14"/>
      <c r="T26" s="14"/>
      <c r="U26" s="14">
        <v>40</v>
      </c>
      <c r="V26" s="14"/>
      <c r="W26" s="14"/>
      <c r="X26" s="14"/>
      <c r="Y26" s="14"/>
      <c r="Z26" s="14"/>
      <c r="AA26" s="14"/>
      <c r="AB26" s="14"/>
      <c r="AC26" s="14"/>
      <c r="AD26" s="14"/>
      <c r="AE26" s="13">
        <f t="shared" si="4"/>
        <v>40</v>
      </c>
      <c r="AF26" s="15">
        <f t="shared" si="2"/>
        <v>8</v>
      </c>
      <c r="AG26" s="7">
        <f t="shared" si="5"/>
        <v>8</v>
      </c>
      <c r="AH26" s="13">
        <f t="shared" si="6"/>
        <v>0</v>
      </c>
    </row>
    <row r="27" spans="1:34" ht="12" customHeight="1" x14ac:dyDescent="0.25">
      <c r="A27" s="21" t="s">
        <v>138</v>
      </c>
      <c r="B27" s="21">
        <v>20</v>
      </c>
      <c r="C27" s="10">
        <v>2</v>
      </c>
      <c r="D27" s="10">
        <v>5</v>
      </c>
      <c r="E27" s="12">
        <v>50</v>
      </c>
      <c r="F27" s="1">
        <f>'14.1'!AH27</f>
        <v>6</v>
      </c>
      <c r="G27" s="22">
        <f t="shared" ref="G27" si="7">SUM(E27:F27)</f>
        <v>56</v>
      </c>
      <c r="H27" s="7"/>
      <c r="I27" s="17"/>
      <c r="J27" s="7"/>
      <c r="K27" s="7">
        <v>10</v>
      </c>
      <c r="L27" s="7"/>
      <c r="M27" s="7"/>
      <c r="N27" s="6">
        <f t="shared" si="0"/>
        <v>10</v>
      </c>
      <c r="O27" s="11">
        <f t="shared" si="1"/>
        <v>46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>
        <v>1</v>
      </c>
      <c r="AE27" s="13">
        <f t="shared" si="4"/>
        <v>0</v>
      </c>
      <c r="AF27" s="15">
        <f t="shared" ref="AF27" si="8">O27-AE27</f>
        <v>46</v>
      </c>
      <c r="AG27" s="7">
        <f t="shared" ref="AG27" si="9">(B27*C27)+D27</f>
        <v>45</v>
      </c>
      <c r="AH27" s="13">
        <f t="shared" ref="AH27" si="10">AG27+AD27-AF27</f>
        <v>0</v>
      </c>
    </row>
    <row r="28" spans="1:34" ht="12" customHeight="1" x14ac:dyDescent="0.25">
      <c r="E28" s="19">
        <f t="shared" ref="E28:AH28" si="11">SUM(E3:E27)</f>
        <v>2567</v>
      </c>
      <c r="F28" s="19">
        <f t="shared" si="11"/>
        <v>8065</v>
      </c>
      <c r="G28" s="19">
        <f t="shared" si="11"/>
        <v>10632</v>
      </c>
      <c r="H28" s="19">
        <f t="shared" si="11"/>
        <v>153</v>
      </c>
      <c r="I28" s="19">
        <f t="shared" si="11"/>
        <v>405</v>
      </c>
      <c r="J28" s="19">
        <f t="shared" si="11"/>
        <v>0</v>
      </c>
      <c r="K28" s="19">
        <f t="shared" si="11"/>
        <v>115</v>
      </c>
      <c r="L28" s="19">
        <f t="shared" si="11"/>
        <v>225</v>
      </c>
      <c r="M28" s="19">
        <f t="shared" si="11"/>
        <v>0</v>
      </c>
      <c r="N28" s="19">
        <f t="shared" si="11"/>
        <v>898</v>
      </c>
      <c r="O28" s="19">
        <f t="shared" si="11"/>
        <v>9734</v>
      </c>
      <c r="P28" s="19">
        <f t="shared" si="11"/>
        <v>196</v>
      </c>
      <c r="Q28" s="19">
        <f t="shared" si="11"/>
        <v>102</v>
      </c>
      <c r="R28" s="19">
        <f t="shared" si="11"/>
        <v>100</v>
      </c>
      <c r="S28" s="19">
        <f t="shared" si="11"/>
        <v>10</v>
      </c>
      <c r="T28" s="19">
        <f t="shared" si="11"/>
        <v>197</v>
      </c>
      <c r="U28" s="19">
        <f t="shared" si="11"/>
        <v>130</v>
      </c>
      <c r="V28" s="19">
        <f t="shared" si="11"/>
        <v>0</v>
      </c>
      <c r="W28" s="19">
        <f t="shared" si="11"/>
        <v>0</v>
      </c>
      <c r="X28" s="19">
        <f t="shared" si="11"/>
        <v>0</v>
      </c>
      <c r="Y28" s="19">
        <f t="shared" si="11"/>
        <v>0</v>
      </c>
      <c r="Z28" s="19">
        <f t="shared" si="11"/>
        <v>0</v>
      </c>
      <c r="AA28" s="19">
        <f t="shared" si="11"/>
        <v>49</v>
      </c>
      <c r="AB28" s="19">
        <f t="shared" si="11"/>
        <v>0</v>
      </c>
      <c r="AC28" s="19">
        <f t="shared" si="11"/>
        <v>0</v>
      </c>
      <c r="AD28" s="19">
        <f t="shared" si="11"/>
        <v>13</v>
      </c>
      <c r="AE28" s="13">
        <f t="shared" si="4"/>
        <v>784</v>
      </c>
      <c r="AF28" s="19">
        <f t="shared" si="11"/>
        <v>8950</v>
      </c>
      <c r="AG28" s="19">
        <f t="shared" si="11"/>
        <v>8937</v>
      </c>
      <c r="AH28" s="19">
        <f t="shared" si="11"/>
        <v>0</v>
      </c>
    </row>
    <row r="31" spans="1:34" x14ac:dyDescent="0.25">
      <c r="N31" t="s">
        <v>8</v>
      </c>
      <c r="P31" s="18"/>
      <c r="Q31" s="18"/>
      <c r="R31" s="18"/>
      <c r="S31" s="18"/>
      <c r="T31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D1:AD2"/>
    <mergeCell ref="AE1:AE2"/>
    <mergeCell ref="AF1:AF2"/>
    <mergeCell ref="AG1:AG2"/>
    <mergeCell ref="AH1:AH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1"/>
  <sheetViews>
    <sheetView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B3" sqref="AB3:AB27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7.8554687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</cols>
  <sheetData>
    <row r="1" spans="1:34" x14ac:dyDescent="0.25">
      <c r="A1" s="177" t="s">
        <v>0</v>
      </c>
      <c r="B1" s="186" t="s">
        <v>21</v>
      </c>
      <c r="C1" s="186" t="s">
        <v>19</v>
      </c>
      <c r="D1" s="177" t="s">
        <v>20</v>
      </c>
      <c r="E1" s="186" t="s">
        <v>12</v>
      </c>
      <c r="F1" s="186" t="s">
        <v>5</v>
      </c>
      <c r="G1" s="183" t="s">
        <v>17</v>
      </c>
      <c r="H1" s="3" t="s">
        <v>3</v>
      </c>
      <c r="I1" s="3"/>
      <c r="J1" s="3"/>
      <c r="K1" s="23"/>
      <c r="L1" s="3"/>
      <c r="M1" s="3"/>
      <c r="N1" s="188" t="s">
        <v>6</v>
      </c>
      <c r="O1" s="184" t="s">
        <v>4</v>
      </c>
      <c r="P1" s="5" t="s">
        <v>40</v>
      </c>
      <c r="Q1" s="5" t="s">
        <v>16</v>
      </c>
      <c r="R1" s="5" t="s">
        <v>140</v>
      </c>
      <c r="S1" s="5" t="s">
        <v>13</v>
      </c>
      <c r="T1" s="5" t="s">
        <v>13</v>
      </c>
      <c r="U1" s="5" t="s">
        <v>14</v>
      </c>
      <c r="V1" s="5" t="s">
        <v>40</v>
      </c>
      <c r="W1" s="5" t="s">
        <v>40</v>
      </c>
      <c r="X1" s="5" t="s">
        <v>16</v>
      </c>
      <c r="Y1" s="5" t="s">
        <v>13</v>
      </c>
      <c r="Z1" s="5" t="s">
        <v>9</v>
      </c>
      <c r="AA1" s="5" t="s">
        <v>14</v>
      </c>
      <c r="AB1" s="4" t="s">
        <v>141</v>
      </c>
      <c r="AC1" s="5"/>
      <c r="AD1" s="177" t="s">
        <v>18</v>
      </c>
      <c r="AE1" s="169" t="s">
        <v>10</v>
      </c>
      <c r="AF1" s="169" t="s">
        <v>44</v>
      </c>
      <c r="AG1" s="179" t="s">
        <v>22</v>
      </c>
      <c r="AH1" s="181" t="s">
        <v>23</v>
      </c>
    </row>
    <row r="2" spans="1:34" x14ac:dyDescent="0.25">
      <c r="A2" s="178"/>
      <c r="B2" s="187"/>
      <c r="C2" s="187"/>
      <c r="D2" s="178"/>
      <c r="E2" s="187"/>
      <c r="F2" s="187"/>
      <c r="G2" s="183"/>
      <c r="H2" s="17" t="s">
        <v>24</v>
      </c>
      <c r="I2" s="17" t="s">
        <v>43</v>
      </c>
      <c r="J2" s="17" t="s">
        <v>15</v>
      </c>
      <c r="K2" s="17" t="s">
        <v>108</v>
      </c>
      <c r="L2" s="2" t="s">
        <v>2</v>
      </c>
      <c r="M2" s="2" t="s">
        <v>7</v>
      </c>
      <c r="N2" s="189"/>
      <c r="O2" s="185"/>
      <c r="P2" s="4" t="s">
        <v>41</v>
      </c>
      <c r="Q2" s="4" t="s">
        <v>41</v>
      </c>
      <c r="R2" s="4" t="s">
        <v>42</v>
      </c>
      <c r="S2" s="4" t="s">
        <v>41</v>
      </c>
      <c r="T2" s="4" t="s">
        <v>100</v>
      </c>
      <c r="U2" s="4" t="s">
        <v>41</v>
      </c>
      <c r="V2" s="4" t="s">
        <v>100</v>
      </c>
      <c r="W2" s="4" t="s">
        <v>42</v>
      </c>
      <c r="X2" s="4" t="s">
        <v>42</v>
      </c>
      <c r="Y2" s="4" t="s">
        <v>42</v>
      </c>
      <c r="Z2" s="4" t="s">
        <v>42</v>
      </c>
      <c r="AA2" s="4" t="s">
        <v>42</v>
      </c>
      <c r="AB2" s="16" t="s">
        <v>94</v>
      </c>
      <c r="AC2" s="16"/>
      <c r="AD2" s="178"/>
      <c r="AE2" s="170"/>
      <c r="AF2" s="170"/>
      <c r="AG2" s="180"/>
      <c r="AH2" s="182"/>
    </row>
    <row r="3" spans="1:34" ht="12.75" customHeight="1" x14ac:dyDescent="0.25">
      <c r="A3" s="20" t="s">
        <v>28</v>
      </c>
      <c r="B3" s="21">
        <v>33</v>
      </c>
      <c r="C3" s="9">
        <v>55</v>
      </c>
      <c r="D3" s="9">
        <v>40</v>
      </c>
      <c r="E3" s="12">
        <v>550</v>
      </c>
      <c r="F3" s="1">
        <f>'15.1'!AG3</f>
        <v>2243</v>
      </c>
      <c r="G3" s="22">
        <f>SUM(E3:F3)</f>
        <v>2793</v>
      </c>
      <c r="H3" s="7">
        <v>256</v>
      </c>
      <c r="I3" s="7"/>
      <c r="J3" s="7">
        <v>200</v>
      </c>
      <c r="K3" s="7"/>
      <c r="L3" s="7">
        <v>35</v>
      </c>
      <c r="M3" s="7">
        <v>250</v>
      </c>
      <c r="N3" s="6">
        <f t="shared" ref="N3:N20" si="0">SUBTOTAL(9,H3:M3)</f>
        <v>741</v>
      </c>
      <c r="O3" s="11">
        <f t="shared" ref="O3:O20" si="1">G3-N3</f>
        <v>2052</v>
      </c>
      <c r="P3" s="14">
        <v>5</v>
      </c>
      <c r="Q3" s="14"/>
      <c r="R3" s="14"/>
      <c r="S3" s="14">
        <v>32</v>
      </c>
      <c r="T3" s="14">
        <v>5</v>
      </c>
      <c r="U3" s="14"/>
      <c r="V3" s="14"/>
      <c r="W3" s="14">
        <v>33</v>
      </c>
      <c r="X3" s="14">
        <v>34</v>
      </c>
      <c r="Y3" s="14"/>
      <c r="Z3" s="14">
        <v>43</v>
      </c>
      <c r="AA3" s="14">
        <v>37</v>
      </c>
      <c r="AB3" s="14"/>
      <c r="AC3" s="14"/>
      <c r="AD3" s="14">
        <v>8</v>
      </c>
      <c r="AE3" s="13">
        <f>SUM(P3:AC3)</f>
        <v>189</v>
      </c>
      <c r="AF3" s="15">
        <f t="shared" ref="AF3:AF13" si="2">O3-AE3</f>
        <v>1863</v>
      </c>
      <c r="AG3" s="7">
        <f>(B3*C3)+D3</f>
        <v>1855</v>
      </c>
      <c r="AH3" s="13">
        <f>AG3+AD3-AF3</f>
        <v>0</v>
      </c>
    </row>
    <row r="4" spans="1:34" ht="12.75" customHeight="1" x14ac:dyDescent="0.25">
      <c r="A4" s="20" t="s">
        <v>29</v>
      </c>
      <c r="B4" s="21">
        <v>70</v>
      </c>
      <c r="C4" s="9">
        <v>14</v>
      </c>
      <c r="D4" s="9">
        <v>30</v>
      </c>
      <c r="E4" s="12">
        <v>420</v>
      </c>
      <c r="F4" s="1">
        <f>'15.1'!AG4</f>
        <v>1843</v>
      </c>
      <c r="G4" s="22">
        <f t="shared" ref="G4:G20" si="3">SUM(E4:F4)</f>
        <v>2263</v>
      </c>
      <c r="H4" s="7">
        <v>410</v>
      </c>
      <c r="I4" s="7">
        <v>27</v>
      </c>
      <c r="J4" s="7"/>
      <c r="K4" s="7">
        <v>40</v>
      </c>
      <c r="L4" s="7">
        <v>41</v>
      </c>
      <c r="M4" s="7">
        <v>420</v>
      </c>
      <c r="N4" s="6">
        <f t="shared" si="0"/>
        <v>938</v>
      </c>
      <c r="O4" s="11">
        <f t="shared" si="1"/>
        <v>1325</v>
      </c>
      <c r="P4" s="33">
        <v>5</v>
      </c>
      <c r="Q4" s="33"/>
      <c r="R4" s="33"/>
      <c r="S4" s="33">
        <v>30</v>
      </c>
      <c r="T4" s="33">
        <v>7</v>
      </c>
      <c r="U4" s="33"/>
      <c r="V4" s="33"/>
      <c r="W4" s="33">
        <v>82</v>
      </c>
      <c r="X4" s="33">
        <v>64</v>
      </c>
      <c r="Y4" s="33"/>
      <c r="Z4" s="33">
        <v>35</v>
      </c>
      <c r="AA4" s="33">
        <v>88</v>
      </c>
      <c r="AB4" s="14"/>
      <c r="AC4" s="14"/>
      <c r="AD4" s="14">
        <v>4</v>
      </c>
      <c r="AE4" s="13">
        <f t="shared" ref="AE4:AE27" si="4">SUM(P4:AC4)</f>
        <v>311</v>
      </c>
      <c r="AF4" s="15">
        <f t="shared" si="2"/>
        <v>1014</v>
      </c>
      <c r="AG4" s="7">
        <f t="shared" ref="AG4:AG16" si="5">(B4*C4)+D4</f>
        <v>1010</v>
      </c>
      <c r="AH4" s="13">
        <f t="shared" ref="AH4:AH16" si="6">AG4+AD4-AF4</f>
        <v>0</v>
      </c>
    </row>
    <row r="5" spans="1:34" ht="12.75" customHeight="1" x14ac:dyDescent="0.25">
      <c r="A5" s="20" t="s">
        <v>30</v>
      </c>
      <c r="B5" s="21">
        <v>45</v>
      </c>
      <c r="C5" s="8">
        <v>9</v>
      </c>
      <c r="D5" s="8">
        <v>4</v>
      </c>
      <c r="E5" s="12">
        <v>180</v>
      </c>
      <c r="F5" s="1">
        <f>'15.1'!AG5</f>
        <v>363</v>
      </c>
      <c r="G5" s="22">
        <f t="shared" si="3"/>
        <v>543</v>
      </c>
      <c r="H5" s="7"/>
      <c r="I5" s="7"/>
      <c r="J5" s="7">
        <v>80</v>
      </c>
      <c r="K5" s="7"/>
      <c r="L5" s="7">
        <v>15</v>
      </c>
      <c r="M5" s="7"/>
      <c r="N5" s="6">
        <f t="shared" si="0"/>
        <v>95</v>
      </c>
      <c r="O5" s="11">
        <f t="shared" si="1"/>
        <v>448</v>
      </c>
      <c r="P5" s="33"/>
      <c r="Q5" s="33"/>
      <c r="R5" s="33"/>
      <c r="S5" s="33"/>
      <c r="T5" s="33"/>
      <c r="U5" s="33"/>
      <c r="V5" s="33"/>
      <c r="W5" s="33">
        <v>35</v>
      </c>
      <c r="X5" s="33">
        <v>2</v>
      </c>
      <c r="Y5" s="33"/>
      <c r="Z5" s="33">
        <v>2</v>
      </c>
      <c r="AA5" s="33"/>
      <c r="AB5" s="14"/>
      <c r="AC5" s="14"/>
      <c r="AD5" s="14"/>
      <c r="AE5" s="13">
        <f t="shared" si="4"/>
        <v>39</v>
      </c>
      <c r="AF5" s="15">
        <f t="shared" si="2"/>
        <v>409</v>
      </c>
      <c r="AG5" s="7">
        <f t="shared" si="5"/>
        <v>409</v>
      </c>
      <c r="AH5" s="13">
        <f t="shared" si="6"/>
        <v>0</v>
      </c>
    </row>
    <row r="6" spans="1:34" ht="12.75" customHeight="1" x14ac:dyDescent="0.25">
      <c r="A6" s="20" t="s">
        <v>31</v>
      </c>
      <c r="B6" s="21">
        <v>60</v>
      </c>
      <c r="C6" s="8">
        <v>0</v>
      </c>
      <c r="D6" s="8">
        <v>49</v>
      </c>
      <c r="E6" s="12"/>
      <c r="F6" s="1">
        <f>'15.1'!AG6</f>
        <v>70</v>
      </c>
      <c r="G6" s="22">
        <f t="shared" si="3"/>
        <v>70</v>
      </c>
      <c r="H6" s="7"/>
      <c r="I6" s="7"/>
      <c r="J6" s="7"/>
      <c r="K6" s="7"/>
      <c r="L6" s="7"/>
      <c r="M6" s="7">
        <v>20</v>
      </c>
      <c r="N6" s="6">
        <f t="shared" si="0"/>
        <v>20</v>
      </c>
      <c r="O6" s="11">
        <f t="shared" si="1"/>
        <v>50</v>
      </c>
      <c r="P6" s="14"/>
      <c r="Q6" s="14"/>
      <c r="R6" s="14"/>
      <c r="S6" s="14"/>
      <c r="T6" s="14"/>
      <c r="U6" s="14"/>
      <c r="V6" s="14"/>
      <c r="W6" s="14"/>
      <c r="X6" s="14">
        <v>1</v>
      </c>
      <c r="Y6" s="14"/>
      <c r="Z6" s="14"/>
      <c r="AA6" s="14"/>
      <c r="AB6" s="14"/>
      <c r="AC6" s="14"/>
      <c r="AD6" s="14"/>
      <c r="AE6" s="13">
        <f t="shared" si="4"/>
        <v>1</v>
      </c>
      <c r="AF6" s="15">
        <f t="shared" si="2"/>
        <v>49</v>
      </c>
      <c r="AG6" s="7">
        <f t="shared" si="5"/>
        <v>49</v>
      </c>
      <c r="AH6" s="13">
        <f t="shared" si="6"/>
        <v>0</v>
      </c>
    </row>
    <row r="7" spans="1:34" ht="12.75" customHeight="1" x14ac:dyDescent="0.25">
      <c r="A7" s="20" t="s">
        <v>33</v>
      </c>
      <c r="B7" s="21">
        <v>120</v>
      </c>
      <c r="C7" s="9">
        <v>7</v>
      </c>
      <c r="D7" s="9">
        <v>11</v>
      </c>
      <c r="E7" s="12">
        <v>240</v>
      </c>
      <c r="F7" s="1">
        <f>'15.1'!AG7</f>
        <v>814</v>
      </c>
      <c r="G7" s="22">
        <f t="shared" si="3"/>
        <v>1054</v>
      </c>
      <c r="H7" s="7">
        <v>130</v>
      </c>
      <c r="I7" s="7"/>
      <c r="J7" s="7"/>
      <c r="K7" s="7">
        <v>28</v>
      </c>
      <c r="L7" s="7"/>
      <c r="M7" s="7"/>
      <c r="N7" s="6">
        <f t="shared" si="0"/>
        <v>158</v>
      </c>
      <c r="O7" s="11">
        <f t="shared" si="1"/>
        <v>896</v>
      </c>
      <c r="P7" s="14"/>
      <c r="Q7" s="14"/>
      <c r="R7" s="14"/>
      <c r="S7" s="14">
        <v>8</v>
      </c>
      <c r="T7" s="14"/>
      <c r="U7" s="14"/>
      <c r="V7" s="14"/>
      <c r="W7" s="14">
        <v>9</v>
      </c>
      <c r="X7" s="14">
        <v>9</v>
      </c>
      <c r="Y7" s="14"/>
      <c r="Z7" s="14">
        <v>17</v>
      </c>
      <c r="AA7" s="14">
        <v>1</v>
      </c>
      <c r="AB7" s="14"/>
      <c r="AC7" s="14"/>
      <c r="AD7" s="14">
        <v>1</v>
      </c>
      <c r="AE7" s="13">
        <f t="shared" si="4"/>
        <v>44</v>
      </c>
      <c r="AF7" s="15">
        <f t="shared" si="2"/>
        <v>852</v>
      </c>
      <c r="AG7" s="7">
        <f t="shared" si="5"/>
        <v>851</v>
      </c>
      <c r="AH7" s="13">
        <f t="shared" si="6"/>
        <v>0</v>
      </c>
    </row>
    <row r="8" spans="1:34" ht="12.75" customHeight="1" x14ac:dyDescent="0.25">
      <c r="A8" s="20" t="s">
        <v>34</v>
      </c>
      <c r="B8" s="21">
        <v>40</v>
      </c>
      <c r="C8" s="8">
        <v>1</v>
      </c>
      <c r="D8" s="8">
        <v>18</v>
      </c>
      <c r="E8" s="12">
        <v>40</v>
      </c>
      <c r="F8" s="1">
        <f>'15.1'!AG8</f>
        <v>72</v>
      </c>
      <c r="G8" s="22">
        <f t="shared" si="3"/>
        <v>112</v>
      </c>
      <c r="H8" s="7"/>
      <c r="I8" s="7"/>
      <c r="J8" s="7">
        <v>50</v>
      </c>
      <c r="K8" s="7"/>
      <c r="L8" s="7"/>
      <c r="M8" s="7"/>
      <c r="N8" s="6">
        <f t="shared" si="0"/>
        <v>50</v>
      </c>
      <c r="O8" s="11">
        <f t="shared" si="1"/>
        <v>62</v>
      </c>
      <c r="P8" s="14"/>
      <c r="Q8" s="14"/>
      <c r="R8" s="14"/>
      <c r="S8" s="14"/>
      <c r="T8" s="14"/>
      <c r="U8" s="14"/>
      <c r="V8" s="14"/>
      <c r="W8" s="14">
        <v>4</v>
      </c>
      <c r="X8" s="14"/>
      <c r="Y8" s="14"/>
      <c r="Z8" s="14"/>
      <c r="AA8" s="14"/>
      <c r="AB8" s="14"/>
      <c r="AC8" s="14"/>
      <c r="AD8" s="14"/>
      <c r="AE8" s="13">
        <f t="shared" si="4"/>
        <v>4</v>
      </c>
      <c r="AF8" s="15">
        <f t="shared" si="2"/>
        <v>58</v>
      </c>
      <c r="AG8" s="7">
        <f t="shared" si="5"/>
        <v>58</v>
      </c>
      <c r="AH8" s="13">
        <f t="shared" si="6"/>
        <v>0</v>
      </c>
    </row>
    <row r="9" spans="1:34" ht="12.75" customHeight="1" x14ac:dyDescent="0.25">
      <c r="A9" s="20" t="s">
        <v>35</v>
      </c>
      <c r="B9" s="21">
        <v>65</v>
      </c>
      <c r="C9" s="8">
        <v>3</v>
      </c>
      <c r="D9" s="8">
        <v>9</v>
      </c>
      <c r="E9" s="12"/>
      <c r="F9" s="1">
        <f>'15.1'!AG9</f>
        <v>249</v>
      </c>
      <c r="G9" s="22">
        <f t="shared" si="3"/>
        <v>249</v>
      </c>
      <c r="H9" s="7">
        <v>15</v>
      </c>
      <c r="I9" s="7"/>
      <c r="J9" s="7"/>
      <c r="K9" s="7"/>
      <c r="L9" s="7"/>
      <c r="M9" s="7">
        <v>3</v>
      </c>
      <c r="N9" s="6">
        <f t="shared" si="0"/>
        <v>18</v>
      </c>
      <c r="O9" s="11">
        <f t="shared" si="1"/>
        <v>231</v>
      </c>
      <c r="P9" s="14"/>
      <c r="Q9" s="14"/>
      <c r="R9" s="14"/>
      <c r="S9" s="14">
        <v>5</v>
      </c>
      <c r="T9" s="14">
        <v>3</v>
      </c>
      <c r="U9" s="14"/>
      <c r="V9" s="14"/>
      <c r="W9" s="14"/>
      <c r="X9" s="14">
        <v>7</v>
      </c>
      <c r="Y9" s="14"/>
      <c r="Z9" s="14">
        <v>5</v>
      </c>
      <c r="AA9" s="14">
        <v>7</v>
      </c>
      <c r="AB9" s="14"/>
      <c r="AC9" s="14"/>
      <c r="AD9" s="14"/>
      <c r="AE9" s="13">
        <f t="shared" si="4"/>
        <v>27</v>
      </c>
      <c r="AF9" s="15">
        <f t="shared" si="2"/>
        <v>204</v>
      </c>
      <c r="AG9" s="7">
        <f t="shared" si="5"/>
        <v>204</v>
      </c>
      <c r="AH9" s="13">
        <f t="shared" si="6"/>
        <v>0</v>
      </c>
    </row>
    <row r="10" spans="1:34" ht="12.75" customHeight="1" x14ac:dyDescent="0.25">
      <c r="A10" s="20" t="s">
        <v>36</v>
      </c>
      <c r="B10" s="21">
        <v>100</v>
      </c>
      <c r="C10" s="8">
        <v>8</v>
      </c>
      <c r="D10" s="8">
        <v>39</v>
      </c>
      <c r="E10" s="12">
        <v>200</v>
      </c>
      <c r="F10" s="1">
        <f>'15.1'!AG10</f>
        <v>1049</v>
      </c>
      <c r="G10" s="22">
        <f t="shared" si="3"/>
        <v>1249</v>
      </c>
      <c r="H10" s="7">
        <v>237</v>
      </c>
      <c r="I10" s="7"/>
      <c r="J10" s="7"/>
      <c r="K10" s="7"/>
      <c r="L10" s="7">
        <v>5</v>
      </c>
      <c r="M10" s="7">
        <v>40</v>
      </c>
      <c r="N10" s="6">
        <f t="shared" si="0"/>
        <v>282</v>
      </c>
      <c r="O10" s="11">
        <f t="shared" si="1"/>
        <v>967</v>
      </c>
      <c r="P10" s="14">
        <v>5</v>
      </c>
      <c r="Q10" s="14"/>
      <c r="R10" s="14"/>
      <c r="S10" s="14">
        <v>10</v>
      </c>
      <c r="T10" s="14">
        <v>5</v>
      </c>
      <c r="U10" s="14"/>
      <c r="V10" s="14"/>
      <c r="W10" s="14">
        <v>28</v>
      </c>
      <c r="X10" s="14">
        <v>24</v>
      </c>
      <c r="Y10" s="14"/>
      <c r="Z10" s="14">
        <v>26</v>
      </c>
      <c r="AA10" s="14">
        <v>25</v>
      </c>
      <c r="AB10" s="14"/>
      <c r="AC10" s="14"/>
      <c r="AD10" s="14">
        <v>5</v>
      </c>
      <c r="AE10" s="13">
        <f t="shared" si="4"/>
        <v>123</v>
      </c>
      <c r="AF10" s="15">
        <f t="shared" si="2"/>
        <v>844</v>
      </c>
      <c r="AG10" s="7">
        <f t="shared" si="5"/>
        <v>839</v>
      </c>
      <c r="AH10" s="13">
        <f t="shared" si="6"/>
        <v>0</v>
      </c>
    </row>
    <row r="11" spans="1:34" ht="12.75" customHeight="1" x14ac:dyDescent="0.25">
      <c r="A11" s="20" t="s">
        <v>37</v>
      </c>
      <c r="B11" s="21">
        <v>85</v>
      </c>
      <c r="C11" s="10">
        <v>1</v>
      </c>
      <c r="D11" s="10">
        <v>48</v>
      </c>
      <c r="E11" s="12"/>
      <c r="F11" s="1">
        <f>'15.1'!AG11</f>
        <v>207</v>
      </c>
      <c r="G11" s="22">
        <f t="shared" si="3"/>
        <v>207</v>
      </c>
      <c r="H11" s="7">
        <v>51</v>
      </c>
      <c r="I11" s="7"/>
      <c r="J11" s="7"/>
      <c r="K11" s="7"/>
      <c r="L11" s="7"/>
      <c r="M11" s="7"/>
      <c r="N11" s="6">
        <f t="shared" si="0"/>
        <v>51</v>
      </c>
      <c r="O11" s="11">
        <f t="shared" si="1"/>
        <v>156</v>
      </c>
      <c r="P11" s="14"/>
      <c r="Q11" s="14"/>
      <c r="R11" s="14"/>
      <c r="S11" s="14">
        <v>5</v>
      </c>
      <c r="T11" s="14">
        <v>4</v>
      </c>
      <c r="U11" s="14"/>
      <c r="V11" s="14"/>
      <c r="W11" s="25">
        <v>1</v>
      </c>
      <c r="X11" s="14">
        <v>3</v>
      </c>
      <c r="Y11" s="25"/>
      <c r="Z11" s="25"/>
      <c r="AA11" s="25">
        <v>10</v>
      </c>
      <c r="AB11" s="14"/>
      <c r="AC11" s="14"/>
      <c r="AD11" s="14"/>
      <c r="AE11" s="13">
        <f t="shared" si="4"/>
        <v>23</v>
      </c>
      <c r="AF11" s="15">
        <f t="shared" si="2"/>
        <v>133</v>
      </c>
      <c r="AG11" s="7">
        <f t="shared" si="5"/>
        <v>133</v>
      </c>
      <c r="AH11" s="13">
        <f t="shared" si="6"/>
        <v>0</v>
      </c>
    </row>
    <row r="12" spans="1:34" ht="12.75" customHeight="1" x14ac:dyDescent="0.25">
      <c r="A12" s="20" t="s">
        <v>38</v>
      </c>
      <c r="B12" s="21">
        <v>50</v>
      </c>
      <c r="C12" s="10">
        <v>7</v>
      </c>
      <c r="D12" s="10">
        <v>96</v>
      </c>
      <c r="E12" s="12">
        <v>85</v>
      </c>
      <c r="F12" s="1">
        <f>'15.1'!AG12</f>
        <v>439</v>
      </c>
      <c r="G12" s="22">
        <f t="shared" si="3"/>
        <v>524</v>
      </c>
      <c r="H12" s="7">
        <v>49</v>
      </c>
      <c r="I12" s="7"/>
      <c r="J12" s="7"/>
      <c r="K12" s="7"/>
      <c r="L12" s="7"/>
      <c r="M12" s="7"/>
      <c r="N12" s="6">
        <f t="shared" si="0"/>
        <v>49</v>
      </c>
      <c r="O12" s="11">
        <f t="shared" si="1"/>
        <v>475</v>
      </c>
      <c r="P12" s="14"/>
      <c r="Q12" s="14"/>
      <c r="R12" s="14"/>
      <c r="S12" s="14">
        <v>10</v>
      </c>
      <c r="T12" s="14">
        <v>4</v>
      </c>
      <c r="U12" s="14"/>
      <c r="V12" s="14"/>
      <c r="W12" s="14">
        <v>3</v>
      </c>
      <c r="X12" s="14">
        <v>5</v>
      </c>
      <c r="Y12" s="14"/>
      <c r="Z12" s="14">
        <v>6</v>
      </c>
      <c r="AA12" s="14">
        <v>1</v>
      </c>
      <c r="AB12" s="14"/>
      <c r="AC12" s="14"/>
      <c r="AD12" s="14"/>
      <c r="AE12" s="13">
        <f t="shared" si="4"/>
        <v>29</v>
      </c>
      <c r="AF12" s="15">
        <f t="shared" si="2"/>
        <v>446</v>
      </c>
      <c r="AG12" s="7">
        <f t="shared" si="5"/>
        <v>446</v>
      </c>
      <c r="AH12" s="13">
        <f t="shared" si="6"/>
        <v>0</v>
      </c>
    </row>
    <row r="13" spans="1:34" ht="12.75" customHeight="1" x14ac:dyDescent="0.25">
      <c r="A13" s="20" t="s">
        <v>39</v>
      </c>
      <c r="B13" s="21">
        <v>50</v>
      </c>
      <c r="C13" s="10">
        <v>3</v>
      </c>
      <c r="D13" s="10">
        <v>194</v>
      </c>
      <c r="E13" s="12">
        <v>85</v>
      </c>
      <c r="F13" s="1">
        <f>'15.1'!AG13</f>
        <v>337</v>
      </c>
      <c r="G13" s="22">
        <f t="shared" si="3"/>
        <v>422</v>
      </c>
      <c r="H13" s="7">
        <v>55</v>
      </c>
      <c r="I13" s="7"/>
      <c r="J13" s="7"/>
      <c r="K13" s="7"/>
      <c r="L13" s="7"/>
      <c r="M13" s="7"/>
      <c r="N13" s="6">
        <f t="shared" si="0"/>
        <v>55</v>
      </c>
      <c r="O13" s="11">
        <f t="shared" si="1"/>
        <v>367</v>
      </c>
      <c r="P13" s="14"/>
      <c r="Q13" s="14"/>
      <c r="R13" s="14"/>
      <c r="S13" s="14"/>
      <c r="T13" s="14">
        <v>4</v>
      </c>
      <c r="U13" s="14"/>
      <c r="V13" s="14"/>
      <c r="W13" s="14"/>
      <c r="X13" s="14">
        <v>3</v>
      </c>
      <c r="Y13" s="14"/>
      <c r="Z13" s="14">
        <v>16</v>
      </c>
      <c r="AA13" s="14"/>
      <c r="AB13" s="14"/>
      <c r="AC13" s="14"/>
      <c r="AD13" s="14"/>
      <c r="AE13" s="13">
        <f t="shared" si="4"/>
        <v>23</v>
      </c>
      <c r="AF13" s="15">
        <f t="shared" si="2"/>
        <v>344</v>
      </c>
      <c r="AG13" s="7">
        <f t="shared" si="5"/>
        <v>344</v>
      </c>
      <c r="AH13" s="13">
        <f t="shared" si="6"/>
        <v>0</v>
      </c>
    </row>
    <row r="14" spans="1:34" ht="12.75" customHeight="1" x14ac:dyDescent="0.25">
      <c r="A14" s="20" t="s">
        <v>25</v>
      </c>
      <c r="B14" s="21">
        <v>45</v>
      </c>
      <c r="C14" s="10">
        <v>2</v>
      </c>
      <c r="D14" s="10">
        <v>6</v>
      </c>
      <c r="E14" s="12"/>
      <c r="F14" s="1">
        <f>'15.1'!AG14</f>
        <v>122</v>
      </c>
      <c r="G14" s="22">
        <f t="shared" si="3"/>
        <v>122</v>
      </c>
      <c r="H14" s="7"/>
      <c r="I14" s="7"/>
      <c r="J14" s="7"/>
      <c r="K14" s="7"/>
      <c r="L14" s="7">
        <v>21</v>
      </c>
      <c r="M14" s="7"/>
      <c r="N14" s="6">
        <f t="shared" si="0"/>
        <v>21</v>
      </c>
      <c r="O14" s="11">
        <f t="shared" si="1"/>
        <v>101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>
        <v>5</v>
      </c>
      <c r="AA14" s="14"/>
      <c r="AB14" s="14"/>
      <c r="AC14" s="14"/>
      <c r="AD14" s="14"/>
      <c r="AE14" s="13">
        <f t="shared" si="4"/>
        <v>5</v>
      </c>
      <c r="AF14" s="15">
        <f t="shared" ref="AF14:AF16" si="7">O14-AE14</f>
        <v>96</v>
      </c>
      <c r="AG14" s="7">
        <f t="shared" si="5"/>
        <v>96</v>
      </c>
      <c r="AH14" s="13">
        <f t="shared" si="6"/>
        <v>0</v>
      </c>
    </row>
    <row r="15" spans="1:34" ht="12.75" customHeight="1" x14ac:dyDescent="0.25">
      <c r="A15" s="20" t="s">
        <v>26</v>
      </c>
      <c r="B15" s="21">
        <v>33</v>
      </c>
      <c r="C15" s="10">
        <v>23</v>
      </c>
      <c r="D15" s="10">
        <v>26</v>
      </c>
      <c r="E15" s="12">
        <v>988</v>
      </c>
      <c r="F15" s="1">
        <f>'15.1'!AG15</f>
        <v>5</v>
      </c>
      <c r="G15" s="22">
        <f t="shared" si="3"/>
        <v>993</v>
      </c>
      <c r="H15" s="7"/>
      <c r="I15" s="7"/>
      <c r="J15" s="7"/>
      <c r="K15" s="7"/>
      <c r="L15" s="7">
        <v>137</v>
      </c>
      <c r="M15" s="7"/>
      <c r="N15" s="6">
        <f t="shared" si="0"/>
        <v>137</v>
      </c>
      <c r="O15" s="11">
        <f t="shared" si="1"/>
        <v>856</v>
      </c>
      <c r="P15" s="14"/>
      <c r="Q15" s="14"/>
      <c r="R15" s="14"/>
      <c r="S15" s="14">
        <v>40</v>
      </c>
      <c r="T15" s="14"/>
      <c r="U15" s="14"/>
      <c r="V15" s="14"/>
      <c r="W15" s="14">
        <v>1</v>
      </c>
      <c r="X15" s="14">
        <v>10</v>
      </c>
      <c r="Y15" s="14"/>
      <c r="Z15" s="14">
        <v>20</v>
      </c>
      <c r="AA15" s="14"/>
      <c r="AB15" s="14"/>
      <c r="AC15" s="14"/>
      <c r="AD15" s="14"/>
      <c r="AE15" s="13">
        <f t="shared" si="4"/>
        <v>71</v>
      </c>
      <c r="AF15" s="15">
        <f t="shared" si="7"/>
        <v>785</v>
      </c>
      <c r="AG15" s="7">
        <f t="shared" si="5"/>
        <v>785</v>
      </c>
      <c r="AH15" s="13">
        <f t="shared" si="6"/>
        <v>0</v>
      </c>
    </row>
    <row r="16" spans="1:34" ht="12.75" customHeight="1" x14ac:dyDescent="0.25">
      <c r="A16" s="20" t="s">
        <v>27</v>
      </c>
      <c r="B16" s="21">
        <v>45</v>
      </c>
      <c r="C16" s="10">
        <v>5</v>
      </c>
      <c r="D16" s="10">
        <v>122</v>
      </c>
      <c r="E16" s="12">
        <v>75</v>
      </c>
      <c r="F16" s="1">
        <f>'15.1'!AG16</f>
        <v>417</v>
      </c>
      <c r="G16" s="22">
        <f t="shared" si="3"/>
        <v>492</v>
      </c>
      <c r="H16" s="7">
        <v>46</v>
      </c>
      <c r="I16" s="7">
        <v>17</v>
      </c>
      <c r="J16" s="7"/>
      <c r="K16" s="7">
        <v>43</v>
      </c>
      <c r="L16" s="7"/>
      <c r="M16" s="7"/>
      <c r="N16" s="6">
        <f t="shared" si="0"/>
        <v>106</v>
      </c>
      <c r="O16" s="11">
        <f t="shared" si="1"/>
        <v>386</v>
      </c>
      <c r="P16" s="14"/>
      <c r="Q16" s="14"/>
      <c r="R16" s="14"/>
      <c r="S16" s="14">
        <v>5</v>
      </c>
      <c r="T16" s="14"/>
      <c r="U16" s="14"/>
      <c r="V16" s="14"/>
      <c r="W16" s="14">
        <v>26</v>
      </c>
      <c r="X16" s="14">
        <v>8</v>
      </c>
      <c r="Y16" s="14"/>
      <c r="Z16" s="14"/>
      <c r="AA16" s="14"/>
      <c r="AB16" s="14"/>
      <c r="AC16" s="14"/>
      <c r="AD16" s="14"/>
      <c r="AE16" s="13">
        <f t="shared" si="4"/>
        <v>39</v>
      </c>
      <c r="AF16" s="15">
        <f t="shared" si="7"/>
        <v>347</v>
      </c>
      <c r="AG16" s="7">
        <f t="shared" si="5"/>
        <v>347</v>
      </c>
      <c r="AH16" s="13">
        <f t="shared" si="6"/>
        <v>0</v>
      </c>
    </row>
    <row r="17" spans="1:34" ht="12.75" customHeight="1" x14ac:dyDescent="0.25">
      <c r="A17" s="20" t="s">
        <v>48</v>
      </c>
      <c r="B17" s="21">
        <v>50</v>
      </c>
      <c r="C17" s="10">
        <v>1</v>
      </c>
      <c r="D17" s="10">
        <v>18</v>
      </c>
      <c r="E17" s="10"/>
      <c r="F17" s="1">
        <f>'15.1'!AG17</f>
        <v>78</v>
      </c>
      <c r="G17" s="22">
        <f t="shared" si="3"/>
        <v>78</v>
      </c>
      <c r="H17" s="7">
        <v>5</v>
      </c>
      <c r="I17" s="7"/>
      <c r="J17" s="7"/>
      <c r="K17" s="7"/>
      <c r="L17" s="7"/>
      <c r="M17" s="7"/>
      <c r="N17" s="6">
        <f t="shared" si="0"/>
        <v>5</v>
      </c>
      <c r="O17" s="11">
        <f t="shared" si="1"/>
        <v>73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>
        <v>5</v>
      </c>
      <c r="AA17" s="14"/>
      <c r="AB17" s="14"/>
      <c r="AC17" s="14"/>
      <c r="AD17" s="14"/>
      <c r="AE17" s="13">
        <f t="shared" si="4"/>
        <v>5</v>
      </c>
      <c r="AF17" s="15">
        <f t="shared" ref="AF17:AF20" si="8">O17-AE17</f>
        <v>68</v>
      </c>
      <c r="AG17" s="7">
        <f t="shared" ref="AG17:AG20" si="9">(B17*C17)+D17</f>
        <v>68</v>
      </c>
      <c r="AH17" s="13">
        <f t="shared" ref="AH17:AH20" si="10">AG17+AD17-AF17</f>
        <v>0</v>
      </c>
    </row>
    <row r="18" spans="1:34" ht="12.75" customHeight="1" x14ac:dyDescent="0.25">
      <c r="A18" s="20" t="s">
        <v>49</v>
      </c>
      <c r="B18" s="21">
        <v>100</v>
      </c>
      <c r="C18" s="10">
        <v>0</v>
      </c>
      <c r="D18" s="10">
        <v>105</v>
      </c>
      <c r="E18" s="10">
        <v>84</v>
      </c>
      <c r="F18" s="1">
        <f>'15.1'!AG18</f>
        <v>47</v>
      </c>
      <c r="G18" s="22">
        <f t="shared" si="3"/>
        <v>131</v>
      </c>
      <c r="H18" s="7">
        <v>10</v>
      </c>
      <c r="I18" s="7"/>
      <c r="J18" s="7"/>
      <c r="K18" s="7"/>
      <c r="L18" s="7"/>
      <c r="M18" s="7"/>
      <c r="N18" s="6">
        <f t="shared" si="0"/>
        <v>10</v>
      </c>
      <c r="O18" s="11">
        <f t="shared" si="1"/>
        <v>121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>
        <v>11</v>
      </c>
      <c r="AA18" s="14">
        <v>5</v>
      </c>
      <c r="AB18" s="14"/>
      <c r="AC18" s="14"/>
      <c r="AD18" s="14"/>
      <c r="AE18" s="13">
        <f t="shared" si="4"/>
        <v>16</v>
      </c>
      <c r="AF18" s="15">
        <f t="shared" si="8"/>
        <v>105</v>
      </c>
      <c r="AG18" s="7">
        <f t="shared" si="9"/>
        <v>105</v>
      </c>
      <c r="AH18" s="13">
        <f t="shared" si="10"/>
        <v>0</v>
      </c>
    </row>
    <row r="19" spans="1:34" ht="12.75" customHeight="1" x14ac:dyDescent="0.25">
      <c r="A19" s="20" t="s">
        <v>50</v>
      </c>
      <c r="B19" s="21">
        <v>50</v>
      </c>
      <c r="C19" s="10">
        <v>1</v>
      </c>
      <c r="D19" s="10">
        <v>34</v>
      </c>
      <c r="E19" s="10"/>
      <c r="F19" s="1">
        <f>'15.1'!AG19</f>
        <v>84</v>
      </c>
      <c r="G19" s="22">
        <f t="shared" si="3"/>
        <v>84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84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>
        <f t="shared" si="4"/>
        <v>0</v>
      </c>
      <c r="AF19" s="15">
        <f t="shared" si="8"/>
        <v>84</v>
      </c>
      <c r="AG19" s="7">
        <f t="shared" si="9"/>
        <v>84</v>
      </c>
      <c r="AH19" s="13">
        <f t="shared" si="10"/>
        <v>0</v>
      </c>
    </row>
    <row r="20" spans="1:34" ht="12.75" customHeight="1" x14ac:dyDescent="0.25">
      <c r="A20" s="20" t="s">
        <v>47</v>
      </c>
      <c r="B20" s="21">
        <v>33</v>
      </c>
      <c r="C20" s="10">
        <v>8</v>
      </c>
      <c r="D20" s="10">
        <v>52</v>
      </c>
      <c r="E20" s="10">
        <v>156</v>
      </c>
      <c r="F20" s="1">
        <f>'15.1'!AG20</f>
        <v>245</v>
      </c>
      <c r="G20" s="22">
        <f t="shared" si="3"/>
        <v>401</v>
      </c>
      <c r="H20" s="7">
        <v>53</v>
      </c>
      <c r="I20" s="7"/>
      <c r="J20" s="7"/>
      <c r="K20" s="7"/>
      <c r="L20" s="7">
        <v>5</v>
      </c>
      <c r="M20" s="7"/>
      <c r="N20" s="6">
        <f t="shared" si="0"/>
        <v>58</v>
      </c>
      <c r="O20" s="11">
        <f t="shared" si="1"/>
        <v>343</v>
      </c>
      <c r="P20" s="14"/>
      <c r="Q20" s="14"/>
      <c r="R20" s="14"/>
      <c r="S20" s="14"/>
      <c r="T20" s="14"/>
      <c r="U20" s="14"/>
      <c r="V20" s="14"/>
      <c r="W20" s="14">
        <v>13</v>
      </c>
      <c r="X20" s="14"/>
      <c r="Y20" s="14"/>
      <c r="Z20" s="14">
        <v>11</v>
      </c>
      <c r="AA20" s="14"/>
      <c r="AB20" s="14"/>
      <c r="AC20" s="14"/>
      <c r="AD20" s="14">
        <v>3</v>
      </c>
      <c r="AE20" s="13">
        <f t="shared" si="4"/>
        <v>24</v>
      </c>
      <c r="AF20" s="15">
        <f t="shared" si="8"/>
        <v>319</v>
      </c>
      <c r="AG20" s="7">
        <f t="shared" si="9"/>
        <v>316</v>
      </c>
      <c r="AH20" s="13">
        <f t="shared" si="10"/>
        <v>0</v>
      </c>
    </row>
    <row r="21" spans="1:34" ht="12.75" customHeight="1" x14ac:dyDescent="0.25">
      <c r="A21" s="20" t="s">
        <v>102</v>
      </c>
      <c r="B21" s="21"/>
      <c r="C21" s="10"/>
      <c r="D21" s="10">
        <v>2</v>
      </c>
      <c r="E21" s="10"/>
      <c r="F21" s="1">
        <f>'15.1'!AG21</f>
        <v>2</v>
      </c>
      <c r="G21" s="22">
        <f t="shared" ref="G21:G23" si="11">SUM(E21:F21)</f>
        <v>2</v>
      </c>
      <c r="H21" s="7"/>
      <c r="I21" s="7"/>
      <c r="J21" s="7"/>
      <c r="K21" s="7"/>
      <c r="L21" s="7"/>
      <c r="M21" s="7"/>
      <c r="N21" s="6">
        <f t="shared" ref="N21" si="12">SUBTOTAL(9,H21:M21)</f>
        <v>0</v>
      </c>
      <c r="O21" s="11">
        <f t="shared" ref="O21" si="13">G21-N21</f>
        <v>2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>
        <f t="shared" si="4"/>
        <v>0</v>
      </c>
      <c r="AF21" s="15">
        <f t="shared" ref="AF21:AF23" si="14">O21-AE21</f>
        <v>2</v>
      </c>
      <c r="AG21" s="7">
        <f t="shared" ref="AG21:AG23" si="15">(B21*C21)+D21</f>
        <v>2</v>
      </c>
      <c r="AH21" s="13">
        <f t="shared" ref="AH21:AH23" si="16">AG21+AD21-AF21</f>
        <v>0</v>
      </c>
    </row>
    <row r="22" spans="1:34" ht="12.75" customHeight="1" x14ac:dyDescent="0.25">
      <c r="A22" s="20" t="s">
        <v>123</v>
      </c>
      <c r="B22" s="21"/>
      <c r="C22" s="10"/>
      <c r="D22" s="10">
        <v>7</v>
      </c>
      <c r="E22" s="10"/>
      <c r="F22" s="1">
        <f>'15.1'!AG22</f>
        <v>7</v>
      </c>
      <c r="G22" s="22">
        <f t="shared" si="11"/>
        <v>7</v>
      </c>
      <c r="H22" s="7"/>
      <c r="I22" s="7"/>
      <c r="J22" s="7"/>
      <c r="K22" s="7"/>
      <c r="L22" s="7"/>
      <c r="M22" s="7"/>
      <c r="N22" s="6">
        <f t="shared" ref="N22:N26" si="17">SUBTOTAL(9,H22:M22)</f>
        <v>0</v>
      </c>
      <c r="O22" s="11">
        <f t="shared" ref="O22:O26" si="18">G22-N22</f>
        <v>7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4"/>
        <v>0</v>
      </c>
      <c r="AF22" s="15">
        <f t="shared" si="14"/>
        <v>7</v>
      </c>
      <c r="AG22" s="7">
        <f t="shared" si="15"/>
        <v>7</v>
      </c>
      <c r="AH22" s="13">
        <f t="shared" si="16"/>
        <v>0</v>
      </c>
    </row>
    <row r="23" spans="1:34" ht="12.75" customHeight="1" x14ac:dyDescent="0.25">
      <c r="A23" s="20" t="s">
        <v>124</v>
      </c>
      <c r="B23" s="21"/>
      <c r="C23" s="10"/>
      <c r="D23" s="10">
        <v>6</v>
      </c>
      <c r="E23" s="10"/>
      <c r="F23" s="1">
        <f>'15.1'!AG23</f>
        <v>6</v>
      </c>
      <c r="G23" s="22">
        <f t="shared" si="11"/>
        <v>6</v>
      </c>
      <c r="H23" s="7"/>
      <c r="I23" s="7"/>
      <c r="J23" s="7"/>
      <c r="K23" s="7"/>
      <c r="L23" s="7"/>
      <c r="M23" s="7"/>
      <c r="N23" s="6">
        <f t="shared" si="17"/>
        <v>0</v>
      </c>
      <c r="O23" s="11">
        <f t="shared" si="18"/>
        <v>6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4"/>
        <v>0</v>
      </c>
      <c r="AF23" s="15">
        <f t="shared" si="14"/>
        <v>6</v>
      </c>
      <c r="AG23" s="7">
        <f t="shared" si="15"/>
        <v>6</v>
      </c>
      <c r="AH23" s="13">
        <f t="shared" si="16"/>
        <v>0</v>
      </c>
    </row>
    <row r="24" spans="1:34" ht="12.75" customHeight="1" x14ac:dyDescent="0.25">
      <c r="A24" s="20" t="s">
        <v>180</v>
      </c>
      <c r="B24" s="21">
        <v>40</v>
      </c>
      <c r="C24" s="10">
        <v>2</v>
      </c>
      <c r="D24" s="10">
        <v>8</v>
      </c>
      <c r="E24" s="10"/>
      <c r="F24" s="1">
        <f>'15.1'!AG24</f>
        <v>88</v>
      </c>
      <c r="G24" s="22">
        <f t="shared" ref="G24:G26" si="19">SUM(E24:F24)</f>
        <v>88</v>
      </c>
      <c r="H24" s="7"/>
      <c r="I24" s="7"/>
      <c r="J24" s="7"/>
      <c r="K24" s="7"/>
      <c r="L24" s="7"/>
      <c r="M24" s="7"/>
      <c r="N24" s="6">
        <f t="shared" si="17"/>
        <v>0</v>
      </c>
      <c r="O24" s="11">
        <f t="shared" si="18"/>
        <v>88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>
        <f t="shared" si="4"/>
        <v>0</v>
      </c>
      <c r="AF24" s="15">
        <f t="shared" ref="AF24:AF26" si="20">O24-AE24</f>
        <v>88</v>
      </c>
      <c r="AG24" s="7">
        <f t="shared" ref="AG24:AG26" si="21">(B24*C24)+D24</f>
        <v>88</v>
      </c>
      <c r="AH24" s="13">
        <f t="shared" ref="AH24:AH26" si="22">AG24+AD24-AF24</f>
        <v>0</v>
      </c>
    </row>
    <row r="25" spans="1:34" ht="12.75" customHeight="1" x14ac:dyDescent="0.25">
      <c r="A25" s="20" t="s">
        <v>181</v>
      </c>
      <c r="B25" s="21">
        <v>40</v>
      </c>
      <c r="C25" s="10">
        <v>2</v>
      </c>
      <c r="D25" s="10">
        <v>17</v>
      </c>
      <c r="E25" s="10"/>
      <c r="F25" s="1">
        <f>'15.1'!AG25</f>
        <v>97</v>
      </c>
      <c r="G25" s="22">
        <f t="shared" si="19"/>
        <v>97</v>
      </c>
      <c r="H25" s="7"/>
      <c r="I25" s="7"/>
      <c r="J25" s="7"/>
      <c r="K25" s="7"/>
      <c r="L25" s="7"/>
      <c r="M25" s="7"/>
      <c r="N25" s="6">
        <f t="shared" si="17"/>
        <v>0</v>
      </c>
      <c r="O25" s="11">
        <f t="shared" si="18"/>
        <v>97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3">
        <f t="shared" si="4"/>
        <v>0</v>
      </c>
      <c r="AF25" s="15">
        <f t="shared" si="20"/>
        <v>97</v>
      </c>
      <c r="AG25" s="7">
        <f t="shared" si="21"/>
        <v>97</v>
      </c>
      <c r="AH25" s="13">
        <f t="shared" si="22"/>
        <v>0</v>
      </c>
    </row>
    <row r="26" spans="1:34" ht="12.75" customHeight="1" x14ac:dyDescent="0.25">
      <c r="A26" s="20" t="s">
        <v>139</v>
      </c>
      <c r="B26" s="21">
        <v>45</v>
      </c>
      <c r="C26" s="10">
        <v>0</v>
      </c>
      <c r="D26" s="10">
        <v>8</v>
      </c>
      <c r="E26" s="10"/>
      <c r="F26" s="1">
        <f>'15.1'!AG26</f>
        <v>8</v>
      </c>
      <c r="G26" s="22">
        <f t="shared" si="19"/>
        <v>8</v>
      </c>
      <c r="H26" s="7"/>
      <c r="I26" s="7"/>
      <c r="J26" s="7"/>
      <c r="K26" s="7"/>
      <c r="L26" s="7"/>
      <c r="M26" s="7"/>
      <c r="N26" s="6">
        <f t="shared" si="17"/>
        <v>0</v>
      </c>
      <c r="O26" s="11">
        <f t="shared" si="18"/>
        <v>8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3">
        <f t="shared" si="4"/>
        <v>0</v>
      </c>
      <c r="AF26" s="15">
        <f t="shared" si="20"/>
        <v>8</v>
      </c>
      <c r="AG26" s="7">
        <f t="shared" si="21"/>
        <v>8</v>
      </c>
      <c r="AH26" s="13">
        <f t="shared" si="22"/>
        <v>0</v>
      </c>
    </row>
    <row r="27" spans="1:34" ht="12.75" customHeight="1" x14ac:dyDescent="0.25">
      <c r="A27" s="21" t="s">
        <v>138</v>
      </c>
      <c r="B27" s="21">
        <v>20</v>
      </c>
      <c r="C27" s="10">
        <v>2</v>
      </c>
      <c r="D27" s="10">
        <v>4</v>
      </c>
      <c r="E27" s="10"/>
      <c r="F27" s="1">
        <f>'15.1'!AG27</f>
        <v>45</v>
      </c>
      <c r="G27" s="22">
        <f t="shared" ref="G27" si="23">SUM(E27:F27)</f>
        <v>45</v>
      </c>
      <c r="H27" s="7"/>
      <c r="I27" s="7"/>
      <c r="J27" s="7"/>
      <c r="K27" s="7"/>
      <c r="L27" s="7"/>
      <c r="M27" s="7"/>
      <c r="N27" s="6">
        <f t="shared" ref="N27" si="24">SUBTOTAL(9,H27:M27)</f>
        <v>0</v>
      </c>
      <c r="O27" s="11">
        <f t="shared" ref="O27" si="25">G27-N27</f>
        <v>45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>
        <v>1</v>
      </c>
      <c r="AB27" s="14"/>
      <c r="AC27" s="14"/>
      <c r="AD27" s="14"/>
      <c r="AE27" s="13">
        <f t="shared" si="4"/>
        <v>1</v>
      </c>
      <c r="AF27" s="15">
        <f t="shared" ref="AF27" si="26">O27-AE27</f>
        <v>44</v>
      </c>
      <c r="AG27" s="7">
        <f t="shared" ref="AG27" si="27">(B27*C27)+D27</f>
        <v>44</v>
      </c>
      <c r="AH27" s="13">
        <f t="shared" ref="AH27" si="28">AG27+AD27-AF27</f>
        <v>0</v>
      </c>
    </row>
    <row r="28" spans="1:34" ht="12.75" customHeight="1" x14ac:dyDescent="0.25">
      <c r="E28" s="19">
        <f t="shared" ref="E28:AH28" si="29">SUM(E3:E27)</f>
        <v>3103</v>
      </c>
      <c r="F28" s="19">
        <f t="shared" si="29"/>
        <v>8937</v>
      </c>
      <c r="G28" s="19">
        <f t="shared" si="29"/>
        <v>12040</v>
      </c>
      <c r="H28" s="19">
        <f t="shared" si="29"/>
        <v>1317</v>
      </c>
      <c r="I28" s="19">
        <f t="shared" si="29"/>
        <v>44</v>
      </c>
      <c r="J28" s="19">
        <f t="shared" si="29"/>
        <v>330</v>
      </c>
      <c r="K28" s="19">
        <f t="shared" si="29"/>
        <v>111</v>
      </c>
      <c r="L28" s="19">
        <f t="shared" si="29"/>
        <v>259</v>
      </c>
      <c r="M28" s="19">
        <f t="shared" si="29"/>
        <v>733</v>
      </c>
      <c r="N28" s="19">
        <f t="shared" si="29"/>
        <v>2794</v>
      </c>
      <c r="O28" s="19">
        <f t="shared" si="29"/>
        <v>9246</v>
      </c>
      <c r="P28" s="19">
        <f t="shared" si="29"/>
        <v>15</v>
      </c>
      <c r="Q28" s="19">
        <f t="shared" si="29"/>
        <v>0</v>
      </c>
      <c r="R28" s="19">
        <f t="shared" si="29"/>
        <v>0</v>
      </c>
      <c r="S28" s="19">
        <f t="shared" si="29"/>
        <v>145</v>
      </c>
      <c r="T28" s="19">
        <f t="shared" si="29"/>
        <v>32</v>
      </c>
      <c r="U28" s="19">
        <f t="shared" si="29"/>
        <v>0</v>
      </c>
      <c r="V28" s="19">
        <f t="shared" si="29"/>
        <v>0</v>
      </c>
      <c r="W28" s="19">
        <f t="shared" si="29"/>
        <v>235</v>
      </c>
      <c r="X28" s="19">
        <f t="shared" si="29"/>
        <v>170</v>
      </c>
      <c r="Y28" s="19">
        <f t="shared" si="29"/>
        <v>0</v>
      </c>
      <c r="Z28" s="19">
        <f t="shared" si="29"/>
        <v>202</v>
      </c>
      <c r="AA28" s="19">
        <f t="shared" si="29"/>
        <v>175</v>
      </c>
      <c r="AB28" s="19">
        <f t="shared" si="29"/>
        <v>0</v>
      </c>
      <c r="AC28" s="19">
        <f t="shared" si="29"/>
        <v>0</v>
      </c>
      <c r="AD28" s="19">
        <f t="shared" si="29"/>
        <v>21</v>
      </c>
      <c r="AE28" s="19">
        <f t="shared" si="29"/>
        <v>974</v>
      </c>
      <c r="AF28" s="19">
        <f t="shared" si="29"/>
        <v>8272</v>
      </c>
      <c r="AG28" s="19">
        <f t="shared" si="29"/>
        <v>8251</v>
      </c>
      <c r="AH28" s="19">
        <f t="shared" si="29"/>
        <v>0</v>
      </c>
    </row>
    <row r="31" spans="1:34" x14ac:dyDescent="0.25">
      <c r="N31" t="s">
        <v>8</v>
      </c>
      <c r="P31" s="18"/>
      <c r="Q31" s="18"/>
      <c r="R31" s="18"/>
      <c r="S31" s="18"/>
      <c r="T31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D1:AD2"/>
    <mergeCell ref="AE1:AE2"/>
    <mergeCell ref="AF1:AF2"/>
    <mergeCell ref="AG1:AG2"/>
    <mergeCell ref="AH1:AH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31"/>
  <sheetViews>
    <sheetView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24" sqref="A24:XFD25"/>
    </sheetView>
  </sheetViews>
  <sheetFormatPr defaultRowHeight="15" x14ac:dyDescent="0.25"/>
  <cols>
    <col min="1" max="1" width="20.42578125" customWidth="1"/>
    <col min="2" max="2" width="8.140625" customWidth="1"/>
    <col min="3" max="3" width="7.5703125" customWidth="1"/>
    <col min="4" max="4" width="8.8554687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5" x14ac:dyDescent="0.25">
      <c r="A1" s="177" t="s">
        <v>0</v>
      </c>
      <c r="B1" s="186" t="s">
        <v>21</v>
      </c>
      <c r="C1" s="186" t="s">
        <v>19</v>
      </c>
      <c r="D1" s="177" t="s">
        <v>20</v>
      </c>
      <c r="E1" s="186" t="s">
        <v>12</v>
      </c>
      <c r="F1" s="186" t="s">
        <v>5</v>
      </c>
      <c r="G1" s="183" t="s">
        <v>17</v>
      </c>
      <c r="H1" s="3" t="s">
        <v>3</v>
      </c>
      <c r="I1" s="3"/>
      <c r="J1" s="3"/>
      <c r="K1" s="23"/>
      <c r="L1" s="3"/>
      <c r="M1" s="3"/>
      <c r="N1" s="188" t="s">
        <v>6</v>
      </c>
      <c r="O1" s="184" t="s">
        <v>4</v>
      </c>
      <c r="P1" s="5" t="s">
        <v>40</v>
      </c>
      <c r="Q1" s="5" t="s">
        <v>16</v>
      </c>
      <c r="R1" s="5" t="s">
        <v>16</v>
      </c>
      <c r="S1" s="5" t="s">
        <v>13</v>
      </c>
      <c r="T1" s="5" t="s">
        <v>9</v>
      </c>
      <c r="U1" s="5" t="s">
        <v>14</v>
      </c>
      <c r="V1" s="5" t="s">
        <v>40</v>
      </c>
      <c r="W1" s="5" t="s">
        <v>16</v>
      </c>
      <c r="X1" s="5" t="s">
        <v>45</v>
      </c>
      <c r="Y1" s="5" t="s">
        <v>13</v>
      </c>
      <c r="Z1" s="5" t="s">
        <v>9</v>
      </c>
      <c r="AA1" s="5" t="s">
        <v>14</v>
      </c>
      <c r="AB1" s="4" t="s">
        <v>94</v>
      </c>
      <c r="AC1" s="177" t="s">
        <v>18</v>
      </c>
      <c r="AD1" s="169" t="s">
        <v>10</v>
      </c>
      <c r="AE1" s="169" t="s">
        <v>44</v>
      </c>
      <c r="AF1" s="179" t="s">
        <v>22</v>
      </c>
      <c r="AG1" s="181" t="s">
        <v>23</v>
      </c>
    </row>
    <row r="2" spans="1:35" x14ac:dyDescent="0.25">
      <c r="A2" s="178"/>
      <c r="B2" s="187"/>
      <c r="C2" s="187"/>
      <c r="D2" s="178"/>
      <c r="E2" s="187"/>
      <c r="F2" s="187"/>
      <c r="G2" s="183"/>
      <c r="H2" s="17" t="s">
        <v>24</v>
      </c>
      <c r="I2" s="17" t="s">
        <v>93</v>
      </c>
      <c r="J2" s="17" t="s">
        <v>15</v>
      </c>
      <c r="K2" s="17" t="s">
        <v>108</v>
      </c>
      <c r="L2" s="2" t="s">
        <v>2</v>
      </c>
      <c r="M2" s="2" t="s">
        <v>7</v>
      </c>
      <c r="N2" s="189"/>
      <c r="O2" s="185"/>
      <c r="P2" s="4" t="s">
        <v>41</v>
      </c>
      <c r="Q2" s="4" t="s">
        <v>41</v>
      </c>
      <c r="R2" s="4" t="s">
        <v>100</v>
      </c>
      <c r="S2" s="4" t="s">
        <v>41</v>
      </c>
      <c r="T2" s="4" t="s">
        <v>41</v>
      </c>
      <c r="U2" s="4" t="s">
        <v>41</v>
      </c>
      <c r="V2" s="4" t="s">
        <v>42</v>
      </c>
      <c r="W2" s="4" t="s">
        <v>42</v>
      </c>
      <c r="X2" s="4" t="s">
        <v>42</v>
      </c>
      <c r="Y2" s="4" t="s">
        <v>42</v>
      </c>
      <c r="Z2" s="4" t="s">
        <v>42</v>
      </c>
      <c r="AA2" s="4" t="s">
        <v>42</v>
      </c>
      <c r="AB2" s="16" t="s">
        <v>176</v>
      </c>
      <c r="AC2" s="178"/>
      <c r="AD2" s="170"/>
      <c r="AE2" s="170"/>
      <c r="AF2" s="180"/>
      <c r="AG2" s="182"/>
    </row>
    <row r="3" spans="1:35" ht="12.75" customHeight="1" x14ac:dyDescent="0.25">
      <c r="A3" s="20" t="s">
        <v>28</v>
      </c>
      <c r="B3" s="21">
        <v>33</v>
      </c>
      <c r="C3" s="9">
        <v>60</v>
      </c>
      <c r="D3" s="9">
        <v>58</v>
      </c>
      <c r="E3" s="12">
        <v>520</v>
      </c>
      <c r="F3" s="1">
        <f>'16.1'!AG3</f>
        <v>1855</v>
      </c>
      <c r="G3" s="22">
        <f>SUM(E3:F3)</f>
        <v>2375</v>
      </c>
      <c r="H3" s="54">
        <v>20</v>
      </c>
      <c r="I3" s="54"/>
      <c r="J3" s="54"/>
      <c r="K3" s="54"/>
      <c r="L3" s="54">
        <v>130</v>
      </c>
      <c r="M3" s="54"/>
      <c r="N3" s="6">
        <f t="shared" ref="N3:N16" si="0">SUBTOTAL(9,H3:M3)</f>
        <v>150</v>
      </c>
      <c r="O3" s="11">
        <f t="shared" ref="O3:O16" si="1">G3-N3</f>
        <v>2225</v>
      </c>
      <c r="P3" s="25">
        <v>51</v>
      </c>
      <c r="Q3" s="14">
        <v>14</v>
      </c>
      <c r="R3" s="14"/>
      <c r="S3" s="14">
        <v>55</v>
      </c>
      <c r="T3" s="25">
        <v>19</v>
      </c>
      <c r="U3" s="25">
        <v>10</v>
      </c>
      <c r="V3" s="25">
        <v>8</v>
      </c>
      <c r="W3" s="14">
        <v>8</v>
      </c>
      <c r="X3" s="14"/>
      <c r="Y3" s="14"/>
      <c r="Z3" s="14">
        <v>15</v>
      </c>
      <c r="AA3" s="25">
        <v>3</v>
      </c>
      <c r="AB3" s="14">
        <v>1</v>
      </c>
      <c r="AC3" s="14">
        <v>3</v>
      </c>
      <c r="AD3" s="13">
        <f>SUM(P3:AB3)</f>
        <v>184</v>
      </c>
      <c r="AE3" s="15">
        <f t="shared" ref="AE3:AE13" si="2">O3-AD3</f>
        <v>2041</v>
      </c>
      <c r="AF3" s="7">
        <f>(B3*C3)+D3</f>
        <v>2038</v>
      </c>
      <c r="AG3" s="13">
        <f>AF3+AC3-AE3</f>
        <v>0</v>
      </c>
    </row>
    <row r="4" spans="1:35" ht="12.75" customHeight="1" x14ac:dyDescent="0.25">
      <c r="A4" s="20" t="s">
        <v>29</v>
      </c>
      <c r="B4" s="21">
        <v>70</v>
      </c>
      <c r="C4" s="9">
        <v>11</v>
      </c>
      <c r="D4" s="9">
        <v>20</v>
      </c>
      <c r="E4" s="12">
        <v>980</v>
      </c>
      <c r="F4" s="1">
        <f>'16.1'!AG4</f>
        <v>1010</v>
      </c>
      <c r="G4" s="22">
        <f t="shared" ref="G4:G16" si="3">SUM(E4:F4)</f>
        <v>1990</v>
      </c>
      <c r="H4" s="54">
        <v>41</v>
      </c>
      <c r="I4" s="54">
        <v>40</v>
      </c>
      <c r="J4" s="54"/>
      <c r="K4" s="54"/>
      <c r="L4" s="54">
        <v>245</v>
      </c>
      <c r="M4" s="54"/>
      <c r="N4" s="6">
        <f t="shared" si="0"/>
        <v>326</v>
      </c>
      <c r="O4" s="11">
        <f t="shared" si="1"/>
        <v>1664</v>
      </c>
      <c r="P4" s="14">
        <v>36</v>
      </c>
      <c r="Q4" s="14">
        <v>63</v>
      </c>
      <c r="R4" s="14"/>
      <c r="S4" s="14">
        <v>85</v>
      </c>
      <c r="T4" s="14">
        <v>164</v>
      </c>
      <c r="U4" s="14">
        <v>90</v>
      </c>
      <c r="V4" s="14">
        <v>96</v>
      </c>
      <c r="W4" s="14">
        <v>141</v>
      </c>
      <c r="X4" s="14"/>
      <c r="Y4" s="14"/>
      <c r="Z4" s="25">
        <v>130</v>
      </c>
      <c r="AA4" s="25">
        <v>65</v>
      </c>
      <c r="AB4" s="14">
        <v>1</v>
      </c>
      <c r="AC4" s="14">
        <v>3</v>
      </c>
      <c r="AD4" s="13">
        <f t="shared" ref="AD4:AD27" si="4">SUM(P4:AB4)</f>
        <v>871</v>
      </c>
      <c r="AE4" s="15">
        <f t="shared" si="2"/>
        <v>793</v>
      </c>
      <c r="AF4" s="7">
        <f t="shared" ref="AF4:AF20" si="5">(B4*C4)+D4</f>
        <v>790</v>
      </c>
      <c r="AG4" s="13">
        <f t="shared" ref="AG4:AG27" si="6">AF4+AC4-AE4</f>
        <v>0</v>
      </c>
    </row>
    <row r="5" spans="1:35" ht="12.75" customHeight="1" x14ac:dyDescent="0.25">
      <c r="A5" s="20" t="s">
        <v>30</v>
      </c>
      <c r="B5" s="21">
        <v>45</v>
      </c>
      <c r="C5" s="8">
        <v>6</v>
      </c>
      <c r="D5" s="8">
        <v>33</v>
      </c>
      <c r="E5" s="12">
        <v>90</v>
      </c>
      <c r="F5" s="1">
        <f>'16.1'!AG5</f>
        <v>409</v>
      </c>
      <c r="G5" s="22">
        <f t="shared" si="3"/>
        <v>499</v>
      </c>
      <c r="H5" s="54"/>
      <c r="I5" s="54"/>
      <c r="J5" s="54"/>
      <c r="K5" s="54"/>
      <c r="L5" s="54">
        <v>80</v>
      </c>
      <c r="M5" s="54"/>
      <c r="N5" s="6">
        <f t="shared" si="0"/>
        <v>80</v>
      </c>
      <c r="O5" s="11">
        <f t="shared" si="1"/>
        <v>419</v>
      </c>
      <c r="P5" s="14">
        <v>31</v>
      </c>
      <c r="Q5" s="14">
        <v>29</v>
      </c>
      <c r="R5" s="14"/>
      <c r="S5" s="14">
        <v>3</v>
      </c>
      <c r="T5" s="14">
        <v>18</v>
      </c>
      <c r="U5" s="14">
        <v>6</v>
      </c>
      <c r="V5" s="14"/>
      <c r="W5" s="14">
        <v>5</v>
      </c>
      <c r="X5" s="14"/>
      <c r="Y5" s="14"/>
      <c r="Z5" s="14">
        <v>24</v>
      </c>
      <c r="AA5" s="14"/>
      <c r="AB5" s="14"/>
      <c r="AC5" s="14"/>
      <c r="AD5" s="13">
        <f t="shared" si="4"/>
        <v>116</v>
      </c>
      <c r="AE5" s="15">
        <f t="shared" si="2"/>
        <v>303</v>
      </c>
      <c r="AF5" s="7">
        <f t="shared" si="5"/>
        <v>303</v>
      </c>
      <c r="AG5" s="13">
        <f t="shared" si="6"/>
        <v>0</v>
      </c>
    </row>
    <row r="6" spans="1:35" ht="12.75" customHeight="1" x14ac:dyDescent="0.25">
      <c r="A6" s="20" t="s">
        <v>31</v>
      </c>
      <c r="B6" s="21">
        <v>60</v>
      </c>
      <c r="C6" s="8">
        <v>0</v>
      </c>
      <c r="D6" s="8">
        <v>47</v>
      </c>
      <c r="E6" s="12"/>
      <c r="F6" s="1">
        <f>'16.1'!AG6</f>
        <v>49</v>
      </c>
      <c r="G6" s="22">
        <f t="shared" si="3"/>
        <v>49</v>
      </c>
      <c r="H6" s="54"/>
      <c r="I6" s="54"/>
      <c r="J6" s="54"/>
      <c r="K6" s="54"/>
      <c r="L6" s="54"/>
      <c r="M6" s="54"/>
      <c r="N6" s="6">
        <f t="shared" si="0"/>
        <v>0</v>
      </c>
      <c r="O6" s="11">
        <f t="shared" si="1"/>
        <v>49</v>
      </c>
      <c r="P6" s="14"/>
      <c r="Q6" s="14"/>
      <c r="R6" s="14"/>
      <c r="S6" s="14"/>
      <c r="T6" s="14"/>
      <c r="U6" s="14">
        <v>2</v>
      </c>
      <c r="V6" s="14"/>
      <c r="W6" s="14"/>
      <c r="X6" s="14"/>
      <c r="Y6" s="14"/>
      <c r="Z6" s="14"/>
      <c r="AA6" s="14"/>
      <c r="AB6" s="14"/>
      <c r="AC6" s="14"/>
      <c r="AD6" s="13">
        <f t="shared" si="4"/>
        <v>2</v>
      </c>
      <c r="AE6" s="15">
        <f t="shared" si="2"/>
        <v>47</v>
      </c>
      <c r="AF6" s="7">
        <f t="shared" si="5"/>
        <v>47</v>
      </c>
      <c r="AG6" s="13">
        <f t="shared" si="6"/>
        <v>0</v>
      </c>
    </row>
    <row r="7" spans="1:35" ht="12.75" customHeight="1" x14ac:dyDescent="0.25">
      <c r="A7" s="20" t="s">
        <v>33</v>
      </c>
      <c r="B7" s="21">
        <v>120</v>
      </c>
      <c r="C7" s="9">
        <v>6</v>
      </c>
      <c r="D7" s="9">
        <v>45</v>
      </c>
      <c r="E7" s="12"/>
      <c r="F7" s="1">
        <f>'16.1'!AG7</f>
        <v>851</v>
      </c>
      <c r="G7" s="22">
        <f t="shared" si="3"/>
        <v>851</v>
      </c>
      <c r="H7" s="54">
        <v>30</v>
      </c>
      <c r="I7" s="54">
        <v>20</v>
      </c>
      <c r="J7" s="54"/>
      <c r="K7" s="54"/>
      <c r="L7" s="54"/>
      <c r="M7" s="54"/>
      <c r="N7" s="6">
        <f t="shared" si="0"/>
        <v>50</v>
      </c>
      <c r="O7" s="11">
        <f t="shared" si="1"/>
        <v>801</v>
      </c>
      <c r="P7" s="25"/>
      <c r="Q7" s="14"/>
      <c r="R7" s="14"/>
      <c r="S7" s="14">
        <v>21</v>
      </c>
      <c r="T7" s="25">
        <v>3</v>
      </c>
      <c r="U7" s="25">
        <v>6</v>
      </c>
      <c r="V7" s="25"/>
      <c r="W7" s="14"/>
      <c r="X7" s="14"/>
      <c r="Y7" s="14"/>
      <c r="Z7" s="14"/>
      <c r="AA7" s="25">
        <v>5</v>
      </c>
      <c r="AB7" s="14">
        <v>1</v>
      </c>
      <c r="AC7" s="14"/>
      <c r="AD7" s="13">
        <f t="shared" si="4"/>
        <v>36</v>
      </c>
      <c r="AE7" s="15">
        <f t="shared" si="2"/>
        <v>765</v>
      </c>
      <c r="AF7" s="7">
        <f t="shared" si="5"/>
        <v>765</v>
      </c>
      <c r="AG7" s="13">
        <f t="shared" si="6"/>
        <v>0</v>
      </c>
    </row>
    <row r="8" spans="1:35" ht="12.75" customHeight="1" x14ac:dyDescent="0.25">
      <c r="A8" s="20" t="s">
        <v>34</v>
      </c>
      <c r="B8" s="21">
        <v>40</v>
      </c>
      <c r="C8" s="8">
        <v>1</v>
      </c>
      <c r="D8" s="8">
        <v>15</v>
      </c>
      <c r="E8" s="12"/>
      <c r="F8" s="1">
        <f>'16.1'!AG8</f>
        <v>58</v>
      </c>
      <c r="G8" s="22">
        <f t="shared" si="3"/>
        <v>58</v>
      </c>
      <c r="H8" s="54"/>
      <c r="I8" s="54"/>
      <c r="J8" s="54"/>
      <c r="K8" s="54"/>
      <c r="L8" s="54"/>
      <c r="M8" s="54"/>
      <c r="N8" s="6">
        <f t="shared" si="0"/>
        <v>0</v>
      </c>
      <c r="O8" s="11">
        <f t="shared" si="1"/>
        <v>58</v>
      </c>
      <c r="P8" s="14"/>
      <c r="Q8" s="14"/>
      <c r="R8" s="14"/>
      <c r="S8" s="14"/>
      <c r="T8" s="14">
        <v>2</v>
      </c>
      <c r="U8" s="14"/>
      <c r="V8" s="14"/>
      <c r="W8" s="14"/>
      <c r="X8" s="14"/>
      <c r="Y8" s="14"/>
      <c r="Z8" s="14"/>
      <c r="AA8" s="14"/>
      <c r="AB8" s="14"/>
      <c r="AC8" s="14">
        <v>1</v>
      </c>
      <c r="AD8" s="13">
        <f t="shared" si="4"/>
        <v>2</v>
      </c>
      <c r="AE8" s="15">
        <f t="shared" si="2"/>
        <v>56</v>
      </c>
      <c r="AF8" s="7">
        <f t="shared" si="5"/>
        <v>55</v>
      </c>
      <c r="AG8" s="13">
        <f t="shared" si="6"/>
        <v>0</v>
      </c>
    </row>
    <row r="9" spans="1:35" ht="12.75" customHeight="1" x14ac:dyDescent="0.25">
      <c r="A9" s="20" t="s">
        <v>35</v>
      </c>
      <c r="B9" s="21">
        <v>65</v>
      </c>
      <c r="C9" s="8">
        <v>2</v>
      </c>
      <c r="D9" s="8">
        <v>58</v>
      </c>
      <c r="E9" s="12"/>
      <c r="F9" s="1">
        <f>'16.1'!AG9</f>
        <v>204</v>
      </c>
      <c r="G9" s="22">
        <f t="shared" si="3"/>
        <v>204</v>
      </c>
      <c r="H9" s="54"/>
      <c r="I9" s="54"/>
      <c r="J9" s="54"/>
      <c r="K9" s="54"/>
      <c r="L9" s="54"/>
      <c r="M9" s="54"/>
      <c r="N9" s="6">
        <f t="shared" si="0"/>
        <v>0</v>
      </c>
      <c r="O9" s="11">
        <f t="shared" si="1"/>
        <v>204</v>
      </c>
      <c r="P9" s="14"/>
      <c r="Q9" s="14">
        <v>3</v>
      </c>
      <c r="R9" s="14"/>
      <c r="S9" s="14">
        <v>11</v>
      </c>
      <c r="T9" s="14">
        <v>2</v>
      </c>
      <c r="U9" s="14"/>
      <c r="V9" s="14"/>
      <c r="W9" s="14"/>
      <c r="X9" s="14"/>
      <c r="Y9" s="14"/>
      <c r="Z9" s="14"/>
      <c r="AA9" s="14"/>
      <c r="AB9" s="14"/>
      <c r="AC9" s="14"/>
      <c r="AD9" s="13">
        <f t="shared" si="4"/>
        <v>16</v>
      </c>
      <c r="AE9" s="15">
        <f t="shared" si="2"/>
        <v>188</v>
      </c>
      <c r="AF9" s="7">
        <f t="shared" si="5"/>
        <v>188</v>
      </c>
      <c r="AG9" s="13">
        <f t="shared" si="6"/>
        <v>0</v>
      </c>
    </row>
    <row r="10" spans="1:35" ht="12.75" customHeight="1" x14ac:dyDescent="0.25">
      <c r="A10" s="20" t="s">
        <v>36</v>
      </c>
      <c r="B10" s="21">
        <v>100</v>
      </c>
      <c r="C10" s="8">
        <v>7</v>
      </c>
      <c r="D10" s="8">
        <v>6</v>
      </c>
      <c r="E10" s="12">
        <v>200</v>
      </c>
      <c r="F10" s="1">
        <f>'16.1'!AG10</f>
        <v>839</v>
      </c>
      <c r="G10" s="22">
        <f t="shared" si="3"/>
        <v>1039</v>
      </c>
      <c r="H10" s="54">
        <v>41</v>
      </c>
      <c r="I10" s="54"/>
      <c r="J10" s="54"/>
      <c r="K10" s="54"/>
      <c r="L10" s="54">
        <v>110</v>
      </c>
      <c r="M10" s="54"/>
      <c r="N10" s="6">
        <f t="shared" si="0"/>
        <v>151</v>
      </c>
      <c r="O10" s="11">
        <f t="shared" si="1"/>
        <v>888</v>
      </c>
      <c r="P10" s="25">
        <v>41</v>
      </c>
      <c r="Q10" s="25">
        <v>26</v>
      </c>
      <c r="R10" s="14"/>
      <c r="S10" s="14">
        <v>64</v>
      </c>
      <c r="T10" s="25">
        <v>19</v>
      </c>
      <c r="U10" s="25">
        <v>7</v>
      </c>
      <c r="V10" s="25"/>
      <c r="W10" s="25">
        <v>13</v>
      </c>
      <c r="X10" s="14"/>
      <c r="Y10" s="25"/>
      <c r="Z10" s="25">
        <v>12</v>
      </c>
      <c r="AA10" s="25"/>
      <c r="AB10" s="14">
        <v>1</v>
      </c>
      <c r="AC10" s="14">
        <v>2</v>
      </c>
      <c r="AD10" s="13">
        <f t="shared" si="4"/>
        <v>183</v>
      </c>
      <c r="AE10" s="15">
        <f t="shared" si="2"/>
        <v>705</v>
      </c>
      <c r="AF10" s="7">
        <f t="shared" si="5"/>
        <v>706</v>
      </c>
      <c r="AG10" s="13">
        <f t="shared" si="6"/>
        <v>3</v>
      </c>
    </row>
    <row r="11" spans="1:35" ht="12.75" customHeight="1" x14ac:dyDescent="0.25">
      <c r="A11" s="20" t="s">
        <v>37</v>
      </c>
      <c r="B11" s="21">
        <v>85</v>
      </c>
      <c r="C11" s="10">
        <v>1</v>
      </c>
      <c r="D11" s="10">
        <v>12</v>
      </c>
      <c r="E11" s="12"/>
      <c r="F11" s="1">
        <f>'16.1'!AG11</f>
        <v>133</v>
      </c>
      <c r="G11" s="22">
        <f t="shared" si="3"/>
        <v>133</v>
      </c>
      <c r="H11" s="54"/>
      <c r="I11" s="54"/>
      <c r="J11" s="54"/>
      <c r="K11" s="54"/>
      <c r="L11" s="54"/>
      <c r="M11" s="54"/>
      <c r="N11" s="6">
        <f t="shared" si="0"/>
        <v>0</v>
      </c>
      <c r="O11" s="11">
        <f t="shared" si="1"/>
        <v>133</v>
      </c>
      <c r="P11" s="14"/>
      <c r="Q11" s="14"/>
      <c r="R11" s="14"/>
      <c r="S11" s="14">
        <v>8</v>
      </c>
      <c r="T11" s="14">
        <v>10</v>
      </c>
      <c r="U11" s="14">
        <v>4</v>
      </c>
      <c r="V11" s="14"/>
      <c r="W11" s="14">
        <v>4</v>
      </c>
      <c r="X11" s="14"/>
      <c r="Y11" s="14"/>
      <c r="Z11" s="14">
        <v>5</v>
      </c>
      <c r="AA11" s="14">
        <v>5</v>
      </c>
      <c r="AB11" s="14"/>
      <c r="AC11" s="14"/>
      <c r="AD11" s="13">
        <f t="shared" si="4"/>
        <v>36</v>
      </c>
      <c r="AE11" s="15">
        <f t="shared" si="2"/>
        <v>97</v>
      </c>
      <c r="AF11" s="7">
        <f t="shared" si="5"/>
        <v>97</v>
      </c>
      <c r="AG11" s="13">
        <f t="shared" si="6"/>
        <v>0</v>
      </c>
    </row>
    <row r="12" spans="1:35" ht="12.75" customHeight="1" x14ac:dyDescent="0.25">
      <c r="A12" s="20" t="s">
        <v>38</v>
      </c>
      <c r="B12" s="21">
        <v>50</v>
      </c>
      <c r="C12" s="10">
        <v>6</v>
      </c>
      <c r="D12" s="10">
        <v>51</v>
      </c>
      <c r="E12" s="12"/>
      <c r="F12" s="1">
        <f>'16.1'!AG12</f>
        <v>446</v>
      </c>
      <c r="G12" s="22">
        <f t="shared" si="3"/>
        <v>446</v>
      </c>
      <c r="H12" s="54">
        <v>10</v>
      </c>
      <c r="I12" s="54"/>
      <c r="J12" s="54"/>
      <c r="K12" s="54"/>
      <c r="L12" s="54">
        <v>10</v>
      </c>
      <c r="M12" s="54"/>
      <c r="N12" s="6">
        <f t="shared" si="0"/>
        <v>20</v>
      </c>
      <c r="O12" s="11">
        <f t="shared" si="1"/>
        <v>426</v>
      </c>
      <c r="P12" s="25">
        <v>4</v>
      </c>
      <c r="Q12" s="14">
        <v>13</v>
      </c>
      <c r="R12" s="14"/>
      <c r="S12" s="14">
        <v>29</v>
      </c>
      <c r="T12" s="25">
        <v>12</v>
      </c>
      <c r="U12" s="25"/>
      <c r="V12" s="25"/>
      <c r="W12" s="14">
        <v>1</v>
      </c>
      <c r="X12" s="14"/>
      <c r="Y12" s="14"/>
      <c r="Z12" s="14">
        <v>8</v>
      </c>
      <c r="AA12" s="25">
        <v>5</v>
      </c>
      <c r="AB12" s="14"/>
      <c r="AC12" s="14">
        <v>3</v>
      </c>
      <c r="AD12" s="13">
        <f t="shared" si="4"/>
        <v>72</v>
      </c>
      <c r="AE12" s="15">
        <f t="shared" si="2"/>
        <v>354</v>
      </c>
      <c r="AF12" s="7">
        <f t="shared" si="5"/>
        <v>351</v>
      </c>
      <c r="AG12" s="13">
        <f t="shared" si="6"/>
        <v>0</v>
      </c>
      <c r="AI12" t="s">
        <v>8</v>
      </c>
    </row>
    <row r="13" spans="1:35" ht="12.75" customHeight="1" x14ac:dyDescent="0.25">
      <c r="A13" s="20" t="s">
        <v>39</v>
      </c>
      <c r="B13" s="21">
        <v>50</v>
      </c>
      <c r="C13" s="10">
        <v>4</v>
      </c>
      <c r="D13" s="10">
        <v>141</v>
      </c>
      <c r="E13" s="12"/>
      <c r="F13" s="1">
        <f>'16.1'!AG13</f>
        <v>344</v>
      </c>
      <c r="G13" s="22">
        <f t="shared" si="3"/>
        <v>344</v>
      </c>
      <c r="H13" s="54"/>
      <c r="I13" s="54"/>
      <c r="J13" s="54"/>
      <c r="K13" s="54"/>
      <c r="L13" s="54"/>
      <c r="M13" s="54"/>
      <c r="N13" s="6">
        <f t="shared" si="0"/>
        <v>0</v>
      </c>
      <c r="O13" s="11">
        <f t="shared" si="1"/>
        <v>344</v>
      </c>
      <c r="P13" s="14"/>
      <c r="Q13" s="14"/>
      <c r="R13" s="14"/>
      <c r="S13" s="14">
        <v>3</v>
      </c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3">
        <f t="shared" si="4"/>
        <v>3</v>
      </c>
      <c r="AE13" s="15">
        <f t="shared" si="2"/>
        <v>341</v>
      </c>
      <c r="AF13" s="7">
        <f t="shared" si="5"/>
        <v>341</v>
      </c>
      <c r="AG13" s="13">
        <f t="shared" si="6"/>
        <v>0</v>
      </c>
    </row>
    <row r="14" spans="1:35" ht="12.75" customHeight="1" x14ac:dyDescent="0.25">
      <c r="A14" s="20" t="s">
        <v>25</v>
      </c>
      <c r="B14" s="21">
        <v>45</v>
      </c>
      <c r="C14" s="10">
        <v>0</v>
      </c>
      <c r="D14" s="10">
        <v>36</v>
      </c>
      <c r="E14" s="12"/>
      <c r="F14" s="1">
        <f>'16.1'!AG14</f>
        <v>96</v>
      </c>
      <c r="G14" s="22">
        <f t="shared" si="3"/>
        <v>96</v>
      </c>
      <c r="H14" s="54"/>
      <c r="I14" s="54"/>
      <c r="J14" s="54"/>
      <c r="K14" s="54"/>
      <c r="L14" s="54">
        <v>45</v>
      </c>
      <c r="M14" s="54"/>
      <c r="N14" s="6">
        <f t="shared" si="0"/>
        <v>45</v>
      </c>
      <c r="O14" s="11">
        <f t="shared" si="1"/>
        <v>51</v>
      </c>
      <c r="P14" s="14"/>
      <c r="Q14" s="14"/>
      <c r="R14" s="14"/>
      <c r="S14" s="14"/>
      <c r="T14" s="14">
        <v>3</v>
      </c>
      <c r="U14" s="14">
        <v>11</v>
      </c>
      <c r="V14" s="14"/>
      <c r="W14" s="14"/>
      <c r="X14" s="14"/>
      <c r="Y14" s="14"/>
      <c r="Z14" s="14"/>
      <c r="AA14" s="14"/>
      <c r="AB14" s="14"/>
      <c r="AC14" s="14">
        <v>1</v>
      </c>
      <c r="AD14" s="13">
        <f t="shared" si="4"/>
        <v>14</v>
      </c>
      <c r="AE14" s="15">
        <f t="shared" ref="AE14:AE16" si="7">O14-AD14</f>
        <v>37</v>
      </c>
      <c r="AF14" s="7">
        <f t="shared" si="5"/>
        <v>36</v>
      </c>
      <c r="AG14" s="13">
        <f t="shared" si="6"/>
        <v>0</v>
      </c>
    </row>
    <row r="15" spans="1:35" ht="12.75" customHeight="1" x14ac:dyDescent="0.25">
      <c r="A15" s="20" t="s">
        <v>26</v>
      </c>
      <c r="B15" s="21">
        <v>33</v>
      </c>
      <c r="C15" s="10">
        <v>16</v>
      </c>
      <c r="D15" s="10">
        <v>2</v>
      </c>
      <c r="E15" s="12"/>
      <c r="F15" s="1">
        <f>'16.1'!AG15</f>
        <v>785</v>
      </c>
      <c r="G15" s="22">
        <f t="shared" si="3"/>
        <v>785</v>
      </c>
      <c r="H15" s="54"/>
      <c r="I15" s="54"/>
      <c r="J15" s="54"/>
      <c r="K15" s="54"/>
      <c r="L15" s="54">
        <v>180</v>
      </c>
      <c r="M15" s="54"/>
      <c r="N15" s="6">
        <f t="shared" si="0"/>
        <v>180</v>
      </c>
      <c r="O15" s="11">
        <f t="shared" si="1"/>
        <v>605</v>
      </c>
      <c r="P15" s="14">
        <v>68</v>
      </c>
      <c r="Q15" s="14"/>
      <c r="R15" s="14"/>
      <c r="S15" s="14"/>
      <c r="T15" s="14"/>
      <c r="U15" s="14">
        <v>1</v>
      </c>
      <c r="V15" s="14"/>
      <c r="W15" s="14"/>
      <c r="X15" s="14"/>
      <c r="Y15" s="14"/>
      <c r="Z15" s="14">
        <v>5</v>
      </c>
      <c r="AA15" s="14"/>
      <c r="AB15" s="14"/>
      <c r="AC15" s="14">
        <v>1</v>
      </c>
      <c r="AD15" s="13">
        <f t="shared" si="4"/>
        <v>74</v>
      </c>
      <c r="AE15" s="15">
        <f t="shared" si="7"/>
        <v>531</v>
      </c>
      <c r="AF15" s="7">
        <f t="shared" si="5"/>
        <v>530</v>
      </c>
      <c r="AG15" s="13">
        <f t="shared" si="6"/>
        <v>0</v>
      </c>
    </row>
    <row r="16" spans="1:35" ht="12.75" customHeight="1" x14ac:dyDescent="0.25">
      <c r="A16" s="20" t="s">
        <v>27</v>
      </c>
      <c r="B16" s="21">
        <v>45</v>
      </c>
      <c r="C16" s="10">
        <v>6</v>
      </c>
      <c r="D16" s="10">
        <v>65</v>
      </c>
      <c r="E16" s="12"/>
      <c r="F16" s="1">
        <f>'16.1'!AG16</f>
        <v>347</v>
      </c>
      <c r="G16" s="22">
        <f t="shared" si="3"/>
        <v>347</v>
      </c>
      <c r="H16" s="54"/>
      <c r="I16" s="54"/>
      <c r="J16" s="54"/>
      <c r="K16" s="54"/>
      <c r="L16" s="54"/>
      <c r="M16" s="54"/>
      <c r="N16" s="6">
        <f t="shared" si="0"/>
        <v>0</v>
      </c>
      <c r="O16" s="11">
        <f t="shared" si="1"/>
        <v>347</v>
      </c>
      <c r="P16" s="14"/>
      <c r="Q16" s="14"/>
      <c r="R16" s="14"/>
      <c r="S16" s="14">
        <v>8</v>
      </c>
      <c r="T16" s="14">
        <v>4</v>
      </c>
      <c r="U16" s="14"/>
      <c r="V16" s="14"/>
      <c r="W16" s="14"/>
      <c r="X16" s="14"/>
      <c r="Y16" s="14"/>
      <c r="Z16" s="14"/>
      <c r="AA16" s="14"/>
      <c r="AB16" s="14"/>
      <c r="AC16" s="14"/>
      <c r="AD16" s="13">
        <f t="shared" si="4"/>
        <v>12</v>
      </c>
      <c r="AE16" s="15">
        <f t="shared" si="7"/>
        <v>335</v>
      </c>
      <c r="AF16" s="7">
        <f t="shared" si="5"/>
        <v>335</v>
      </c>
      <c r="AG16" s="13">
        <f t="shared" si="6"/>
        <v>0</v>
      </c>
    </row>
    <row r="17" spans="1:33" ht="12.75" customHeight="1" x14ac:dyDescent="0.25">
      <c r="A17" s="20" t="s">
        <v>48</v>
      </c>
      <c r="B17" s="21">
        <v>50</v>
      </c>
      <c r="C17" s="10">
        <v>1</v>
      </c>
      <c r="D17" s="10">
        <v>3</v>
      </c>
      <c r="E17" s="12"/>
      <c r="F17" s="1">
        <f>'16.1'!AG17</f>
        <v>68</v>
      </c>
      <c r="G17" s="22">
        <f t="shared" ref="G17:G20" si="8">SUM(E17:F17)</f>
        <v>68</v>
      </c>
      <c r="H17" s="54">
        <v>15</v>
      </c>
      <c r="I17" s="54"/>
      <c r="J17" s="54"/>
      <c r="K17" s="54"/>
      <c r="L17" s="54"/>
      <c r="M17" s="54"/>
      <c r="N17" s="6">
        <f t="shared" ref="N17:N20" si="9">SUBTOTAL(9,H17:M17)</f>
        <v>15</v>
      </c>
      <c r="O17" s="11">
        <f t="shared" ref="O17:O20" si="10">G17-N17</f>
        <v>53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3">
        <f t="shared" si="4"/>
        <v>0</v>
      </c>
      <c r="AE17" s="15">
        <f t="shared" ref="AE17:AE20" si="11">O17-AD17</f>
        <v>53</v>
      </c>
      <c r="AF17" s="7">
        <f t="shared" si="5"/>
        <v>53</v>
      </c>
      <c r="AG17" s="13">
        <f t="shared" si="6"/>
        <v>0</v>
      </c>
    </row>
    <row r="18" spans="1:33" ht="12.75" customHeight="1" x14ac:dyDescent="0.25">
      <c r="A18" s="20" t="s">
        <v>49</v>
      </c>
      <c r="B18" s="21">
        <v>100</v>
      </c>
      <c r="C18" s="10">
        <v>0</v>
      </c>
      <c r="D18" s="10">
        <v>25</v>
      </c>
      <c r="E18" s="12"/>
      <c r="F18" s="1">
        <f>'16.1'!AG18</f>
        <v>105</v>
      </c>
      <c r="G18" s="22">
        <f t="shared" si="8"/>
        <v>105</v>
      </c>
      <c r="H18" s="54">
        <v>15</v>
      </c>
      <c r="I18" s="54"/>
      <c r="J18" s="54"/>
      <c r="K18" s="54"/>
      <c r="L18" s="54"/>
      <c r="M18" s="54"/>
      <c r="N18" s="6">
        <f t="shared" si="9"/>
        <v>15</v>
      </c>
      <c r="O18" s="11">
        <f t="shared" si="10"/>
        <v>90</v>
      </c>
      <c r="P18" s="14"/>
      <c r="Q18" s="14"/>
      <c r="R18" s="14"/>
      <c r="S18" s="14">
        <v>10</v>
      </c>
      <c r="T18" s="14">
        <v>32</v>
      </c>
      <c r="U18" s="14">
        <v>3</v>
      </c>
      <c r="V18" s="14">
        <v>2</v>
      </c>
      <c r="W18" s="14">
        <v>8</v>
      </c>
      <c r="X18" s="14"/>
      <c r="Y18" s="14"/>
      <c r="Z18" s="14">
        <v>8</v>
      </c>
      <c r="AA18" s="14">
        <v>1</v>
      </c>
      <c r="AB18" s="14"/>
      <c r="AC18" s="14">
        <v>1</v>
      </c>
      <c r="AD18" s="13">
        <f t="shared" si="4"/>
        <v>64</v>
      </c>
      <c r="AE18" s="15">
        <f t="shared" si="11"/>
        <v>26</v>
      </c>
      <c r="AF18" s="7">
        <f t="shared" si="5"/>
        <v>25</v>
      </c>
      <c r="AG18" s="13">
        <f t="shared" si="6"/>
        <v>0</v>
      </c>
    </row>
    <row r="19" spans="1:33" ht="12.75" customHeight="1" x14ac:dyDescent="0.25">
      <c r="A19" s="20" t="s">
        <v>50</v>
      </c>
      <c r="B19" s="21">
        <v>50</v>
      </c>
      <c r="C19" s="10">
        <v>1</v>
      </c>
      <c r="D19" s="10">
        <v>24</v>
      </c>
      <c r="E19" s="12"/>
      <c r="F19" s="1">
        <f>'16.1'!AG19</f>
        <v>84</v>
      </c>
      <c r="G19" s="22">
        <f t="shared" si="8"/>
        <v>84</v>
      </c>
      <c r="H19" s="54">
        <v>10</v>
      </c>
      <c r="I19" s="54"/>
      <c r="J19" s="54"/>
      <c r="K19" s="54"/>
      <c r="L19" s="54"/>
      <c r="M19" s="54"/>
      <c r="N19" s="6">
        <f t="shared" si="9"/>
        <v>10</v>
      </c>
      <c r="O19" s="11">
        <f t="shared" si="10"/>
        <v>74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3">
        <f t="shared" si="4"/>
        <v>0</v>
      </c>
      <c r="AE19" s="15">
        <f t="shared" si="11"/>
        <v>74</v>
      </c>
      <c r="AF19" s="7">
        <f t="shared" si="5"/>
        <v>74</v>
      </c>
      <c r="AG19" s="13">
        <f t="shared" si="6"/>
        <v>0</v>
      </c>
    </row>
    <row r="20" spans="1:33" ht="12.75" customHeight="1" x14ac:dyDescent="0.25">
      <c r="A20" s="20" t="s">
        <v>47</v>
      </c>
      <c r="B20" s="21">
        <v>33</v>
      </c>
      <c r="C20" s="10">
        <v>6</v>
      </c>
      <c r="D20" s="10">
        <v>40</v>
      </c>
      <c r="E20" s="12"/>
      <c r="F20" s="1">
        <f>'16.1'!AG20</f>
        <v>316</v>
      </c>
      <c r="G20" s="22">
        <f t="shared" si="8"/>
        <v>316</v>
      </c>
      <c r="H20" s="54">
        <v>10</v>
      </c>
      <c r="I20" s="54"/>
      <c r="J20" s="54"/>
      <c r="K20" s="54"/>
      <c r="L20" s="54">
        <v>25</v>
      </c>
      <c r="M20" s="54"/>
      <c r="N20" s="6">
        <f t="shared" si="9"/>
        <v>35</v>
      </c>
      <c r="O20" s="11">
        <f t="shared" si="10"/>
        <v>281</v>
      </c>
      <c r="P20" s="14">
        <v>2</v>
      </c>
      <c r="Q20" s="14">
        <v>1</v>
      </c>
      <c r="R20" s="14"/>
      <c r="S20" s="14">
        <v>21</v>
      </c>
      <c r="T20" s="14">
        <v>3</v>
      </c>
      <c r="U20" s="14">
        <v>2</v>
      </c>
      <c r="V20" s="14">
        <v>1</v>
      </c>
      <c r="W20" s="14">
        <v>5</v>
      </c>
      <c r="X20" s="14"/>
      <c r="Y20" s="14"/>
      <c r="Z20" s="14">
        <v>5</v>
      </c>
      <c r="AA20" s="14"/>
      <c r="AB20" s="14">
        <v>3</v>
      </c>
      <c r="AC20" s="14"/>
      <c r="AD20" s="13">
        <f t="shared" si="4"/>
        <v>43</v>
      </c>
      <c r="AE20" s="15">
        <f t="shared" si="11"/>
        <v>238</v>
      </c>
      <c r="AF20" s="7">
        <f t="shared" si="5"/>
        <v>238</v>
      </c>
      <c r="AG20" s="13">
        <f t="shared" si="6"/>
        <v>0</v>
      </c>
    </row>
    <row r="21" spans="1:33" ht="12.75" customHeight="1" x14ac:dyDescent="0.25">
      <c r="A21" s="20" t="s">
        <v>102</v>
      </c>
      <c r="B21" s="21"/>
      <c r="C21" s="10"/>
      <c r="D21" s="10">
        <v>2</v>
      </c>
      <c r="E21" s="12"/>
      <c r="F21" s="1">
        <f>'16.1'!AG21</f>
        <v>2</v>
      </c>
      <c r="G21" s="22">
        <f t="shared" ref="G21:G26" si="12">SUM(E21:F21)</f>
        <v>2</v>
      </c>
      <c r="H21" s="54"/>
      <c r="I21" s="54"/>
      <c r="J21" s="54"/>
      <c r="K21" s="54"/>
      <c r="L21" s="54"/>
      <c r="M21" s="54"/>
      <c r="N21" s="6">
        <f t="shared" ref="N21:N26" si="13">SUBTOTAL(9,H21:M21)</f>
        <v>0</v>
      </c>
      <c r="O21" s="11">
        <f t="shared" ref="O21:O26" si="14">G21-N21</f>
        <v>2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3">
        <f t="shared" si="4"/>
        <v>0</v>
      </c>
      <c r="AE21" s="15">
        <f t="shared" ref="AE21:AE26" si="15">O21-AD21</f>
        <v>2</v>
      </c>
      <c r="AF21" s="7">
        <f t="shared" ref="AF21:AF26" si="16">(B21*C21)+D21</f>
        <v>2</v>
      </c>
      <c r="AG21" s="13">
        <f t="shared" si="6"/>
        <v>0</v>
      </c>
    </row>
    <row r="22" spans="1:33" ht="12.75" customHeight="1" x14ac:dyDescent="0.25">
      <c r="A22" s="20" t="s">
        <v>123</v>
      </c>
      <c r="B22" s="21"/>
      <c r="C22" s="10"/>
      <c r="D22" s="10">
        <v>7</v>
      </c>
      <c r="E22" s="12"/>
      <c r="F22" s="1">
        <f>'16.1'!AG22</f>
        <v>7</v>
      </c>
      <c r="G22" s="22">
        <f t="shared" si="12"/>
        <v>7</v>
      </c>
      <c r="H22" s="54"/>
      <c r="I22" s="54"/>
      <c r="J22" s="54"/>
      <c r="K22" s="54"/>
      <c r="L22" s="54"/>
      <c r="M22" s="54"/>
      <c r="N22" s="6">
        <f t="shared" si="13"/>
        <v>0</v>
      </c>
      <c r="O22" s="11">
        <f t="shared" si="14"/>
        <v>7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>
        <f t="shared" si="4"/>
        <v>0</v>
      </c>
      <c r="AE22" s="15">
        <f t="shared" si="15"/>
        <v>7</v>
      </c>
      <c r="AF22" s="7">
        <f t="shared" si="16"/>
        <v>7</v>
      </c>
      <c r="AG22" s="13">
        <f t="shared" si="6"/>
        <v>0</v>
      </c>
    </row>
    <row r="23" spans="1:33" ht="12.75" customHeight="1" x14ac:dyDescent="0.25">
      <c r="A23" s="20" t="s">
        <v>124</v>
      </c>
      <c r="B23" s="21"/>
      <c r="C23" s="10"/>
      <c r="D23" s="10">
        <v>6</v>
      </c>
      <c r="E23" s="12"/>
      <c r="F23" s="1">
        <f>'16.1'!AG23</f>
        <v>6</v>
      </c>
      <c r="G23" s="22">
        <f t="shared" si="12"/>
        <v>6</v>
      </c>
      <c r="H23" s="54"/>
      <c r="I23" s="54"/>
      <c r="J23" s="54"/>
      <c r="K23" s="54"/>
      <c r="L23" s="54"/>
      <c r="M23" s="54"/>
      <c r="N23" s="6">
        <f t="shared" si="13"/>
        <v>0</v>
      </c>
      <c r="O23" s="11">
        <f t="shared" si="14"/>
        <v>6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4"/>
        <v>0</v>
      </c>
      <c r="AE23" s="15">
        <f t="shared" si="15"/>
        <v>6</v>
      </c>
      <c r="AF23" s="7">
        <f t="shared" si="16"/>
        <v>6</v>
      </c>
      <c r="AG23" s="13">
        <f t="shared" si="6"/>
        <v>0</v>
      </c>
    </row>
    <row r="24" spans="1:33" ht="12.75" customHeight="1" x14ac:dyDescent="0.25">
      <c r="A24" s="20" t="s">
        <v>180</v>
      </c>
      <c r="B24" s="21">
        <v>40</v>
      </c>
      <c r="C24" s="10">
        <v>2</v>
      </c>
      <c r="D24" s="10">
        <v>7</v>
      </c>
      <c r="E24" s="12"/>
      <c r="F24" s="1">
        <f>'16.1'!AG24</f>
        <v>88</v>
      </c>
      <c r="G24" s="22">
        <f t="shared" si="12"/>
        <v>88</v>
      </c>
      <c r="H24" s="54"/>
      <c r="I24" s="54"/>
      <c r="J24" s="54"/>
      <c r="K24" s="54"/>
      <c r="L24" s="54"/>
      <c r="M24" s="54"/>
      <c r="N24" s="6">
        <f t="shared" si="13"/>
        <v>0</v>
      </c>
      <c r="O24" s="11">
        <f t="shared" si="14"/>
        <v>88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>
        <v>1</v>
      </c>
      <c r="AC24" s="14"/>
      <c r="AD24" s="13">
        <f t="shared" si="4"/>
        <v>1</v>
      </c>
      <c r="AE24" s="15">
        <f t="shared" si="15"/>
        <v>87</v>
      </c>
      <c r="AF24" s="7">
        <f t="shared" si="16"/>
        <v>87</v>
      </c>
      <c r="AG24" s="13">
        <f t="shared" si="6"/>
        <v>0</v>
      </c>
    </row>
    <row r="25" spans="1:33" ht="12.75" customHeight="1" x14ac:dyDescent="0.25">
      <c r="A25" s="20" t="s">
        <v>181</v>
      </c>
      <c r="B25" s="21">
        <v>40</v>
      </c>
      <c r="C25" s="10">
        <v>2</v>
      </c>
      <c r="D25" s="10">
        <v>15</v>
      </c>
      <c r="E25" s="12"/>
      <c r="F25" s="1">
        <f>'16.1'!AG25</f>
        <v>97</v>
      </c>
      <c r="G25" s="22">
        <f t="shared" si="12"/>
        <v>97</v>
      </c>
      <c r="H25" s="54"/>
      <c r="I25" s="54"/>
      <c r="J25" s="54"/>
      <c r="K25" s="54"/>
      <c r="L25" s="54"/>
      <c r="M25" s="54"/>
      <c r="N25" s="6">
        <f t="shared" si="13"/>
        <v>0</v>
      </c>
      <c r="O25" s="11">
        <f t="shared" si="14"/>
        <v>97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>
        <v>1</v>
      </c>
      <c r="AC25" s="14">
        <v>1</v>
      </c>
      <c r="AD25" s="13">
        <f t="shared" si="4"/>
        <v>1</v>
      </c>
      <c r="AE25" s="15">
        <f t="shared" si="15"/>
        <v>96</v>
      </c>
      <c r="AF25" s="7">
        <f t="shared" si="16"/>
        <v>95</v>
      </c>
      <c r="AG25" s="13">
        <f t="shared" si="6"/>
        <v>0</v>
      </c>
    </row>
    <row r="26" spans="1:33" ht="12.75" customHeight="1" x14ac:dyDescent="0.25">
      <c r="A26" s="20" t="s">
        <v>139</v>
      </c>
      <c r="B26" s="21">
        <v>45</v>
      </c>
      <c r="C26" s="10">
        <v>0</v>
      </c>
      <c r="D26" s="10">
        <v>8</v>
      </c>
      <c r="E26" s="12"/>
      <c r="F26" s="1">
        <f>'16.1'!AG26</f>
        <v>8</v>
      </c>
      <c r="G26" s="22">
        <f t="shared" si="12"/>
        <v>8</v>
      </c>
      <c r="H26" s="54"/>
      <c r="I26" s="54"/>
      <c r="J26" s="54"/>
      <c r="K26" s="54"/>
      <c r="L26" s="54"/>
      <c r="M26" s="54"/>
      <c r="N26" s="6">
        <f t="shared" si="13"/>
        <v>0</v>
      </c>
      <c r="O26" s="11">
        <f t="shared" si="14"/>
        <v>8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3">
        <f t="shared" si="4"/>
        <v>0</v>
      </c>
      <c r="AE26" s="15">
        <f t="shared" si="15"/>
        <v>8</v>
      </c>
      <c r="AF26" s="7">
        <f t="shared" si="16"/>
        <v>8</v>
      </c>
      <c r="AG26" s="13">
        <f t="shared" si="6"/>
        <v>0</v>
      </c>
    </row>
    <row r="27" spans="1:33" ht="12.75" customHeight="1" x14ac:dyDescent="0.25">
      <c r="A27" s="21" t="s">
        <v>138</v>
      </c>
      <c r="B27" s="21">
        <v>20</v>
      </c>
      <c r="C27" s="10">
        <v>2</v>
      </c>
      <c r="D27" s="10">
        <v>4</v>
      </c>
      <c r="E27" s="12"/>
      <c r="F27" s="1">
        <f>'16.1'!AG27</f>
        <v>44</v>
      </c>
      <c r="G27" s="22">
        <f t="shared" ref="G27" si="17">SUM(E27:F27)</f>
        <v>44</v>
      </c>
      <c r="H27" s="54"/>
      <c r="I27" s="54"/>
      <c r="J27" s="54"/>
      <c r="K27" s="54"/>
      <c r="L27" s="54"/>
      <c r="M27" s="54"/>
      <c r="N27" s="6">
        <f t="shared" ref="N27" si="18">SUBTOTAL(9,H27:M27)</f>
        <v>0</v>
      </c>
      <c r="O27" s="11">
        <f t="shared" ref="O27" si="19">G27-N27</f>
        <v>44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3">
        <f t="shared" si="4"/>
        <v>0</v>
      </c>
      <c r="AE27" s="15">
        <f t="shared" ref="AE27" si="20">O27-AD27</f>
        <v>44</v>
      </c>
      <c r="AF27" s="7">
        <f t="shared" ref="AF27" si="21">(B27*C27)+D27</f>
        <v>44</v>
      </c>
      <c r="AG27" s="13">
        <f t="shared" si="6"/>
        <v>0</v>
      </c>
    </row>
    <row r="28" spans="1:33" ht="12.75" customHeight="1" x14ac:dyDescent="0.25">
      <c r="E28" s="19">
        <f t="shared" ref="E28:AG28" si="22">SUM(E3:E27)</f>
        <v>1790</v>
      </c>
      <c r="F28" s="19">
        <f t="shared" si="22"/>
        <v>8251</v>
      </c>
      <c r="G28" s="19">
        <f t="shared" si="22"/>
        <v>10041</v>
      </c>
      <c r="H28" s="19">
        <f t="shared" si="22"/>
        <v>192</v>
      </c>
      <c r="I28" s="19">
        <f t="shared" si="22"/>
        <v>60</v>
      </c>
      <c r="J28" s="19">
        <f t="shared" si="22"/>
        <v>0</v>
      </c>
      <c r="K28" s="19">
        <f t="shared" si="22"/>
        <v>0</v>
      </c>
      <c r="L28" s="19">
        <f t="shared" si="22"/>
        <v>825</v>
      </c>
      <c r="M28" s="19">
        <f t="shared" si="22"/>
        <v>0</v>
      </c>
      <c r="N28" s="19">
        <f t="shared" si="22"/>
        <v>1077</v>
      </c>
      <c r="O28" s="19">
        <f t="shared" si="22"/>
        <v>8964</v>
      </c>
      <c r="P28" s="19">
        <f t="shared" si="22"/>
        <v>233</v>
      </c>
      <c r="Q28" s="19">
        <f t="shared" si="22"/>
        <v>149</v>
      </c>
      <c r="R28" s="19">
        <f t="shared" si="22"/>
        <v>0</v>
      </c>
      <c r="S28" s="19">
        <f t="shared" si="22"/>
        <v>318</v>
      </c>
      <c r="T28" s="19">
        <f t="shared" si="22"/>
        <v>291</v>
      </c>
      <c r="U28" s="19">
        <f t="shared" si="22"/>
        <v>142</v>
      </c>
      <c r="V28" s="19">
        <f t="shared" si="22"/>
        <v>107</v>
      </c>
      <c r="W28" s="19">
        <f t="shared" si="22"/>
        <v>185</v>
      </c>
      <c r="X28" s="19">
        <f t="shared" si="22"/>
        <v>0</v>
      </c>
      <c r="Y28" s="19">
        <f t="shared" si="22"/>
        <v>0</v>
      </c>
      <c r="Z28" s="19">
        <f t="shared" si="22"/>
        <v>212</v>
      </c>
      <c r="AA28" s="19">
        <f t="shared" si="22"/>
        <v>84</v>
      </c>
      <c r="AB28" s="19">
        <f t="shared" si="22"/>
        <v>9</v>
      </c>
      <c r="AC28" s="19">
        <f t="shared" si="22"/>
        <v>16</v>
      </c>
      <c r="AD28" s="19">
        <f t="shared" si="22"/>
        <v>1730</v>
      </c>
      <c r="AE28" s="19">
        <f t="shared" si="22"/>
        <v>7234</v>
      </c>
      <c r="AF28" s="19">
        <f t="shared" si="22"/>
        <v>7221</v>
      </c>
      <c r="AG28" s="19">
        <f t="shared" si="22"/>
        <v>3</v>
      </c>
    </row>
    <row r="29" spans="1:33" ht="12.75" customHeight="1" x14ac:dyDescent="0.25"/>
    <row r="31" spans="1:33" x14ac:dyDescent="0.25">
      <c r="N31" t="s">
        <v>8</v>
      </c>
      <c r="P31" s="18"/>
      <c r="Q31" s="18"/>
      <c r="R31" s="18"/>
      <c r="S31" s="18"/>
      <c r="T31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C1:AC2"/>
    <mergeCell ref="AD1:AD2"/>
    <mergeCell ref="AE1:AE2"/>
    <mergeCell ref="AF1:AF2"/>
    <mergeCell ref="AG1:AG2"/>
  </mergeCells>
  <pageMargins left="0.7" right="0.7" top="0.75" bottom="0.75" header="0.3" footer="0.3"/>
  <pageSetup paperSize="9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32"/>
  <sheetViews>
    <sheetView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28" sqref="E28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5.28515625" bestFit="1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  <col min="35" max="35" width="13.5703125" customWidth="1"/>
  </cols>
  <sheetData>
    <row r="1" spans="1:34" x14ac:dyDescent="0.25">
      <c r="A1" s="177" t="s">
        <v>0</v>
      </c>
      <c r="B1" s="186" t="s">
        <v>21</v>
      </c>
      <c r="C1" s="186" t="s">
        <v>19</v>
      </c>
      <c r="D1" s="177" t="s">
        <v>20</v>
      </c>
      <c r="E1" s="186" t="s">
        <v>12</v>
      </c>
      <c r="F1" s="186" t="s">
        <v>5</v>
      </c>
      <c r="G1" s="183" t="s">
        <v>17</v>
      </c>
      <c r="H1" s="3" t="s">
        <v>3</v>
      </c>
      <c r="I1" s="3"/>
      <c r="J1" s="3"/>
      <c r="K1" s="23"/>
      <c r="L1" s="3"/>
      <c r="M1" s="3"/>
      <c r="N1" s="188" t="s">
        <v>6</v>
      </c>
      <c r="O1" s="184" t="s">
        <v>4</v>
      </c>
      <c r="P1" s="5" t="s">
        <v>40</v>
      </c>
      <c r="Q1" s="5" t="s">
        <v>16</v>
      </c>
      <c r="R1" s="5" t="s">
        <v>16</v>
      </c>
      <c r="S1" s="5" t="s">
        <v>13</v>
      </c>
      <c r="T1" s="5" t="s">
        <v>9</v>
      </c>
      <c r="U1" s="5" t="s">
        <v>14</v>
      </c>
      <c r="V1" s="5" t="s">
        <v>94</v>
      </c>
      <c r="W1" s="5" t="s">
        <v>94</v>
      </c>
      <c r="X1" s="5" t="s">
        <v>148</v>
      </c>
      <c r="Y1" s="5" t="s">
        <v>136</v>
      </c>
      <c r="Z1" s="5" t="s">
        <v>9</v>
      </c>
      <c r="AA1" s="5" t="s">
        <v>14</v>
      </c>
      <c r="AB1" s="4" t="s">
        <v>125</v>
      </c>
      <c r="AC1" s="5"/>
      <c r="AD1" s="177" t="s">
        <v>18</v>
      </c>
      <c r="AE1" s="169" t="s">
        <v>10</v>
      </c>
      <c r="AF1" s="169" t="s">
        <v>44</v>
      </c>
      <c r="AG1" s="179" t="s">
        <v>22</v>
      </c>
      <c r="AH1" s="181" t="s">
        <v>23</v>
      </c>
    </row>
    <row r="2" spans="1:34" x14ac:dyDescent="0.25">
      <c r="A2" s="178"/>
      <c r="B2" s="187"/>
      <c r="C2" s="187"/>
      <c r="D2" s="178"/>
      <c r="E2" s="187"/>
      <c r="F2" s="187"/>
      <c r="G2" s="183"/>
      <c r="H2" s="17" t="s">
        <v>24</v>
      </c>
      <c r="I2" s="17" t="s">
        <v>43</v>
      </c>
      <c r="J2" s="17" t="s">
        <v>15</v>
      </c>
      <c r="K2" s="17" t="s">
        <v>1</v>
      </c>
      <c r="L2" s="2" t="s">
        <v>2</v>
      </c>
      <c r="M2" s="2" t="s">
        <v>189</v>
      </c>
      <c r="N2" s="189"/>
      <c r="O2" s="185"/>
      <c r="P2" s="4" t="s">
        <v>41</v>
      </c>
      <c r="Q2" s="4" t="s">
        <v>41</v>
      </c>
      <c r="R2" s="4" t="s">
        <v>100</v>
      </c>
      <c r="S2" s="4" t="s">
        <v>41</v>
      </c>
      <c r="T2" s="4" t="s">
        <v>41</v>
      </c>
      <c r="U2" s="4" t="s">
        <v>41</v>
      </c>
      <c r="V2" s="4" t="s">
        <v>176</v>
      </c>
      <c r="W2" s="4" t="s">
        <v>176</v>
      </c>
      <c r="X2" s="4" t="s">
        <v>190</v>
      </c>
      <c r="Y2" s="4" t="s">
        <v>42</v>
      </c>
      <c r="Z2" s="4" t="s">
        <v>42</v>
      </c>
      <c r="AA2" s="4" t="s">
        <v>42</v>
      </c>
      <c r="AB2" s="16" t="s">
        <v>42</v>
      </c>
      <c r="AC2" s="16"/>
      <c r="AD2" s="178"/>
      <c r="AE2" s="170"/>
      <c r="AF2" s="170"/>
      <c r="AG2" s="180"/>
      <c r="AH2" s="182"/>
    </row>
    <row r="3" spans="1:34" s="32" customFormat="1" ht="12.75" customHeight="1" x14ac:dyDescent="0.25">
      <c r="A3" s="20" t="s">
        <v>28</v>
      </c>
      <c r="B3" s="21">
        <v>33</v>
      </c>
      <c r="C3" s="9">
        <v>57</v>
      </c>
      <c r="D3" s="9">
        <v>306</v>
      </c>
      <c r="E3" s="31">
        <v>639</v>
      </c>
      <c r="F3" s="1">
        <f>'17.1'!AF3</f>
        <v>2038</v>
      </c>
      <c r="G3" s="22">
        <f t="shared" ref="G3:G27" si="0">SUM(E3:F3)</f>
        <v>2677</v>
      </c>
      <c r="H3" s="28">
        <v>87</v>
      </c>
      <c r="I3" s="28"/>
      <c r="J3" s="28">
        <v>20</v>
      </c>
      <c r="K3" s="28">
        <v>130</v>
      </c>
      <c r="L3" s="28">
        <v>102</v>
      </c>
      <c r="M3" s="28"/>
      <c r="N3" s="6">
        <f t="shared" ref="N3:N27" si="1">SUBTOTAL(9,H3:M3)</f>
        <v>339</v>
      </c>
      <c r="O3" s="11">
        <f t="shared" ref="O3:O27" si="2">G3-N3</f>
        <v>2338</v>
      </c>
      <c r="P3" s="27">
        <v>48</v>
      </c>
      <c r="Q3" s="27">
        <v>2</v>
      </c>
      <c r="R3" s="27">
        <v>38</v>
      </c>
      <c r="S3" s="27">
        <v>5</v>
      </c>
      <c r="T3" s="27">
        <v>31</v>
      </c>
      <c r="U3" s="27"/>
      <c r="V3" s="27"/>
      <c r="W3" s="27">
        <v>2</v>
      </c>
      <c r="X3" s="27"/>
      <c r="Y3" s="27"/>
      <c r="Z3" s="27">
        <v>10</v>
      </c>
      <c r="AA3" s="27">
        <v>8</v>
      </c>
      <c r="AB3" s="27">
        <v>1</v>
      </c>
      <c r="AC3" s="80"/>
      <c r="AD3" s="27">
        <v>6</v>
      </c>
      <c r="AE3" s="29">
        <f>SUM(P3:AC3)</f>
        <v>145</v>
      </c>
      <c r="AF3" s="26">
        <f>O3-AE3</f>
        <v>2193</v>
      </c>
      <c r="AG3" s="28">
        <f>(B3*C3)+D3</f>
        <v>2187</v>
      </c>
      <c r="AH3" s="29">
        <f>AG3+AD3-AF3</f>
        <v>0</v>
      </c>
    </row>
    <row r="4" spans="1:34" s="32" customFormat="1" ht="12.75" customHeight="1" x14ac:dyDescent="0.25">
      <c r="A4" s="20" t="s">
        <v>29</v>
      </c>
      <c r="B4" s="21">
        <v>70</v>
      </c>
      <c r="C4" s="9">
        <v>17</v>
      </c>
      <c r="D4" s="9">
        <v>194</v>
      </c>
      <c r="E4" s="31">
        <v>1260</v>
      </c>
      <c r="F4" s="1">
        <f>'17.1'!AF4</f>
        <v>790</v>
      </c>
      <c r="G4" s="22">
        <f t="shared" si="0"/>
        <v>2050</v>
      </c>
      <c r="H4" s="28">
        <v>123</v>
      </c>
      <c r="I4" s="28">
        <v>23</v>
      </c>
      <c r="J4" s="28"/>
      <c r="K4" s="28">
        <v>60</v>
      </c>
      <c r="L4" s="28">
        <v>98</v>
      </c>
      <c r="M4" s="28"/>
      <c r="N4" s="6">
        <f t="shared" si="1"/>
        <v>304</v>
      </c>
      <c r="O4" s="11">
        <f t="shared" si="2"/>
        <v>1746</v>
      </c>
      <c r="P4" s="27">
        <v>59</v>
      </c>
      <c r="Q4" s="27">
        <v>66</v>
      </c>
      <c r="R4" s="27">
        <v>26</v>
      </c>
      <c r="S4" s="27">
        <v>10</v>
      </c>
      <c r="T4" s="27">
        <v>41</v>
      </c>
      <c r="U4" s="27"/>
      <c r="V4" s="27">
        <v>1</v>
      </c>
      <c r="W4" s="27">
        <v>2</v>
      </c>
      <c r="X4" s="27"/>
      <c r="Y4" s="27">
        <v>10</v>
      </c>
      <c r="Z4" s="27">
        <v>31</v>
      </c>
      <c r="AA4" s="27">
        <v>104</v>
      </c>
      <c r="AB4" s="27">
        <v>10</v>
      </c>
      <c r="AC4" s="27"/>
      <c r="AD4" s="27">
        <v>2</v>
      </c>
      <c r="AE4" s="29">
        <f t="shared" ref="AE4:AE28" si="3">SUM(P4:AC4)</f>
        <v>360</v>
      </c>
      <c r="AF4" s="26">
        <f t="shared" ref="AF4:AF25" si="4">O4-AE4</f>
        <v>1386</v>
      </c>
      <c r="AG4" s="28">
        <f t="shared" ref="AG4:AG23" si="5">(B4*C4)+D4</f>
        <v>1384</v>
      </c>
      <c r="AH4" s="29">
        <f t="shared" ref="AH4:AH16" si="6">AG4+AD4-AF4</f>
        <v>0</v>
      </c>
    </row>
    <row r="5" spans="1:34" ht="12.75" customHeight="1" x14ac:dyDescent="0.25">
      <c r="A5" s="20" t="s">
        <v>30</v>
      </c>
      <c r="B5" s="21">
        <v>45</v>
      </c>
      <c r="C5" s="8">
        <v>1</v>
      </c>
      <c r="D5" s="8">
        <v>94</v>
      </c>
      <c r="E5" s="12">
        <v>90</v>
      </c>
      <c r="F5" s="1">
        <f>'17.1'!AF5</f>
        <v>303</v>
      </c>
      <c r="G5" s="22">
        <f t="shared" si="0"/>
        <v>393</v>
      </c>
      <c r="H5" s="7"/>
      <c r="I5" s="7"/>
      <c r="J5" s="7">
        <v>20</v>
      </c>
      <c r="K5" s="7">
        <v>80</v>
      </c>
      <c r="L5" s="7">
        <v>100</v>
      </c>
      <c r="M5" s="7"/>
      <c r="N5" s="6">
        <f t="shared" si="1"/>
        <v>200</v>
      </c>
      <c r="O5" s="11">
        <f t="shared" si="2"/>
        <v>193</v>
      </c>
      <c r="P5" s="14">
        <v>10</v>
      </c>
      <c r="Q5" s="14"/>
      <c r="R5" s="14">
        <v>23</v>
      </c>
      <c r="S5" s="14"/>
      <c r="T5" s="14">
        <v>11</v>
      </c>
      <c r="U5" s="14"/>
      <c r="V5" s="14"/>
      <c r="W5" s="14"/>
      <c r="X5" s="14"/>
      <c r="Y5" s="14"/>
      <c r="Z5" s="14"/>
      <c r="AA5" s="14">
        <v>10</v>
      </c>
      <c r="AB5" s="14"/>
      <c r="AC5" s="14"/>
      <c r="AD5" s="14"/>
      <c r="AE5" s="29">
        <f t="shared" si="3"/>
        <v>54</v>
      </c>
      <c r="AF5" s="15">
        <f t="shared" si="4"/>
        <v>139</v>
      </c>
      <c r="AG5" s="7">
        <f t="shared" si="5"/>
        <v>139</v>
      </c>
      <c r="AH5" s="13">
        <f t="shared" si="6"/>
        <v>0</v>
      </c>
    </row>
    <row r="6" spans="1:34" ht="12.75" customHeight="1" x14ac:dyDescent="0.25">
      <c r="A6" s="20" t="s">
        <v>31</v>
      </c>
      <c r="B6" s="21">
        <v>60</v>
      </c>
      <c r="C6" s="8">
        <v>1</v>
      </c>
      <c r="D6" s="8">
        <v>34</v>
      </c>
      <c r="E6" s="12">
        <v>80</v>
      </c>
      <c r="F6" s="1">
        <f>'17.1'!AF6</f>
        <v>47</v>
      </c>
      <c r="G6" s="22">
        <f t="shared" si="0"/>
        <v>127</v>
      </c>
      <c r="H6" s="7"/>
      <c r="I6" s="7"/>
      <c r="J6" s="7"/>
      <c r="K6" s="7">
        <v>20</v>
      </c>
      <c r="L6" s="7"/>
      <c r="M6" s="7"/>
      <c r="N6" s="6">
        <f t="shared" si="1"/>
        <v>20</v>
      </c>
      <c r="O6" s="11">
        <f t="shared" si="2"/>
        <v>107</v>
      </c>
      <c r="P6" s="14">
        <v>13</v>
      </c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29">
        <f t="shared" si="3"/>
        <v>13</v>
      </c>
      <c r="AF6" s="15">
        <f t="shared" si="4"/>
        <v>94</v>
      </c>
      <c r="AG6" s="7">
        <f t="shared" si="5"/>
        <v>94</v>
      </c>
      <c r="AH6" s="13">
        <f t="shared" si="6"/>
        <v>0</v>
      </c>
    </row>
    <row r="7" spans="1:34" ht="12.75" customHeight="1" x14ac:dyDescent="0.25">
      <c r="A7" s="20" t="s">
        <v>33</v>
      </c>
      <c r="B7" s="21">
        <v>120</v>
      </c>
      <c r="C7" s="9">
        <v>7</v>
      </c>
      <c r="D7" s="9">
        <v>312</v>
      </c>
      <c r="E7" s="12">
        <v>480</v>
      </c>
      <c r="F7" s="1">
        <f>'17.1'!AF7</f>
        <v>765</v>
      </c>
      <c r="G7" s="22">
        <f t="shared" si="0"/>
        <v>1245</v>
      </c>
      <c r="H7" s="7">
        <v>47</v>
      </c>
      <c r="I7" s="7"/>
      <c r="J7" s="7"/>
      <c r="K7" s="7"/>
      <c r="L7" s="7"/>
      <c r="M7" s="7"/>
      <c r="N7" s="6">
        <f t="shared" si="1"/>
        <v>47</v>
      </c>
      <c r="O7" s="11">
        <f t="shared" si="2"/>
        <v>1198</v>
      </c>
      <c r="P7" s="25">
        <v>17</v>
      </c>
      <c r="Q7" s="25">
        <v>3</v>
      </c>
      <c r="R7" s="14"/>
      <c r="S7" s="14"/>
      <c r="T7" s="25">
        <v>5</v>
      </c>
      <c r="U7" s="14"/>
      <c r="V7" s="14"/>
      <c r="W7" s="14"/>
      <c r="X7" s="14"/>
      <c r="Y7" s="25">
        <v>10</v>
      </c>
      <c r="Z7" s="25">
        <v>11</v>
      </c>
      <c r="AA7" s="14"/>
      <c r="AB7" s="14"/>
      <c r="AC7" s="14"/>
      <c r="AD7" s="14"/>
      <c r="AE7" s="29">
        <f t="shared" si="3"/>
        <v>46</v>
      </c>
      <c r="AF7" s="15">
        <f t="shared" si="4"/>
        <v>1152</v>
      </c>
      <c r="AG7" s="7">
        <f t="shared" si="5"/>
        <v>1152</v>
      </c>
      <c r="AH7" s="13">
        <f t="shared" si="6"/>
        <v>0</v>
      </c>
    </row>
    <row r="8" spans="1:34" ht="12.75" customHeight="1" x14ac:dyDescent="0.25">
      <c r="A8" s="20" t="s">
        <v>34</v>
      </c>
      <c r="B8" s="21">
        <v>60</v>
      </c>
      <c r="C8" s="8">
        <v>1</v>
      </c>
      <c r="D8" s="8">
        <v>5</v>
      </c>
      <c r="E8" s="12">
        <v>60</v>
      </c>
      <c r="F8" s="1">
        <f>'17.1'!AF8</f>
        <v>55</v>
      </c>
      <c r="G8" s="22">
        <f t="shared" si="0"/>
        <v>115</v>
      </c>
      <c r="H8" s="7"/>
      <c r="I8" s="7"/>
      <c r="J8" s="7">
        <v>20</v>
      </c>
      <c r="K8" s="7">
        <v>20</v>
      </c>
      <c r="L8" s="7"/>
      <c r="M8" s="7"/>
      <c r="N8" s="6">
        <f t="shared" si="1"/>
        <v>40</v>
      </c>
      <c r="O8" s="11">
        <f t="shared" si="2"/>
        <v>75</v>
      </c>
      <c r="P8" s="14"/>
      <c r="Q8" s="14"/>
      <c r="R8" s="14">
        <v>10</v>
      </c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29">
        <f t="shared" si="3"/>
        <v>10</v>
      </c>
      <c r="AF8" s="15">
        <f t="shared" si="4"/>
        <v>65</v>
      </c>
      <c r="AG8" s="7">
        <f t="shared" si="5"/>
        <v>65</v>
      </c>
      <c r="AH8" s="13">
        <f t="shared" si="6"/>
        <v>0</v>
      </c>
    </row>
    <row r="9" spans="1:34" ht="12.75" customHeight="1" x14ac:dyDescent="0.25">
      <c r="A9" s="20" t="s">
        <v>35</v>
      </c>
      <c r="B9" s="21">
        <v>65</v>
      </c>
      <c r="C9" s="8">
        <v>2</v>
      </c>
      <c r="D9" s="8">
        <v>50</v>
      </c>
      <c r="E9" s="12"/>
      <c r="F9" s="1">
        <f>'17.1'!AF9</f>
        <v>188</v>
      </c>
      <c r="G9" s="22">
        <f t="shared" si="0"/>
        <v>188</v>
      </c>
      <c r="H9" s="7">
        <v>5</v>
      </c>
      <c r="I9" s="7"/>
      <c r="J9" s="7"/>
      <c r="K9" s="7"/>
      <c r="L9" s="7"/>
      <c r="M9" s="7"/>
      <c r="N9" s="6">
        <f t="shared" si="1"/>
        <v>5</v>
      </c>
      <c r="O9" s="11">
        <f t="shared" si="2"/>
        <v>183</v>
      </c>
      <c r="P9" s="14">
        <v>3</v>
      </c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29">
        <f t="shared" si="3"/>
        <v>3</v>
      </c>
      <c r="AF9" s="15">
        <f t="shared" si="4"/>
        <v>180</v>
      </c>
      <c r="AG9" s="7">
        <f t="shared" si="5"/>
        <v>180</v>
      </c>
      <c r="AH9" s="13">
        <f t="shared" si="6"/>
        <v>0</v>
      </c>
    </row>
    <row r="10" spans="1:34" s="32" customFormat="1" ht="12.75" customHeight="1" x14ac:dyDescent="0.25">
      <c r="A10" s="20" t="s">
        <v>36</v>
      </c>
      <c r="B10" s="21">
        <v>100</v>
      </c>
      <c r="C10" s="8">
        <v>6</v>
      </c>
      <c r="D10" s="8">
        <v>264</v>
      </c>
      <c r="E10" s="31">
        <v>400</v>
      </c>
      <c r="F10" s="1">
        <f>'17.1'!AF10</f>
        <v>706</v>
      </c>
      <c r="G10" s="22">
        <f t="shared" si="0"/>
        <v>1106</v>
      </c>
      <c r="H10" s="28">
        <v>90</v>
      </c>
      <c r="I10" s="28"/>
      <c r="J10" s="28"/>
      <c r="K10" s="28"/>
      <c r="L10" s="28">
        <v>50</v>
      </c>
      <c r="M10" s="28"/>
      <c r="N10" s="6">
        <f t="shared" si="1"/>
        <v>140</v>
      </c>
      <c r="O10" s="11">
        <f t="shared" si="2"/>
        <v>966</v>
      </c>
      <c r="P10" s="27">
        <v>26</v>
      </c>
      <c r="Q10" s="27"/>
      <c r="R10" s="27">
        <v>20</v>
      </c>
      <c r="S10" s="27"/>
      <c r="T10" s="27">
        <v>5</v>
      </c>
      <c r="U10" s="27"/>
      <c r="V10" s="27">
        <v>1</v>
      </c>
      <c r="W10" s="27"/>
      <c r="X10" s="27"/>
      <c r="Y10" s="27">
        <v>10</v>
      </c>
      <c r="Z10" s="27">
        <v>12</v>
      </c>
      <c r="AA10" s="27">
        <v>24</v>
      </c>
      <c r="AB10" s="27">
        <v>3</v>
      </c>
      <c r="AC10" s="27"/>
      <c r="AD10" s="27">
        <v>1</v>
      </c>
      <c r="AE10" s="29">
        <f t="shared" si="3"/>
        <v>101</v>
      </c>
      <c r="AF10" s="26">
        <f t="shared" si="4"/>
        <v>865</v>
      </c>
      <c r="AG10" s="28">
        <f t="shared" si="5"/>
        <v>864</v>
      </c>
      <c r="AH10" s="29">
        <f t="shared" si="6"/>
        <v>0</v>
      </c>
    </row>
    <row r="11" spans="1:34" ht="12.75" customHeight="1" x14ac:dyDescent="0.25">
      <c r="A11" s="20" t="s">
        <v>37</v>
      </c>
      <c r="B11" s="21">
        <v>85</v>
      </c>
      <c r="C11" s="10">
        <v>1</v>
      </c>
      <c r="D11" s="10">
        <v>48</v>
      </c>
      <c r="E11" s="12">
        <v>85</v>
      </c>
      <c r="F11" s="1">
        <f>'17.1'!AF11</f>
        <v>97</v>
      </c>
      <c r="G11" s="22">
        <f t="shared" si="0"/>
        <v>182</v>
      </c>
      <c r="H11" s="7">
        <v>21</v>
      </c>
      <c r="I11" s="7"/>
      <c r="J11" s="7"/>
      <c r="K11" s="7"/>
      <c r="L11" s="7"/>
      <c r="M11" s="7"/>
      <c r="N11" s="6">
        <f t="shared" si="1"/>
        <v>21</v>
      </c>
      <c r="O11" s="11">
        <f t="shared" si="2"/>
        <v>161</v>
      </c>
      <c r="P11" s="14"/>
      <c r="Q11" s="14"/>
      <c r="R11" s="14">
        <v>10</v>
      </c>
      <c r="S11" s="14"/>
      <c r="T11" s="14"/>
      <c r="U11" s="14"/>
      <c r="V11" s="14"/>
      <c r="W11" s="14">
        <v>2</v>
      </c>
      <c r="X11" s="14"/>
      <c r="Y11" s="14"/>
      <c r="Z11" s="14">
        <v>1</v>
      </c>
      <c r="AA11" s="14">
        <v>15</v>
      </c>
      <c r="AB11" s="14"/>
      <c r="AC11" s="14"/>
      <c r="AD11" s="14"/>
      <c r="AE11" s="29">
        <f t="shared" si="3"/>
        <v>28</v>
      </c>
      <c r="AF11" s="15">
        <f t="shared" si="4"/>
        <v>133</v>
      </c>
      <c r="AG11" s="7">
        <f t="shared" si="5"/>
        <v>133</v>
      </c>
      <c r="AH11" s="13">
        <f t="shared" si="6"/>
        <v>0</v>
      </c>
    </row>
    <row r="12" spans="1:34" ht="12.75" customHeight="1" x14ac:dyDescent="0.25">
      <c r="A12" s="20" t="s">
        <v>38</v>
      </c>
      <c r="B12" s="21">
        <v>50</v>
      </c>
      <c r="C12" s="10">
        <v>6</v>
      </c>
      <c r="D12" s="10">
        <v>85</v>
      </c>
      <c r="E12" s="12">
        <v>85</v>
      </c>
      <c r="F12" s="1">
        <f>'17.1'!AF12</f>
        <v>351</v>
      </c>
      <c r="G12" s="22">
        <f t="shared" si="0"/>
        <v>436</v>
      </c>
      <c r="H12" s="7">
        <v>15</v>
      </c>
      <c r="I12" s="7"/>
      <c r="J12" s="7"/>
      <c r="K12" s="7"/>
      <c r="L12" s="7"/>
      <c r="M12" s="7"/>
      <c r="N12" s="6">
        <f t="shared" si="1"/>
        <v>15</v>
      </c>
      <c r="O12" s="11">
        <f t="shared" si="2"/>
        <v>421</v>
      </c>
      <c r="P12" s="14">
        <v>3</v>
      </c>
      <c r="Q12" s="14"/>
      <c r="R12" s="14">
        <v>12</v>
      </c>
      <c r="S12" s="14"/>
      <c r="T12" s="14">
        <v>3</v>
      </c>
      <c r="U12" s="14"/>
      <c r="V12" s="14">
        <v>1</v>
      </c>
      <c r="W12" s="14">
        <v>2</v>
      </c>
      <c r="X12" s="14"/>
      <c r="Y12" s="14"/>
      <c r="Z12" s="14">
        <v>9</v>
      </c>
      <c r="AA12" s="14">
        <v>6</v>
      </c>
      <c r="AB12" s="14"/>
      <c r="AC12" s="14"/>
      <c r="AD12" s="14"/>
      <c r="AE12" s="29">
        <f t="shared" si="3"/>
        <v>36</v>
      </c>
      <c r="AF12" s="15">
        <f t="shared" si="4"/>
        <v>385</v>
      </c>
      <c r="AG12" s="7">
        <f t="shared" si="5"/>
        <v>385</v>
      </c>
      <c r="AH12" s="13">
        <f t="shared" si="6"/>
        <v>0</v>
      </c>
    </row>
    <row r="13" spans="1:34" ht="12.75" customHeight="1" x14ac:dyDescent="0.25">
      <c r="A13" s="20" t="s">
        <v>39</v>
      </c>
      <c r="B13" s="21">
        <v>50</v>
      </c>
      <c r="C13" s="10">
        <v>6</v>
      </c>
      <c r="D13" s="10">
        <v>91</v>
      </c>
      <c r="E13" s="12">
        <v>68</v>
      </c>
      <c r="F13" s="1">
        <f>'17.1'!AF13</f>
        <v>341</v>
      </c>
      <c r="G13" s="22">
        <f t="shared" si="0"/>
        <v>409</v>
      </c>
      <c r="H13" s="7">
        <v>8</v>
      </c>
      <c r="I13" s="7"/>
      <c r="J13" s="7"/>
      <c r="K13" s="7"/>
      <c r="L13" s="7"/>
      <c r="M13" s="7"/>
      <c r="N13" s="6">
        <f t="shared" si="1"/>
        <v>8</v>
      </c>
      <c r="O13" s="11">
        <f t="shared" si="2"/>
        <v>401</v>
      </c>
      <c r="P13" s="14"/>
      <c r="Q13" s="14"/>
      <c r="R13" s="14">
        <v>1</v>
      </c>
      <c r="S13" s="14"/>
      <c r="T13" s="14">
        <v>5</v>
      </c>
      <c r="U13" s="14"/>
      <c r="V13" s="14"/>
      <c r="W13" s="14"/>
      <c r="X13" s="14"/>
      <c r="Y13" s="14"/>
      <c r="Z13" s="14">
        <v>4</v>
      </c>
      <c r="AA13" s="14"/>
      <c r="AB13" s="14"/>
      <c r="AC13" s="14"/>
      <c r="AD13" s="14"/>
      <c r="AE13" s="29">
        <f t="shared" si="3"/>
        <v>10</v>
      </c>
      <c r="AF13" s="15">
        <f t="shared" si="4"/>
        <v>391</v>
      </c>
      <c r="AG13" s="7">
        <f t="shared" si="5"/>
        <v>391</v>
      </c>
      <c r="AH13" s="13">
        <f t="shared" si="6"/>
        <v>0</v>
      </c>
    </row>
    <row r="14" spans="1:34" ht="12.75" customHeight="1" x14ac:dyDescent="0.25">
      <c r="A14" s="20" t="s">
        <v>25</v>
      </c>
      <c r="B14" s="21">
        <v>45</v>
      </c>
      <c r="C14" s="10">
        <v>2</v>
      </c>
      <c r="D14" s="10">
        <v>14</v>
      </c>
      <c r="E14" s="12">
        <v>90</v>
      </c>
      <c r="F14" s="1">
        <f>'17.1'!AF14</f>
        <v>36</v>
      </c>
      <c r="G14" s="22">
        <f t="shared" si="0"/>
        <v>126</v>
      </c>
      <c r="H14" s="7"/>
      <c r="I14" s="7"/>
      <c r="J14" s="7"/>
      <c r="K14" s="7"/>
      <c r="L14" s="7">
        <v>10</v>
      </c>
      <c r="M14" s="7"/>
      <c r="N14" s="6">
        <f t="shared" si="1"/>
        <v>10</v>
      </c>
      <c r="O14" s="11">
        <f t="shared" si="2"/>
        <v>116</v>
      </c>
      <c r="P14" s="14">
        <v>1</v>
      </c>
      <c r="Q14" s="14"/>
      <c r="R14" s="14"/>
      <c r="S14" s="14"/>
      <c r="T14" s="14">
        <v>10</v>
      </c>
      <c r="U14" s="14"/>
      <c r="V14" s="14">
        <v>1</v>
      </c>
      <c r="W14" s="14"/>
      <c r="X14" s="14"/>
      <c r="Y14" s="14"/>
      <c r="Z14" s="14"/>
      <c r="AA14" s="14"/>
      <c r="AB14" s="14"/>
      <c r="AC14" s="14"/>
      <c r="AD14" s="14"/>
      <c r="AE14" s="29">
        <f t="shared" si="3"/>
        <v>12</v>
      </c>
      <c r="AF14" s="15">
        <f t="shared" si="4"/>
        <v>104</v>
      </c>
      <c r="AG14" s="7">
        <f t="shared" si="5"/>
        <v>104</v>
      </c>
      <c r="AH14" s="13">
        <f t="shared" si="6"/>
        <v>0</v>
      </c>
    </row>
    <row r="15" spans="1:34" ht="12.75" customHeight="1" x14ac:dyDescent="0.25">
      <c r="A15" s="20" t="s">
        <v>26</v>
      </c>
      <c r="B15" s="21">
        <v>33</v>
      </c>
      <c r="C15" s="10">
        <v>10</v>
      </c>
      <c r="D15" s="10">
        <v>5</v>
      </c>
      <c r="E15" s="12"/>
      <c r="F15" s="1">
        <f>'17.1'!AF15</f>
        <v>530</v>
      </c>
      <c r="G15" s="22">
        <f t="shared" si="0"/>
        <v>530</v>
      </c>
      <c r="H15" s="7"/>
      <c r="I15" s="7"/>
      <c r="J15" s="7"/>
      <c r="K15" s="7"/>
      <c r="L15" s="7">
        <v>135</v>
      </c>
      <c r="M15" s="7"/>
      <c r="N15" s="6">
        <f t="shared" si="1"/>
        <v>135</v>
      </c>
      <c r="O15" s="11">
        <f t="shared" si="2"/>
        <v>395</v>
      </c>
      <c r="P15" s="14">
        <v>28</v>
      </c>
      <c r="Q15" s="14"/>
      <c r="R15" s="14">
        <v>5</v>
      </c>
      <c r="S15" s="14"/>
      <c r="T15" s="14">
        <v>1</v>
      </c>
      <c r="U15" s="14"/>
      <c r="V15" s="14">
        <v>1</v>
      </c>
      <c r="W15" s="14"/>
      <c r="X15" s="14"/>
      <c r="Y15" s="14"/>
      <c r="Z15" s="14">
        <v>25</v>
      </c>
      <c r="AA15" s="14"/>
      <c r="AB15" s="14"/>
      <c r="AC15" s="14"/>
      <c r="AD15" s="14"/>
      <c r="AE15" s="29">
        <f t="shared" si="3"/>
        <v>60</v>
      </c>
      <c r="AF15" s="15">
        <f t="shared" si="4"/>
        <v>335</v>
      </c>
      <c r="AG15" s="7">
        <f t="shared" si="5"/>
        <v>335</v>
      </c>
      <c r="AH15" s="13">
        <f t="shared" si="6"/>
        <v>0</v>
      </c>
    </row>
    <row r="16" spans="1:34" ht="12.75" customHeight="1" x14ac:dyDescent="0.25">
      <c r="A16" s="20" t="s">
        <v>27</v>
      </c>
      <c r="B16" s="21">
        <v>45</v>
      </c>
      <c r="C16" s="10">
        <v>8</v>
      </c>
      <c r="D16" s="10">
        <v>9</v>
      </c>
      <c r="E16" s="12">
        <v>150</v>
      </c>
      <c r="F16" s="1">
        <f>'17.1'!AF16</f>
        <v>335</v>
      </c>
      <c r="G16" s="22">
        <f t="shared" si="0"/>
        <v>485</v>
      </c>
      <c r="H16" s="7"/>
      <c r="I16" s="7">
        <v>17</v>
      </c>
      <c r="J16" s="7"/>
      <c r="K16" s="7"/>
      <c r="L16" s="7"/>
      <c r="M16" s="7">
        <v>15</v>
      </c>
      <c r="N16" s="6">
        <f t="shared" si="1"/>
        <v>32</v>
      </c>
      <c r="O16" s="11">
        <f t="shared" si="2"/>
        <v>453</v>
      </c>
      <c r="P16" s="14">
        <v>2</v>
      </c>
      <c r="Q16" s="14"/>
      <c r="R16" s="14"/>
      <c r="S16" s="14"/>
      <c r="T16" s="14"/>
      <c r="U16" s="14">
        <v>68</v>
      </c>
      <c r="V16" s="14"/>
      <c r="W16" s="14">
        <v>2</v>
      </c>
      <c r="X16" s="14"/>
      <c r="Y16" s="14"/>
      <c r="Z16" s="14">
        <v>4</v>
      </c>
      <c r="AA16" s="14">
        <v>8</v>
      </c>
      <c r="AB16" s="14"/>
      <c r="AC16" s="14"/>
      <c r="AD16" s="14"/>
      <c r="AE16" s="29">
        <f t="shared" si="3"/>
        <v>84</v>
      </c>
      <c r="AF16" s="15">
        <f t="shared" si="4"/>
        <v>369</v>
      </c>
      <c r="AG16" s="7">
        <f t="shared" si="5"/>
        <v>369</v>
      </c>
      <c r="AH16" s="13">
        <f t="shared" si="6"/>
        <v>0</v>
      </c>
    </row>
    <row r="17" spans="1:34" ht="12.75" customHeight="1" x14ac:dyDescent="0.25">
      <c r="A17" s="20" t="s">
        <v>48</v>
      </c>
      <c r="B17" s="21">
        <v>100</v>
      </c>
      <c r="C17" s="10">
        <v>0</v>
      </c>
      <c r="D17" s="10">
        <v>32</v>
      </c>
      <c r="E17" s="12"/>
      <c r="F17" s="1">
        <f>'17.1'!AF17</f>
        <v>53</v>
      </c>
      <c r="G17" s="22">
        <f t="shared" si="0"/>
        <v>53</v>
      </c>
      <c r="H17" s="7">
        <v>10</v>
      </c>
      <c r="I17" s="7"/>
      <c r="J17" s="7"/>
      <c r="K17" s="7"/>
      <c r="L17" s="7"/>
      <c r="M17" s="7"/>
      <c r="N17" s="6">
        <f t="shared" si="1"/>
        <v>10</v>
      </c>
      <c r="O17" s="11">
        <f t="shared" si="2"/>
        <v>43</v>
      </c>
      <c r="P17" s="14">
        <v>10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>
        <v>1</v>
      </c>
      <c r="AE17" s="29">
        <f t="shared" si="3"/>
        <v>10</v>
      </c>
      <c r="AF17" s="15">
        <f t="shared" si="4"/>
        <v>33</v>
      </c>
      <c r="AG17" s="7">
        <f t="shared" si="5"/>
        <v>32</v>
      </c>
      <c r="AH17" s="13">
        <f t="shared" ref="AH17:AH23" si="7">AG17+AD17-AF17</f>
        <v>0</v>
      </c>
    </row>
    <row r="18" spans="1:34" s="32" customFormat="1" ht="12.75" customHeight="1" x14ac:dyDescent="0.25">
      <c r="A18" s="20" t="s">
        <v>49</v>
      </c>
      <c r="B18" s="21">
        <v>100</v>
      </c>
      <c r="C18" s="10">
        <v>0</v>
      </c>
      <c r="D18" s="10"/>
      <c r="E18" s="31"/>
      <c r="F18" s="1">
        <f>'17.1'!AF18</f>
        <v>25</v>
      </c>
      <c r="G18" s="22">
        <f t="shared" si="0"/>
        <v>25</v>
      </c>
      <c r="H18" s="28">
        <v>10</v>
      </c>
      <c r="I18" s="28"/>
      <c r="J18" s="28"/>
      <c r="K18" s="28"/>
      <c r="L18" s="28">
        <v>10</v>
      </c>
      <c r="M18" s="28"/>
      <c r="N18" s="6">
        <f t="shared" si="1"/>
        <v>20</v>
      </c>
      <c r="O18" s="11">
        <f t="shared" si="2"/>
        <v>5</v>
      </c>
      <c r="P18" s="27">
        <v>5</v>
      </c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9">
        <f t="shared" si="3"/>
        <v>5</v>
      </c>
      <c r="AF18" s="26">
        <f t="shared" si="4"/>
        <v>0</v>
      </c>
      <c r="AG18" s="28">
        <f t="shared" si="5"/>
        <v>0</v>
      </c>
      <c r="AH18" s="29">
        <f t="shared" si="7"/>
        <v>0</v>
      </c>
    </row>
    <row r="19" spans="1:34" ht="12.75" customHeight="1" x14ac:dyDescent="0.25">
      <c r="A19" s="20" t="s">
        <v>50</v>
      </c>
      <c r="B19" s="21">
        <v>50</v>
      </c>
      <c r="C19" s="10">
        <v>1</v>
      </c>
      <c r="D19" s="10">
        <v>22</v>
      </c>
      <c r="E19" s="12"/>
      <c r="F19" s="1">
        <f>'17.1'!AF19</f>
        <v>74</v>
      </c>
      <c r="G19" s="22">
        <f t="shared" si="0"/>
        <v>74</v>
      </c>
      <c r="H19" s="7">
        <v>2</v>
      </c>
      <c r="I19" s="7"/>
      <c r="J19" s="7"/>
      <c r="K19" s="7"/>
      <c r="L19" s="7"/>
      <c r="M19" s="7"/>
      <c r="N19" s="6">
        <f t="shared" si="1"/>
        <v>2</v>
      </c>
      <c r="O19" s="11">
        <f t="shared" si="2"/>
        <v>72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29">
        <f t="shared" si="3"/>
        <v>0</v>
      </c>
      <c r="AF19" s="15">
        <f t="shared" si="4"/>
        <v>72</v>
      </c>
      <c r="AG19" s="7">
        <f t="shared" si="5"/>
        <v>72</v>
      </c>
      <c r="AH19" s="13">
        <f t="shared" si="7"/>
        <v>0</v>
      </c>
    </row>
    <row r="20" spans="1:34" s="32" customFormat="1" ht="13.5" customHeight="1" x14ac:dyDescent="0.25">
      <c r="A20" s="20" t="s">
        <v>47</v>
      </c>
      <c r="B20" s="21">
        <v>33</v>
      </c>
      <c r="C20" s="10">
        <v>8</v>
      </c>
      <c r="D20" s="10">
        <v>29</v>
      </c>
      <c r="E20" s="31">
        <v>104</v>
      </c>
      <c r="F20" s="1">
        <f>'17.1'!AF20</f>
        <v>238</v>
      </c>
      <c r="G20" s="22">
        <f t="shared" si="0"/>
        <v>342</v>
      </c>
      <c r="H20" s="28">
        <v>10</v>
      </c>
      <c r="I20" s="28"/>
      <c r="J20" s="28"/>
      <c r="K20" s="28"/>
      <c r="L20" s="28">
        <v>5</v>
      </c>
      <c r="M20" s="28"/>
      <c r="N20" s="6">
        <f t="shared" si="1"/>
        <v>15</v>
      </c>
      <c r="O20" s="11">
        <f t="shared" si="2"/>
        <v>327</v>
      </c>
      <c r="P20" s="27">
        <v>10</v>
      </c>
      <c r="Q20" s="27"/>
      <c r="R20" s="27"/>
      <c r="S20" s="27"/>
      <c r="T20" s="27">
        <v>6</v>
      </c>
      <c r="U20" s="27"/>
      <c r="V20" s="27">
        <v>1</v>
      </c>
      <c r="W20" s="27">
        <v>2</v>
      </c>
      <c r="X20" s="27"/>
      <c r="Y20" s="27"/>
      <c r="Z20" s="27">
        <v>4</v>
      </c>
      <c r="AA20" s="27">
        <v>6</v>
      </c>
      <c r="AB20" s="27">
        <v>3</v>
      </c>
      <c r="AC20" s="27"/>
      <c r="AD20" s="27">
        <v>2</v>
      </c>
      <c r="AE20" s="29">
        <f t="shared" si="3"/>
        <v>32</v>
      </c>
      <c r="AF20" s="26">
        <f t="shared" si="4"/>
        <v>295</v>
      </c>
      <c r="AG20" s="28">
        <f t="shared" si="5"/>
        <v>293</v>
      </c>
      <c r="AH20" s="29">
        <f t="shared" si="7"/>
        <v>0</v>
      </c>
    </row>
    <row r="21" spans="1:34" ht="12.75" customHeight="1" x14ac:dyDescent="0.25">
      <c r="A21" s="20" t="s">
        <v>191</v>
      </c>
      <c r="B21" s="21">
        <v>33</v>
      </c>
      <c r="C21" s="10">
        <v>5</v>
      </c>
      <c r="D21" s="10">
        <v>28</v>
      </c>
      <c r="E21" s="12">
        <v>208</v>
      </c>
      <c r="F21" s="1">
        <v>0</v>
      </c>
      <c r="G21" s="22">
        <f t="shared" si="0"/>
        <v>208</v>
      </c>
      <c r="H21" s="7"/>
      <c r="I21" s="7"/>
      <c r="J21" s="7"/>
      <c r="K21" s="7"/>
      <c r="L21" s="7"/>
      <c r="M21" s="7"/>
      <c r="N21" s="6">
        <f t="shared" si="1"/>
        <v>0</v>
      </c>
      <c r="O21" s="11">
        <f t="shared" si="2"/>
        <v>208</v>
      </c>
      <c r="P21" s="14"/>
      <c r="Q21" s="14"/>
      <c r="R21" s="14"/>
      <c r="S21" s="14"/>
      <c r="T21" s="14"/>
      <c r="U21" s="14"/>
      <c r="V21" s="14"/>
      <c r="W21" s="14"/>
      <c r="X21" s="14">
        <v>15</v>
      </c>
      <c r="Y21" s="14"/>
      <c r="Z21" s="14"/>
      <c r="AA21" s="14"/>
      <c r="AB21" s="14"/>
      <c r="AC21" s="14"/>
      <c r="AD21" s="14"/>
      <c r="AE21" s="29">
        <f t="shared" si="3"/>
        <v>15</v>
      </c>
      <c r="AF21" s="15">
        <f t="shared" si="4"/>
        <v>193</v>
      </c>
      <c r="AG21" s="7">
        <f t="shared" si="5"/>
        <v>193</v>
      </c>
      <c r="AH21" s="13">
        <f t="shared" si="7"/>
        <v>0</v>
      </c>
    </row>
    <row r="22" spans="1:34" ht="12.75" customHeight="1" x14ac:dyDescent="0.25">
      <c r="A22" s="20" t="s">
        <v>192</v>
      </c>
      <c r="B22" s="21">
        <v>75</v>
      </c>
      <c r="C22" s="10">
        <v>5</v>
      </c>
      <c r="D22" s="10">
        <v>45</v>
      </c>
      <c r="E22" s="12">
        <v>450</v>
      </c>
      <c r="F22" s="1">
        <v>0</v>
      </c>
      <c r="G22" s="22">
        <f t="shared" si="0"/>
        <v>450</v>
      </c>
      <c r="H22" s="7"/>
      <c r="I22" s="7"/>
      <c r="J22" s="7"/>
      <c r="K22" s="7"/>
      <c r="L22" s="7"/>
      <c r="M22" s="7"/>
      <c r="N22" s="6">
        <f t="shared" si="1"/>
        <v>0</v>
      </c>
      <c r="O22" s="11">
        <f t="shared" si="2"/>
        <v>450</v>
      </c>
      <c r="P22" s="14"/>
      <c r="Q22" s="14"/>
      <c r="R22" s="14"/>
      <c r="S22" s="14"/>
      <c r="T22" s="14"/>
      <c r="U22" s="14"/>
      <c r="V22" s="14"/>
      <c r="W22" s="14"/>
      <c r="X22" s="14">
        <v>30</v>
      </c>
      <c r="Y22" s="14" t="s">
        <v>195</v>
      </c>
      <c r="Z22" s="14"/>
      <c r="AA22" s="14"/>
      <c r="AB22" s="14"/>
      <c r="AC22" s="14"/>
      <c r="AD22" s="14"/>
      <c r="AE22" s="29">
        <f t="shared" si="3"/>
        <v>30</v>
      </c>
      <c r="AF22" s="15">
        <f t="shared" si="4"/>
        <v>420</v>
      </c>
      <c r="AG22" s="7">
        <f t="shared" si="5"/>
        <v>420</v>
      </c>
      <c r="AH22" s="13">
        <f t="shared" si="7"/>
        <v>0</v>
      </c>
    </row>
    <row r="23" spans="1:34" ht="12.75" customHeight="1" x14ac:dyDescent="0.25">
      <c r="A23" s="20" t="s">
        <v>193</v>
      </c>
      <c r="B23" s="21">
        <v>50</v>
      </c>
      <c r="C23" s="10">
        <v>7</v>
      </c>
      <c r="D23" s="10">
        <v>38</v>
      </c>
      <c r="E23" s="12">
        <v>403</v>
      </c>
      <c r="F23" s="1">
        <v>0</v>
      </c>
      <c r="G23" s="22">
        <f t="shared" si="0"/>
        <v>403</v>
      </c>
      <c r="H23" s="7"/>
      <c r="I23" s="7"/>
      <c r="J23" s="7"/>
      <c r="K23" s="7"/>
      <c r="L23" s="7"/>
      <c r="M23" s="7"/>
      <c r="N23" s="6">
        <f t="shared" si="1"/>
        <v>0</v>
      </c>
      <c r="O23" s="11">
        <f t="shared" si="2"/>
        <v>403</v>
      </c>
      <c r="P23" s="14"/>
      <c r="Q23" s="14"/>
      <c r="R23" s="14"/>
      <c r="S23" s="14"/>
      <c r="T23" s="14"/>
      <c r="U23" s="14"/>
      <c r="V23" s="14"/>
      <c r="W23" s="14"/>
      <c r="X23" s="14">
        <v>15</v>
      </c>
      <c r="Y23" s="14"/>
      <c r="Z23" s="14"/>
      <c r="AA23" s="14"/>
      <c r="AB23" s="14"/>
      <c r="AC23" s="14"/>
      <c r="AD23" s="14"/>
      <c r="AE23" s="29">
        <f t="shared" si="3"/>
        <v>15</v>
      </c>
      <c r="AF23" s="15">
        <f t="shared" si="4"/>
        <v>388</v>
      </c>
      <c r="AG23" s="7">
        <f t="shared" si="5"/>
        <v>388</v>
      </c>
      <c r="AH23" s="13">
        <f t="shared" si="7"/>
        <v>0</v>
      </c>
    </row>
    <row r="24" spans="1:34" ht="12.75" customHeight="1" x14ac:dyDescent="0.25">
      <c r="A24" s="20" t="s">
        <v>180</v>
      </c>
      <c r="B24" s="21">
        <v>40</v>
      </c>
      <c r="C24" s="10">
        <v>2</v>
      </c>
      <c r="D24" s="10">
        <v>7</v>
      </c>
      <c r="F24" s="1">
        <f>'17.1'!AF24</f>
        <v>87</v>
      </c>
      <c r="G24" s="22">
        <f t="shared" si="0"/>
        <v>87</v>
      </c>
      <c r="H24" s="7"/>
      <c r="I24" s="7"/>
      <c r="J24" s="7"/>
      <c r="K24" s="7"/>
      <c r="L24" s="7"/>
      <c r="M24" s="7"/>
      <c r="N24" s="6">
        <f t="shared" si="1"/>
        <v>0</v>
      </c>
      <c r="O24" s="11">
        <f t="shared" si="2"/>
        <v>87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29">
        <f t="shared" si="3"/>
        <v>0</v>
      </c>
      <c r="AF24" s="15">
        <f t="shared" si="4"/>
        <v>87</v>
      </c>
      <c r="AG24" s="7">
        <f t="shared" ref="AG24:AG26" si="8">(B24*C24)+D24</f>
        <v>87</v>
      </c>
      <c r="AH24" s="13">
        <f t="shared" ref="AH24:AH26" si="9">AG24+AD24-AF24</f>
        <v>0</v>
      </c>
    </row>
    <row r="25" spans="1:34" ht="12.75" customHeight="1" x14ac:dyDescent="0.25">
      <c r="A25" s="20" t="s">
        <v>181</v>
      </c>
      <c r="B25" s="21">
        <v>40</v>
      </c>
      <c r="C25" s="10">
        <v>2</v>
      </c>
      <c r="D25" s="10">
        <v>12</v>
      </c>
      <c r="E25" s="12"/>
      <c r="F25" s="1">
        <f>'17.1'!AF25</f>
        <v>95</v>
      </c>
      <c r="G25" s="22">
        <f t="shared" si="0"/>
        <v>95</v>
      </c>
      <c r="H25" s="7">
        <v>2</v>
      </c>
      <c r="I25" s="7"/>
      <c r="J25" s="7"/>
      <c r="K25" s="7"/>
      <c r="L25" s="7"/>
      <c r="M25" s="7"/>
      <c r="N25" s="6">
        <f t="shared" si="1"/>
        <v>2</v>
      </c>
      <c r="O25" s="11">
        <f t="shared" si="2"/>
        <v>93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>
        <v>1</v>
      </c>
      <c r="AE25" s="29">
        <f t="shared" si="3"/>
        <v>0</v>
      </c>
      <c r="AF25" s="15">
        <f t="shared" si="4"/>
        <v>93</v>
      </c>
      <c r="AG25" s="7">
        <f t="shared" si="8"/>
        <v>92</v>
      </c>
      <c r="AH25" s="13">
        <f t="shared" si="9"/>
        <v>0</v>
      </c>
    </row>
    <row r="26" spans="1:34" ht="12.75" customHeight="1" x14ac:dyDescent="0.25">
      <c r="A26" s="20" t="s">
        <v>139</v>
      </c>
      <c r="B26" s="21">
        <v>30</v>
      </c>
      <c r="C26" s="10">
        <v>0</v>
      </c>
      <c r="D26" s="10">
        <v>38</v>
      </c>
      <c r="E26" s="12">
        <v>60</v>
      </c>
      <c r="F26" s="1">
        <f>'17.1'!AF26</f>
        <v>8</v>
      </c>
      <c r="G26" s="22">
        <f t="shared" si="0"/>
        <v>68</v>
      </c>
      <c r="H26" s="7"/>
      <c r="I26" s="7"/>
      <c r="J26" s="7"/>
      <c r="K26" s="7">
        <v>30</v>
      </c>
      <c r="L26" s="7"/>
      <c r="M26" s="7"/>
      <c r="N26" s="6">
        <f t="shared" si="1"/>
        <v>30</v>
      </c>
      <c r="O26" s="11">
        <f t="shared" si="2"/>
        <v>38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29">
        <f t="shared" si="3"/>
        <v>0</v>
      </c>
      <c r="AF26" s="15">
        <f t="shared" ref="AF26" si="10">O26-AE26</f>
        <v>38</v>
      </c>
      <c r="AG26" s="7">
        <f t="shared" si="8"/>
        <v>38</v>
      </c>
      <c r="AH26" s="13">
        <f t="shared" si="9"/>
        <v>0</v>
      </c>
    </row>
    <row r="27" spans="1:34" ht="12.75" customHeight="1" x14ac:dyDescent="0.25">
      <c r="A27" s="99" t="s">
        <v>138</v>
      </c>
      <c r="B27" s="99">
        <v>22</v>
      </c>
      <c r="C27" s="100">
        <v>2</v>
      </c>
      <c r="D27" s="100"/>
      <c r="E27" s="101"/>
      <c r="F27" s="102">
        <f>'17.1'!AF27</f>
        <v>44</v>
      </c>
      <c r="G27" s="103">
        <f t="shared" si="0"/>
        <v>44</v>
      </c>
      <c r="H27" s="104"/>
      <c r="I27" s="104"/>
      <c r="J27" s="104"/>
      <c r="K27" s="104"/>
      <c r="L27" s="104"/>
      <c r="M27" s="104"/>
      <c r="N27" s="105">
        <f t="shared" si="1"/>
        <v>0</v>
      </c>
      <c r="O27" s="106">
        <f t="shared" si="2"/>
        <v>44</v>
      </c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29">
        <f t="shared" si="3"/>
        <v>0</v>
      </c>
      <c r="AF27" s="108">
        <f t="shared" ref="AF27:AF28" si="11">O27-AE27</f>
        <v>44</v>
      </c>
      <c r="AG27" s="104">
        <f t="shared" ref="AG27:AG28" si="12">(B27*C27)+D27</f>
        <v>44</v>
      </c>
      <c r="AH27" s="109">
        <f t="shared" ref="AH27:AH28" si="13">AG27+AD27-AF27</f>
        <v>0</v>
      </c>
    </row>
    <row r="28" spans="1:34" s="34" customFormat="1" ht="12.75" customHeight="1" x14ac:dyDescent="0.25">
      <c r="A28" s="21" t="s">
        <v>194</v>
      </c>
      <c r="B28" s="21">
        <v>65</v>
      </c>
      <c r="C28" s="10">
        <v>4</v>
      </c>
      <c r="D28" s="10"/>
      <c r="E28" s="12">
        <v>260</v>
      </c>
      <c r="F28" s="1">
        <v>0</v>
      </c>
      <c r="G28" s="22">
        <f t="shared" ref="G28" si="14">SUM(E28:F28)</f>
        <v>260</v>
      </c>
      <c r="H28" s="7"/>
      <c r="I28" s="7"/>
      <c r="J28" s="7"/>
      <c r="K28" s="7"/>
      <c r="L28" s="7"/>
      <c r="M28" s="7"/>
      <c r="N28" s="105">
        <f t="shared" ref="N28" si="15">SUBTOTAL(9,H28:M28)</f>
        <v>0</v>
      </c>
      <c r="O28" s="106">
        <f t="shared" ref="O28" si="16">G28-N28</f>
        <v>260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29">
        <f t="shared" si="3"/>
        <v>0</v>
      </c>
      <c r="AF28" s="15">
        <f t="shared" si="11"/>
        <v>260</v>
      </c>
      <c r="AG28" s="7">
        <f t="shared" si="12"/>
        <v>260</v>
      </c>
      <c r="AH28" s="13">
        <f t="shared" si="13"/>
        <v>0</v>
      </c>
    </row>
    <row r="29" spans="1:34" ht="12.75" customHeight="1" x14ac:dyDescent="0.25">
      <c r="E29" s="48">
        <f>SUM(E3:E28)</f>
        <v>4972</v>
      </c>
      <c r="F29" s="48">
        <f>SUM(F3:F28)</f>
        <v>7206</v>
      </c>
      <c r="G29" s="48">
        <f t="shared" ref="G29:AH29" si="17">SUM(G3:G28)</f>
        <v>12178</v>
      </c>
      <c r="H29" s="48">
        <f t="shared" si="17"/>
        <v>430</v>
      </c>
      <c r="I29" s="48">
        <f t="shared" si="17"/>
        <v>40</v>
      </c>
      <c r="J29" s="48">
        <f t="shared" si="17"/>
        <v>60</v>
      </c>
      <c r="K29" s="48">
        <f t="shared" si="17"/>
        <v>340</v>
      </c>
      <c r="L29" s="48">
        <f t="shared" si="17"/>
        <v>510</v>
      </c>
      <c r="M29" s="48">
        <f t="shared" si="17"/>
        <v>15</v>
      </c>
      <c r="N29" s="48">
        <f t="shared" si="17"/>
        <v>1395</v>
      </c>
      <c r="O29" s="48">
        <f t="shared" si="17"/>
        <v>10783</v>
      </c>
      <c r="P29" s="48">
        <f t="shared" si="17"/>
        <v>235</v>
      </c>
      <c r="Q29" s="48">
        <f t="shared" si="17"/>
        <v>71</v>
      </c>
      <c r="R29" s="48">
        <f t="shared" si="17"/>
        <v>145</v>
      </c>
      <c r="S29" s="48">
        <f t="shared" si="17"/>
        <v>15</v>
      </c>
      <c r="T29" s="48">
        <f t="shared" si="17"/>
        <v>118</v>
      </c>
      <c r="U29" s="48">
        <f t="shared" si="17"/>
        <v>68</v>
      </c>
      <c r="V29" s="48">
        <f t="shared" si="17"/>
        <v>6</v>
      </c>
      <c r="W29" s="48">
        <f t="shared" si="17"/>
        <v>12</v>
      </c>
      <c r="X29" s="48">
        <f t="shared" si="17"/>
        <v>60</v>
      </c>
      <c r="Y29" s="48">
        <f t="shared" si="17"/>
        <v>30</v>
      </c>
      <c r="Z29" s="48">
        <f t="shared" si="17"/>
        <v>111</v>
      </c>
      <c r="AA29" s="48">
        <f t="shared" si="17"/>
        <v>181</v>
      </c>
      <c r="AB29" s="48">
        <f t="shared" si="17"/>
        <v>17</v>
      </c>
      <c r="AC29" s="48">
        <f t="shared" si="17"/>
        <v>0</v>
      </c>
      <c r="AD29" s="48">
        <f t="shared" si="17"/>
        <v>13</v>
      </c>
      <c r="AE29" s="48">
        <f t="shared" si="17"/>
        <v>1069</v>
      </c>
      <c r="AF29" s="48">
        <f t="shared" si="17"/>
        <v>9714</v>
      </c>
      <c r="AG29" s="48">
        <f t="shared" si="17"/>
        <v>9701</v>
      </c>
      <c r="AH29" s="48">
        <f t="shared" si="17"/>
        <v>0</v>
      </c>
    </row>
    <row r="30" spans="1:34" ht="12.75" customHeight="1" x14ac:dyDescent="0.25"/>
    <row r="32" spans="1:34" x14ac:dyDescent="0.25">
      <c r="N32" t="s">
        <v>8</v>
      </c>
      <c r="P32" s="18"/>
      <c r="Q32" s="18"/>
      <c r="R32" s="18"/>
      <c r="S32" s="18"/>
      <c r="T32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D1:AD2"/>
    <mergeCell ref="AE1:AE2"/>
    <mergeCell ref="AF1:AF2"/>
    <mergeCell ref="AG1:AG2"/>
    <mergeCell ref="AH1:AH2"/>
  </mergeCells>
  <pageMargins left="0.7" right="0.7" top="0.75" bottom="0.75" header="0.3" footer="0.3"/>
  <pageSetup paperSize="9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35"/>
  <sheetViews>
    <sheetView tabSelected="1"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29" sqref="A29:A31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7.14062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9" width="10.85546875" customWidth="1"/>
    <col min="30" max="30" width="11.7109375" customWidth="1"/>
    <col min="31" max="32" width="10.85546875" customWidth="1"/>
    <col min="33" max="33" width="12.28515625" bestFit="1" customWidth="1"/>
    <col min="34" max="34" width="10.85546875" customWidth="1"/>
    <col min="35" max="35" width="15.5703125" customWidth="1"/>
    <col min="36" max="36" width="10.85546875" customWidth="1"/>
    <col min="43" max="43" width="24.42578125" bestFit="1" customWidth="1"/>
  </cols>
  <sheetData>
    <row r="1" spans="1:44" x14ac:dyDescent="0.25">
      <c r="A1" s="177" t="s">
        <v>0</v>
      </c>
      <c r="B1" s="186" t="s">
        <v>21</v>
      </c>
      <c r="C1" s="186" t="s">
        <v>19</v>
      </c>
      <c r="D1" s="177" t="s">
        <v>20</v>
      </c>
      <c r="E1" s="186" t="s">
        <v>12</v>
      </c>
      <c r="F1" s="186" t="s">
        <v>5</v>
      </c>
      <c r="G1" s="183" t="s">
        <v>17</v>
      </c>
      <c r="H1" s="3" t="s">
        <v>3</v>
      </c>
      <c r="I1" s="3"/>
      <c r="J1" s="3"/>
      <c r="K1" s="23"/>
      <c r="L1" s="3"/>
      <c r="M1" s="3"/>
      <c r="N1" s="188" t="s">
        <v>6</v>
      </c>
      <c r="O1" s="184" t="s">
        <v>4</v>
      </c>
      <c r="P1" s="5" t="s">
        <v>40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40</v>
      </c>
      <c r="W1" s="5" t="s">
        <v>16</v>
      </c>
      <c r="X1" s="5" t="s">
        <v>136</v>
      </c>
      <c r="Y1" s="5" t="s">
        <v>13</v>
      </c>
      <c r="Z1" s="5" t="s">
        <v>9</v>
      </c>
      <c r="AA1" s="5" t="s">
        <v>14</v>
      </c>
      <c r="AB1" s="5" t="s">
        <v>196</v>
      </c>
      <c r="AC1" s="4"/>
      <c r="AD1" s="5"/>
      <c r="AE1" s="5"/>
      <c r="AF1" s="177" t="s">
        <v>18</v>
      </c>
      <c r="AG1" s="169" t="s">
        <v>10</v>
      </c>
      <c r="AH1" s="169" t="s">
        <v>44</v>
      </c>
      <c r="AI1" s="179" t="s">
        <v>22</v>
      </c>
      <c r="AJ1" s="181" t="s">
        <v>23</v>
      </c>
    </row>
    <row r="2" spans="1:44" x14ac:dyDescent="0.25">
      <c r="A2" s="178"/>
      <c r="B2" s="187"/>
      <c r="C2" s="187"/>
      <c r="D2" s="178"/>
      <c r="E2" s="187"/>
      <c r="F2" s="187"/>
      <c r="G2" s="183"/>
      <c r="H2" s="17" t="s">
        <v>24</v>
      </c>
      <c r="I2" s="17" t="s">
        <v>108</v>
      </c>
      <c r="J2" s="17" t="s">
        <v>15</v>
      </c>
      <c r="K2" s="17" t="s">
        <v>1</v>
      </c>
      <c r="L2" s="2" t="s">
        <v>2</v>
      </c>
      <c r="M2" s="2" t="s">
        <v>7</v>
      </c>
      <c r="N2" s="189"/>
      <c r="O2" s="185"/>
      <c r="P2" s="4" t="s">
        <v>41</v>
      </c>
      <c r="Q2" s="4" t="s">
        <v>41</v>
      </c>
      <c r="R2" s="4" t="s">
        <v>41</v>
      </c>
      <c r="S2" s="4" t="s">
        <v>41</v>
      </c>
      <c r="T2" s="4" t="s">
        <v>41</v>
      </c>
      <c r="U2" s="4" t="s">
        <v>41</v>
      </c>
      <c r="V2" s="4" t="s">
        <v>42</v>
      </c>
      <c r="W2" s="4" t="s">
        <v>42</v>
      </c>
      <c r="X2" s="4" t="s">
        <v>42</v>
      </c>
      <c r="Y2" s="4" t="s">
        <v>42</v>
      </c>
      <c r="Z2" s="4" t="s">
        <v>42</v>
      </c>
      <c r="AA2" s="4" t="s">
        <v>42</v>
      </c>
      <c r="AB2" s="4"/>
      <c r="AC2" s="16"/>
      <c r="AD2" s="16"/>
      <c r="AE2" s="16"/>
      <c r="AF2" s="178"/>
      <c r="AG2" s="170"/>
      <c r="AH2" s="170"/>
      <c r="AI2" s="180"/>
      <c r="AJ2" s="193"/>
    </row>
    <row r="3" spans="1:44" ht="12.75" customHeight="1" x14ac:dyDescent="0.25">
      <c r="A3" s="20" t="s">
        <v>28</v>
      </c>
      <c r="B3" s="21">
        <v>33</v>
      </c>
      <c r="C3" s="9">
        <v>62</v>
      </c>
      <c r="D3" s="9">
        <v>142</v>
      </c>
      <c r="E3" s="12">
        <v>516</v>
      </c>
      <c r="F3" s="1">
        <f>'18.1'!AG3</f>
        <v>2187</v>
      </c>
      <c r="G3" s="22">
        <f>SUM(E3:F3)</f>
        <v>2703</v>
      </c>
      <c r="H3" s="7">
        <v>27</v>
      </c>
      <c r="I3" s="7"/>
      <c r="J3" s="7"/>
      <c r="K3" s="7"/>
      <c r="L3" s="7">
        <v>24</v>
      </c>
      <c r="M3" s="7">
        <v>60</v>
      </c>
      <c r="N3" s="6">
        <f t="shared" ref="N3:N20" si="0">SUBTOTAL(9,H3:M3)</f>
        <v>111</v>
      </c>
      <c r="O3" s="11">
        <f t="shared" ref="O3:O20" si="1">G3-N3</f>
        <v>2592</v>
      </c>
      <c r="P3" s="25">
        <v>62</v>
      </c>
      <c r="Q3" s="25">
        <v>58</v>
      </c>
      <c r="R3" s="14"/>
      <c r="S3" s="25"/>
      <c r="T3" s="25">
        <v>23</v>
      </c>
      <c r="U3" s="25">
        <v>91</v>
      </c>
      <c r="V3" s="14">
        <v>71</v>
      </c>
      <c r="W3" s="14"/>
      <c r="X3" s="14"/>
      <c r="Y3" s="25"/>
      <c r="Z3" s="25">
        <v>36</v>
      </c>
      <c r="AA3" s="14">
        <v>56</v>
      </c>
      <c r="AB3" s="14"/>
      <c r="AC3" s="25"/>
      <c r="AD3" s="14"/>
      <c r="AE3" s="14"/>
      <c r="AF3" s="14">
        <v>7</v>
      </c>
      <c r="AG3" s="13">
        <f>SUM(P3:AE3)</f>
        <v>397</v>
      </c>
      <c r="AH3" s="15">
        <f t="shared" ref="AH3:AH13" si="2">O3-AG3</f>
        <v>2195</v>
      </c>
      <c r="AI3" s="7">
        <f>(B3*C3)+D3</f>
        <v>2188</v>
      </c>
      <c r="AJ3" s="55">
        <f>AI3+AF3-AH3</f>
        <v>0</v>
      </c>
      <c r="AL3" s="47"/>
      <c r="AO3" s="56"/>
      <c r="AQ3" s="57"/>
      <c r="AR3" s="58"/>
    </row>
    <row r="4" spans="1:44" ht="12.75" customHeight="1" x14ac:dyDescent="0.25">
      <c r="A4" s="20" t="s">
        <v>29</v>
      </c>
      <c r="B4" s="21">
        <v>70</v>
      </c>
      <c r="C4" s="9">
        <v>21</v>
      </c>
      <c r="D4" s="9">
        <v>96</v>
      </c>
      <c r="E4" s="12">
        <v>934</v>
      </c>
      <c r="F4" s="1">
        <f>'18.1'!AG4</f>
        <v>1384</v>
      </c>
      <c r="G4" s="22">
        <f t="shared" ref="G4:G20" si="3">SUM(E4:F4)</f>
        <v>2318</v>
      </c>
      <c r="H4" s="7">
        <v>45</v>
      </c>
      <c r="I4" s="7">
        <v>64</v>
      </c>
      <c r="J4" s="7"/>
      <c r="K4" s="7"/>
      <c r="L4" s="7">
        <v>34</v>
      </c>
      <c r="M4" s="7">
        <v>100</v>
      </c>
      <c r="N4" s="6">
        <f t="shared" si="0"/>
        <v>243</v>
      </c>
      <c r="O4" s="11">
        <f t="shared" si="1"/>
        <v>2075</v>
      </c>
      <c r="P4" s="14">
        <v>58</v>
      </c>
      <c r="Q4" s="14">
        <v>91</v>
      </c>
      <c r="R4" s="14"/>
      <c r="S4" s="14"/>
      <c r="T4" s="14">
        <v>101</v>
      </c>
      <c r="U4" s="14">
        <v>66</v>
      </c>
      <c r="V4" s="14">
        <v>65</v>
      </c>
      <c r="W4" s="14"/>
      <c r="X4" s="14"/>
      <c r="Y4" s="14"/>
      <c r="Z4" s="14">
        <v>61</v>
      </c>
      <c r="AA4" s="14">
        <v>64</v>
      </c>
      <c r="AB4" s="14"/>
      <c r="AC4" s="14"/>
      <c r="AD4" s="14"/>
      <c r="AE4" s="14"/>
      <c r="AF4" s="14">
        <v>3</v>
      </c>
      <c r="AG4" s="13">
        <f t="shared" ref="AG4:AG27" si="4">SUM(P4:AE4)</f>
        <v>506</v>
      </c>
      <c r="AH4" s="15">
        <f t="shared" si="2"/>
        <v>1569</v>
      </c>
      <c r="AI4" s="7">
        <f t="shared" ref="AI4:AI20" si="5">(B4*C4)+D4</f>
        <v>1566</v>
      </c>
      <c r="AJ4" s="55">
        <f t="shared" ref="AJ4:AJ20" si="6">AI4+AF4-AH4</f>
        <v>0</v>
      </c>
      <c r="AL4" s="47"/>
      <c r="AO4" s="56"/>
      <c r="AQ4" s="57"/>
      <c r="AR4" s="58"/>
    </row>
    <row r="5" spans="1:44" ht="12.75" customHeight="1" x14ac:dyDescent="0.25">
      <c r="A5" s="20" t="s">
        <v>30</v>
      </c>
      <c r="B5" s="21">
        <v>45</v>
      </c>
      <c r="C5" s="8">
        <v>6</v>
      </c>
      <c r="D5" s="8">
        <v>33</v>
      </c>
      <c r="E5" s="12">
        <v>180</v>
      </c>
      <c r="F5" s="1">
        <f>'18.1'!AG5</f>
        <v>139</v>
      </c>
      <c r="G5" s="22">
        <f t="shared" si="3"/>
        <v>319</v>
      </c>
      <c r="H5" s="7"/>
      <c r="I5" s="7"/>
      <c r="J5" s="7"/>
      <c r="K5" s="7"/>
      <c r="L5" s="7">
        <v>2</v>
      </c>
      <c r="M5" s="7"/>
      <c r="N5" s="6">
        <f t="shared" si="0"/>
        <v>2</v>
      </c>
      <c r="O5" s="11">
        <f t="shared" si="1"/>
        <v>317</v>
      </c>
      <c r="P5" s="14">
        <v>10</v>
      </c>
      <c r="Q5" s="14"/>
      <c r="R5" s="14"/>
      <c r="S5" s="14"/>
      <c r="T5" s="14"/>
      <c r="U5" s="14"/>
      <c r="V5" s="14"/>
      <c r="W5" s="14"/>
      <c r="X5" s="14"/>
      <c r="Y5" s="14"/>
      <c r="Z5" s="14">
        <v>4</v>
      </c>
      <c r="AA5" s="14"/>
      <c r="AB5" s="14"/>
      <c r="AC5" s="14"/>
      <c r="AD5" s="14"/>
      <c r="AE5" s="14"/>
      <c r="AF5" s="14"/>
      <c r="AG5" s="13">
        <f t="shared" si="4"/>
        <v>14</v>
      </c>
      <c r="AH5" s="15">
        <f t="shared" si="2"/>
        <v>303</v>
      </c>
      <c r="AI5" s="7">
        <f t="shared" si="5"/>
        <v>303</v>
      </c>
      <c r="AJ5" s="55">
        <f t="shared" si="6"/>
        <v>0</v>
      </c>
      <c r="AL5" s="47"/>
      <c r="AO5" s="56"/>
      <c r="AQ5" s="57"/>
      <c r="AR5" s="58"/>
    </row>
    <row r="6" spans="1:44" ht="12.75" customHeight="1" x14ac:dyDescent="0.25">
      <c r="A6" s="20" t="s">
        <v>31</v>
      </c>
      <c r="B6" s="21">
        <v>60</v>
      </c>
      <c r="C6" s="8">
        <v>1</v>
      </c>
      <c r="D6" s="8">
        <v>19</v>
      </c>
      <c r="E6" s="12"/>
      <c r="F6" s="1">
        <f>'18.1'!AG6</f>
        <v>94</v>
      </c>
      <c r="G6" s="22">
        <f t="shared" si="3"/>
        <v>94</v>
      </c>
      <c r="H6" s="7"/>
      <c r="I6" s="7"/>
      <c r="J6" s="7"/>
      <c r="K6" s="7"/>
      <c r="L6" s="7"/>
      <c r="M6" s="7">
        <v>10</v>
      </c>
      <c r="N6" s="6">
        <f t="shared" si="0"/>
        <v>10</v>
      </c>
      <c r="O6" s="11">
        <f t="shared" si="1"/>
        <v>84</v>
      </c>
      <c r="P6" s="14">
        <v>5</v>
      </c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3">
        <f t="shared" si="4"/>
        <v>5</v>
      </c>
      <c r="AH6" s="15">
        <f t="shared" si="2"/>
        <v>79</v>
      </c>
      <c r="AI6" s="7">
        <f t="shared" si="5"/>
        <v>79</v>
      </c>
      <c r="AJ6" s="55">
        <f t="shared" si="6"/>
        <v>0</v>
      </c>
      <c r="AL6" s="47"/>
      <c r="AO6" s="56"/>
      <c r="AQ6" s="57"/>
      <c r="AR6" s="58"/>
    </row>
    <row r="7" spans="1:44" ht="12.75" customHeight="1" x14ac:dyDescent="0.25">
      <c r="A7" s="20" t="s">
        <v>33</v>
      </c>
      <c r="B7" s="21">
        <v>120</v>
      </c>
      <c r="C7" s="9">
        <v>6</v>
      </c>
      <c r="D7" s="9">
        <v>106</v>
      </c>
      <c r="E7" s="12"/>
      <c r="F7" s="1">
        <f>'18.1'!AG7</f>
        <v>1152</v>
      </c>
      <c r="G7" s="22">
        <f t="shared" si="3"/>
        <v>1152</v>
      </c>
      <c r="H7" s="7">
        <v>24</v>
      </c>
      <c r="I7" s="7">
        <v>64</v>
      </c>
      <c r="J7" s="7"/>
      <c r="K7" s="7"/>
      <c r="L7" s="7"/>
      <c r="M7" s="7">
        <v>80</v>
      </c>
      <c r="N7" s="6">
        <f t="shared" si="0"/>
        <v>168</v>
      </c>
      <c r="O7" s="11">
        <f t="shared" si="1"/>
        <v>984</v>
      </c>
      <c r="P7" s="25">
        <v>22</v>
      </c>
      <c r="Q7" s="14">
        <v>23</v>
      </c>
      <c r="R7" s="25"/>
      <c r="S7" s="25"/>
      <c r="T7" s="14">
        <v>28</v>
      </c>
      <c r="U7" s="14">
        <v>18</v>
      </c>
      <c r="V7" s="14">
        <v>18</v>
      </c>
      <c r="W7" s="14"/>
      <c r="X7" s="14"/>
      <c r="Y7" s="25"/>
      <c r="Z7" s="25">
        <v>30</v>
      </c>
      <c r="AA7" s="14">
        <v>18</v>
      </c>
      <c r="AB7" s="14"/>
      <c r="AC7" s="14"/>
      <c r="AD7" s="14"/>
      <c r="AE7" s="14"/>
      <c r="AF7" s="14">
        <v>1</v>
      </c>
      <c r="AG7" s="13">
        <f t="shared" si="4"/>
        <v>157</v>
      </c>
      <c r="AH7" s="15">
        <f t="shared" si="2"/>
        <v>827</v>
      </c>
      <c r="AI7" s="7">
        <f t="shared" si="5"/>
        <v>826</v>
      </c>
      <c r="AJ7" s="55">
        <f t="shared" si="6"/>
        <v>0</v>
      </c>
      <c r="AL7" s="47"/>
      <c r="AO7" s="56"/>
      <c r="AQ7" s="57"/>
      <c r="AR7" s="58"/>
    </row>
    <row r="8" spans="1:44" ht="12.75" customHeight="1" x14ac:dyDescent="0.25">
      <c r="A8" s="20" t="s">
        <v>34</v>
      </c>
      <c r="B8" s="21">
        <v>40</v>
      </c>
      <c r="C8" s="8">
        <v>0</v>
      </c>
      <c r="D8" s="8">
        <v>45</v>
      </c>
      <c r="E8" s="12"/>
      <c r="F8" s="1">
        <f>'18.1'!AG8</f>
        <v>65</v>
      </c>
      <c r="G8" s="22">
        <f t="shared" si="3"/>
        <v>65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65</v>
      </c>
      <c r="P8" s="14"/>
      <c r="Q8" s="14"/>
      <c r="R8" s="14"/>
      <c r="S8" s="14"/>
      <c r="T8" s="14">
        <v>20</v>
      </c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3">
        <f t="shared" si="4"/>
        <v>20</v>
      </c>
      <c r="AH8" s="15">
        <f t="shared" si="2"/>
        <v>45</v>
      </c>
      <c r="AI8" s="7">
        <f t="shared" si="5"/>
        <v>45</v>
      </c>
      <c r="AJ8" s="55">
        <f t="shared" si="6"/>
        <v>0</v>
      </c>
      <c r="AL8" s="47"/>
      <c r="AO8" s="56"/>
      <c r="AQ8" s="57"/>
      <c r="AR8" s="58"/>
    </row>
    <row r="9" spans="1:44" ht="12.75" customHeight="1" x14ac:dyDescent="0.25">
      <c r="A9" s="20" t="s">
        <v>35</v>
      </c>
      <c r="B9" s="21">
        <v>65</v>
      </c>
      <c r="C9" s="8">
        <v>2</v>
      </c>
      <c r="D9" s="8">
        <v>162</v>
      </c>
      <c r="E9" s="12">
        <v>130</v>
      </c>
      <c r="F9" s="1">
        <f>'18.1'!AG9</f>
        <v>180</v>
      </c>
      <c r="G9" s="22">
        <f t="shared" si="3"/>
        <v>310</v>
      </c>
      <c r="H9" s="7">
        <v>6</v>
      </c>
      <c r="I9" s="7"/>
      <c r="J9" s="7"/>
      <c r="K9" s="7"/>
      <c r="L9" s="7"/>
      <c r="M9" s="7">
        <v>4</v>
      </c>
      <c r="N9" s="6">
        <f t="shared" si="0"/>
        <v>10</v>
      </c>
      <c r="O9" s="11">
        <f t="shared" si="1"/>
        <v>300</v>
      </c>
      <c r="P9" s="14">
        <v>3</v>
      </c>
      <c r="Q9" s="14"/>
      <c r="R9" s="14"/>
      <c r="S9" s="14"/>
      <c r="T9" s="14"/>
      <c r="U9" s="14">
        <v>3</v>
      </c>
      <c r="V9" s="14"/>
      <c r="W9" s="14"/>
      <c r="X9" s="14"/>
      <c r="Y9" s="14"/>
      <c r="Z9" s="14">
        <v>2</v>
      </c>
      <c r="AA9" s="14"/>
      <c r="AB9" s="14"/>
      <c r="AC9" s="14"/>
      <c r="AD9" s="14"/>
      <c r="AE9" s="14"/>
      <c r="AF9" s="14"/>
      <c r="AG9" s="13">
        <f t="shared" si="4"/>
        <v>8</v>
      </c>
      <c r="AH9" s="15">
        <f t="shared" si="2"/>
        <v>292</v>
      </c>
      <c r="AI9" s="7">
        <f t="shared" si="5"/>
        <v>292</v>
      </c>
      <c r="AJ9" s="55">
        <f t="shared" si="6"/>
        <v>0</v>
      </c>
      <c r="AL9" s="47"/>
      <c r="AO9" s="56"/>
      <c r="AQ9" s="57"/>
      <c r="AR9" s="58"/>
    </row>
    <row r="10" spans="1:44" ht="12.75" customHeight="1" x14ac:dyDescent="0.25">
      <c r="A10" s="20" t="s">
        <v>36</v>
      </c>
      <c r="B10" s="21">
        <v>100</v>
      </c>
      <c r="C10" s="8">
        <v>7</v>
      </c>
      <c r="D10" s="8">
        <v>54</v>
      </c>
      <c r="E10" s="12">
        <v>200</v>
      </c>
      <c r="F10" s="1">
        <f>'18.1'!AG10</f>
        <v>864</v>
      </c>
      <c r="G10" s="22">
        <f t="shared" si="3"/>
        <v>1064</v>
      </c>
      <c r="H10" s="7">
        <v>47</v>
      </c>
      <c r="I10" s="7"/>
      <c r="J10" s="7"/>
      <c r="K10" s="7"/>
      <c r="L10" s="7">
        <v>11</v>
      </c>
      <c r="M10" s="7">
        <v>28</v>
      </c>
      <c r="N10" s="6">
        <f t="shared" si="0"/>
        <v>86</v>
      </c>
      <c r="O10" s="11">
        <f t="shared" si="1"/>
        <v>978</v>
      </c>
      <c r="P10" s="14">
        <v>24</v>
      </c>
      <c r="Q10" s="14">
        <v>48</v>
      </c>
      <c r="R10" s="14"/>
      <c r="S10" s="14"/>
      <c r="T10" s="14">
        <v>56</v>
      </c>
      <c r="U10" s="14">
        <v>21</v>
      </c>
      <c r="V10" s="14">
        <v>26</v>
      </c>
      <c r="W10" s="14"/>
      <c r="X10" s="14"/>
      <c r="Y10" s="14"/>
      <c r="Z10" s="14">
        <v>40</v>
      </c>
      <c r="AA10" s="14">
        <v>9</v>
      </c>
      <c r="AB10" s="14"/>
      <c r="AC10" s="14"/>
      <c r="AD10" s="14"/>
      <c r="AE10" s="14"/>
      <c r="AF10" s="14"/>
      <c r="AG10" s="13">
        <f t="shared" si="4"/>
        <v>224</v>
      </c>
      <c r="AH10" s="15">
        <f t="shared" si="2"/>
        <v>754</v>
      </c>
      <c r="AI10" s="7">
        <f t="shared" si="5"/>
        <v>754</v>
      </c>
      <c r="AJ10" s="55">
        <f t="shared" si="6"/>
        <v>0</v>
      </c>
      <c r="AL10" s="47"/>
      <c r="AO10" s="56"/>
      <c r="AQ10" s="59"/>
      <c r="AR10" s="58"/>
    </row>
    <row r="11" spans="1:44" ht="12.75" customHeight="1" x14ac:dyDescent="0.25">
      <c r="A11" s="20" t="s">
        <v>37</v>
      </c>
      <c r="B11" s="21">
        <v>85</v>
      </c>
      <c r="C11" s="10">
        <v>1</v>
      </c>
      <c r="D11" s="10">
        <v>100</v>
      </c>
      <c r="E11" s="12">
        <v>85</v>
      </c>
      <c r="F11" s="1">
        <f>'18.1'!AG11</f>
        <v>133</v>
      </c>
      <c r="G11" s="22">
        <f t="shared" si="3"/>
        <v>218</v>
      </c>
      <c r="H11" s="7"/>
      <c r="I11" s="7"/>
      <c r="J11" s="7"/>
      <c r="K11" s="7"/>
      <c r="L11" s="7"/>
      <c r="M11" s="7"/>
      <c r="N11" s="6">
        <f t="shared" si="0"/>
        <v>0</v>
      </c>
      <c r="O11" s="11">
        <f t="shared" si="1"/>
        <v>218</v>
      </c>
      <c r="P11" s="14">
        <v>5</v>
      </c>
      <c r="Q11" s="14">
        <v>5</v>
      </c>
      <c r="R11" s="14"/>
      <c r="S11" s="14"/>
      <c r="T11" s="14"/>
      <c r="U11" s="14">
        <v>5</v>
      </c>
      <c r="V11" s="14">
        <v>5</v>
      </c>
      <c r="W11" s="14"/>
      <c r="X11" s="14"/>
      <c r="Y11" s="14"/>
      <c r="Z11" s="14">
        <v>13</v>
      </c>
      <c r="AA11" s="14"/>
      <c r="AB11" s="14"/>
      <c r="AC11" s="14"/>
      <c r="AD11" s="14"/>
      <c r="AE11" s="14"/>
      <c r="AF11" s="14"/>
      <c r="AG11" s="13">
        <f t="shared" si="4"/>
        <v>33</v>
      </c>
      <c r="AH11" s="15">
        <f t="shared" si="2"/>
        <v>185</v>
      </c>
      <c r="AI11" s="7">
        <f t="shared" si="5"/>
        <v>185</v>
      </c>
      <c r="AJ11" s="55">
        <f t="shared" si="6"/>
        <v>0</v>
      </c>
      <c r="AL11" s="47"/>
      <c r="AO11" s="56"/>
      <c r="AQ11" s="59"/>
      <c r="AR11" s="58"/>
    </row>
    <row r="12" spans="1:44" ht="12.75" customHeight="1" x14ac:dyDescent="0.25">
      <c r="A12" s="20" t="s">
        <v>38</v>
      </c>
      <c r="B12" s="21">
        <v>50</v>
      </c>
      <c r="C12" s="10">
        <v>4</v>
      </c>
      <c r="D12" s="10">
        <v>180</v>
      </c>
      <c r="E12" s="12">
        <v>170</v>
      </c>
      <c r="F12" s="1">
        <f>'18.1'!AG12</f>
        <v>385</v>
      </c>
      <c r="G12" s="22">
        <f t="shared" si="3"/>
        <v>555</v>
      </c>
      <c r="H12" s="7">
        <v>18</v>
      </c>
      <c r="I12" s="7"/>
      <c r="J12" s="7"/>
      <c r="K12" s="7"/>
      <c r="L12" s="7"/>
      <c r="M12" s="7"/>
      <c r="N12" s="6">
        <f t="shared" si="0"/>
        <v>18</v>
      </c>
      <c r="O12" s="11">
        <f t="shared" si="1"/>
        <v>537</v>
      </c>
      <c r="P12" s="14">
        <v>23</v>
      </c>
      <c r="Q12" s="14">
        <v>38</v>
      </c>
      <c r="R12" s="14"/>
      <c r="S12" s="14"/>
      <c r="T12" s="14">
        <v>28</v>
      </c>
      <c r="U12" s="14">
        <v>16</v>
      </c>
      <c r="V12" s="14">
        <v>14</v>
      </c>
      <c r="W12" s="14"/>
      <c r="X12" s="14"/>
      <c r="Y12" s="14"/>
      <c r="Z12" s="14">
        <v>20</v>
      </c>
      <c r="AA12" s="14">
        <v>18</v>
      </c>
      <c r="AB12" s="14"/>
      <c r="AC12" s="14"/>
      <c r="AD12" s="14"/>
      <c r="AE12" s="14"/>
      <c r="AF12" s="14"/>
      <c r="AG12" s="13">
        <f t="shared" si="4"/>
        <v>157</v>
      </c>
      <c r="AH12" s="15">
        <f t="shared" si="2"/>
        <v>380</v>
      </c>
      <c r="AI12" s="7">
        <f t="shared" si="5"/>
        <v>380</v>
      </c>
      <c r="AJ12" s="55">
        <f t="shared" si="6"/>
        <v>0</v>
      </c>
      <c r="AL12" s="47"/>
      <c r="AO12" s="56"/>
      <c r="AQ12" s="59"/>
      <c r="AR12" s="58"/>
    </row>
    <row r="13" spans="1:44" ht="12.75" customHeight="1" x14ac:dyDescent="0.25">
      <c r="A13" s="20" t="s">
        <v>39</v>
      </c>
      <c r="B13" s="21">
        <v>50</v>
      </c>
      <c r="C13" s="10">
        <v>5</v>
      </c>
      <c r="D13" s="10">
        <v>122</v>
      </c>
      <c r="E13" s="12">
        <v>85</v>
      </c>
      <c r="F13" s="1">
        <f>'18.1'!AG13</f>
        <v>391</v>
      </c>
      <c r="G13" s="22">
        <f t="shared" si="3"/>
        <v>476</v>
      </c>
      <c r="H13" s="7">
        <v>5</v>
      </c>
      <c r="I13" s="7"/>
      <c r="J13" s="7"/>
      <c r="K13" s="7"/>
      <c r="L13" s="7"/>
      <c r="M13" s="7"/>
      <c r="N13" s="6">
        <f t="shared" si="0"/>
        <v>5</v>
      </c>
      <c r="O13" s="11">
        <f t="shared" si="1"/>
        <v>471</v>
      </c>
      <c r="P13" s="14">
        <v>13</v>
      </c>
      <c r="Q13" s="14">
        <v>18</v>
      </c>
      <c r="R13" s="14"/>
      <c r="S13" s="14"/>
      <c r="T13" s="14">
        <v>24</v>
      </c>
      <c r="U13" s="14">
        <v>4</v>
      </c>
      <c r="V13" s="14">
        <v>8</v>
      </c>
      <c r="W13" s="14"/>
      <c r="X13" s="14"/>
      <c r="Y13" s="14"/>
      <c r="Z13" s="14">
        <v>23</v>
      </c>
      <c r="AA13" s="14">
        <v>9</v>
      </c>
      <c r="AB13" s="14"/>
      <c r="AC13" s="14"/>
      <c r="AD13" s="14"/>
      <c r="AE13" s="14"/>
      <c r="AF13" s="14"/>
      <c r="AG13" s="13">
        <f t="shared" si="4"/>
        <v>99</v>
      </c>
      <c r="AH13" s="15">
        <f t="shared" si="2"/>
        <v>372</v>
      </c>
      <c r="AI13" s="7">
        <f t="shared" si="5"/>
        <v>372</v>
      </c>
      <c r="AJ13" s="55">
        <f t="shared" si="6"/>
        <v>0</v>
      </c>
      <c r="AL13" s="47"/>
      <c r="AO13" s="56"/>
      <c r="AQ13" s="59"/>
      <c r="AR13" s="58"/>
    </row>
    <row r="14" spans="1:44" ht="12.75" customHeight="1" x14ac:dyDescent="0.25">
      <c r="A14" s="20" t="s">
        <v>25</v>
      </c>
      <c r="B14" s="21">
        <v>45</v>
      </c>
      <c r="C14" s="10">
        <v>2</v>
      </c>
      <c r="D14" s="10">
        <v>43</v>
      </c>
      <c r="E14" s="12">
        <v>34</v>
      </c>
      <c r="F14" s="1">
        <f>'18.1'!AG14</f>
        <v>104</v>
      </c>
      <c r="G14" s="22">
        <f t="shared" si="3"/>
        <v>138</v>
      </c>
      <c r="H14" s="7"/>
      <c r="I14" s="7"/>
      <c r="J14" s="7"/>
      <c r="K14" s="7"/>
      <c r="L14" s="7">
        <v>5</v>
      </c>
      <c r="M14" s="7"/>
      <c r="N14" s="6">
        <f t="shared" si="0"/>
        <v>5</v>
      </c>
      <c r="O14" s="11">
        <f t="shared" si="1"/>
        <v>133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3">
        <f t="shared" si="4"/>
        <v>0</v>
      </c>
      <c r="AH14" s="15">
        <f t="shared" ref="AH14:AH20" si="7">O14-AG14</f>
        <v>133</v>
      </c>
      <c r="AI14" s="7">
        <f t="shared" si="5"/>
        <v>133</v>
      </c>
      <c r="AJ14" s="55">
        <f t="shared" si="6"/>
        <v>0</v>
      </c>
      <c r="AL14" s="47"/>
      <c r="AO14" s="56"/>
    </row>
    <row r="15" spans="1:44" ht="12.75" customHeight="1" x14ac:dyDescent="0.25">
      <c r="A15" s="20" t="s">
        <v>26</v>
      </c>
      <c r="B15" s="21">
        <v>33</v>
      </c>
      <c r="C15" s="10">
        <v>9</v>
      </c>
      <c r="D15" s="10">
        <v>16</v>
      </c>
      <c r="E15" s="12"/>
      <c r="F15" s="1">
        <f>'18.1'!AG15</f>
        <v>335</v>
      </c>
      <c r="G15" s="22">
        <f t="shared" si="3"/>
        <v>335</v>
      </c>
      <c r="H15" s="7"/>
      <c r="I15" s="7"/>
      <c r="J15" s="7"/>
      <c r="K15" s="7"/>
      <c r="L15" s="7">
        <v>20</v>
      </c>
      <c r="M15" s="7"/>
      <c r="N15" s="6">
        <f t="shared" si="0"/>
        <v>20</v>
      </c>
      <c r="O15" s="11">
        <f t="shared" si="1"/>
        <v>315</v>
      </c>
      <c r="P15" s="14"/>
      <c r="Q15" s="14">
        <v>1</v>
      </c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>
        <v>1</v>
      </c>
      <c r="AG15" s="13">
        <f t="shared" si="4"/>
        <v>1</v>
      </c>
      <c r="AH15" s="15">
        <f t="shared" si="7"/>
        <v>314</v>
      </c>
      <c r="AI15" s="7">
        <f t="shared" si="5"/>
        <v>313</v>
      </c>
      <c r="AJ15" s="55">
        <f t="shared" si="6"/>
        <v>0</v>
      </c>
      <c r="AL15" s="47"/>
      <c r="AO15" s="56"/>
    </row>
    <row r="16" spans="1:44" ht="12.75" customHeight="1" x14ac:dyDescent="0.25">
      <c r="A16" s="20" t="s">
        <v>27</v>
      </c>
      <c r="B16" s="21">
        <v>45</v>
      </c>
      <c r="C16" s="10">
        <v>4</v>
      </c>
      <c r="D16" s="10">
        <v>22</v>
      </c>
      <c r="E16" s="12"/>
      <c r="F16" s="1">
        <f>'18.1'!AG16</f>
        <v>369</v>
      </c>
      <c r="G16" s="22">
        <f t="shared" si="3"/>
        <v>369</v>
      </c>
      <c r="H16" s="7">
        <v>5</v>
      </c>
      <c r="I16" s="7">
        <v>54</v>
      </c>
      <c r="J16" s="7"/>
      <c r="K16" s="7"/>
      <c r="L16" s="7"/>
      <c r="M16" s="7"/>
      <c r="N16" s="6">
        <f t="shared" si="0"/>
        <v>59</v>
      </c>
      <c r="O16" s="11">
        <f t="shared" si="1"/>
        <v>310</v>
      </c>
      <c r="P16" s="14">
        <v>12</v>
      </c>
      <c r="Q16" s="14">
        <v>12</v>
      </c>
      <c r="R16" s="14"/>
      <c r="S16" s="14"/>
      <c r="T16" s="14">
        <v>28</v>
      </c>
      <c r="U16" s="14">
        <v>8</v>
      </c>
      <c r="V16" s="14">
        <v>22</v>
      </c>
      <c r="W16" s="14"/>
      <c r="X16" s="14"/>
      <c r="Y16" s="14"/>
      <c r="Z16" s="14">
        <v>18</v>
      </c>
      <c r="AA16" s="14">
        <v>8</v>
      </c>
      <c r="AB16" s="14"/>
      <c r="AC16" s="14"/>
      <c r="AD16" s="14"/>
      <c r="AE16" s="14"/>
      <c r="AF16" s="14"/>
      <c r="AG16" s="13">
        <f t="shared" si="4"/>
        <v>108</v>
      </c>
      <c r="AH16" s="15">
        <f t="shared" si="7"/>
        <v>202</v>
      </c>
      <c r="AI16" s="7">
        <f t="shared" si="5"/>
        <v>202</v>
      </c>
      <c r="AJ16" s="55">
        <f t="shared" si="6"/>
        <v>0</v>
      </c>
      <c r="AL16" s="47"/>
      <c r="AO16" s="56"/>
    </row>
    <row r="17" spans="1:41" ht="12.75" customHeight="1" x14ac:dyDescent="0.25">
      <c r="A17" s="20" t="s">
        <v>48</v>
      </c>
      <c r="B17" s="21">
        <v>100</v>
      </c>
      <c r="C17" s="10">
        <v>0</v>
      </c>
      <c r="D17" s="10">
        <v>22</v>
      </c>
      <c r="E17" s="12"/>
      <c r="F17" s="1">
        <f>'18.1'!AG17</f>
        <v>32</v>
      </c>
      <c r="G17" s="22">
        <f t="shared" si="3"/>
        <v>32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32</v>
      </c>
      <c r="P17" s="14">
        <v>5</v>
      </c>
      <c r="Q17" s="14"/>
      <c r="R17" s="14"/>
      <c r="S17" s="14"/>
      <c r="T17" s="14"/>
      <c r="U17" s="14">
        <v>5</v>
      </c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3">
        <f t="shared" si="4"/>
        <v>10</v>
      </c>
      <c r="AH17" s="15">
        <f t="shared" si="7"/>
        <v>22</v>
      </c>
      <c r="AI17" s="7">
        <f t="shared" si="5"/>
        <v>22</v>
      </c>
      <c r="AJ17" s="55">
        <f t="shared" si="6"/>
        <v>0</v>
      </c>
      <c r="AL17" s="47"/>
      <c r="AO17" s="56"/>
    </row>
    <row r="18" spans="1:41" ht="12.75" customHeight="1" x14ac:dyDescent="0.25">
      <c r="A18" s="20" t="s">
        <v>49</v>
      </c>
      <c r="B18" s="21">
        <v>100</v>
      </c>
      <c r="C18" s="10"/>
      <c r="D18" s="10"/>
      <c r="E18" s="12"/>
      <c r="F18" s="1">
        <f>'18.1'!AG18</f>
        <v>0</v>
      </c>
      <c r="G18" s="22">
        <f t="shared" si="3"/>
        <v>0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0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3">
        <f t="shared" si="4"/>
        <v>0</v>
      </c>
      <c r="AH18" s="15">
        <f t="shared" si="7"/>
        <v>0</v>
      </c>
      <c r="AI18" s="7">
        <f t="shared" si="5"/>
        <v>0</v>
      </c>
      <c r="AJ18" s="55">
        <f t="shared" si="6"/>
        <v>0</v>
      </c>
      <c r="AL18" s="47"/>
      <c r="AO18" s="56"/>
    </row>
    <row r="19" spans="1:41" ht="12.75" customHeight="1" x14ac:dyDescent="0.25">
      <c r="A19" s="20" t="s">
        <v>50</v>
      </c>
      <c r="B19" s="21">
        <v>50</v>
      </c>
      <c r="C19" s="10">
        <v>1</v>
      </c>
      <c r="D19" s="10">
        <v>14</v>
      </c>
      <c r="E19" s="12"/>
      <c r="F19" s="1">
        <f>'18.1'!AG19</f>
        <v>72</v>
      </c>
      <c r="G19" s="22">
        <f t="shared" si="3"/>
        <v>72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72</v>
      </c>
      <c r="P19" s="14">
        <v>5</v>
      </c>
      <c r="Q19" s="14"/>
      <c r="R19" s="14"/>
      <c r="S19" s="14"/>
      <c r="T19" s="14"/>
      <c r="U19" s="14"/>
      <c r="V19" s="14">
        <v>3</v>
      </c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3">
        <f t="shared" si="4"/>
        <v>8</v>
      </c>
      <c r="AH19" s="15">
        <f t="shared" si="7"/>
        <v>64</v>
      </c>
      <c r="AI19" s="7">
        <f t="shared" si="5"/>
        <v>64</v>
      </c>
      <c r="AJ19" s="55">
        <f t="shared" si="6"/>
        <v>0</v>
      </c>
      <c r="AL19" s="47"/>
      <c r="AO19" s="56"/>
    </row>
    <row r="20" spans="1:41" ht="12.75" customHeight="1" x14ac:dyDescent="0.25">
      <c r="A20" s="20" t="s">
        <v>47</v>
      </c>
      <c r="B20" s="21">
        <v>33</v>
      </c>
      <c r="C20" s="10">
        <v>6</v>
      </c>
      <c r="D20" s="10">
        <v>61</v>
      </c>
      <c r="E20" s="12">
        <v>50</v>
      </c>
      <c r="F20" s="1">
        <f>'18.1'!AG20</f>
        <v>293</v>
      </c>
      <c r="G20" s="22">
        <f t="shared" si="3"/>
        <v>343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343</v>
      </c>
      <c r="P20" s="14">
        <v>16</v>
      </c>
      <c r="Q20" s="14">
        <v>8</v>
      </c>
      <c r="R20" s="14"/>
      <c r="S20" s="14"/>
      <c r="T20" s="14">
        <v>20</v>
      </c>
      <c r="U20" s="14">
        <v>7</v>
      </c>
      <c r="V20" s="14">
        <v>10</v>
      </c>
      <c r="W20" s="14"/>
      <c r="X20" s="14"/>
      <c r="Y20" s="14"/>
      <c r="Z20" s="14">
        <v>8</v>
      </c>
      <c r="AA20" s="14">
        <v>8</v>
      </c>
      <c r="AB20" s="14">
        <v>2</v>
      </c>
      <c r="AC20" s="14"/>
      <c r="AD20" s="14"/>
      <c r="AE20" s="14"/>
      <c r="AF20" s="14">
        <v>5</v>
      </c>
      <c r="AG20" s="13">
        <f t="shared" si="4"/>
        <v>79</v>
      </c>
      <c r="AH20" s="15">
        <f t="shared" si="7"/>
        <v>264</v>
      </c>
      <c r="AI20" s="7">
        <f t="shared" si="5"/>
        <v>259</v>
      </c>
      <c r="AJ20" s="55">
        <f t="shared" si="6"/>
        <v>0</v>
      </c>
      <c r="AL20" s="47"/>
      <c r="AO20" s="56"/>
    </row>
    <row r="21" spans="1:41" ht="12.75" customHeight="1" x14ac:dyDescent="0.25">
      <c r="A21" s="20" t="s">
        <v>191</v>
      </c>
      <c r="B21" s="21">
        <v>33</v>
      </c>
      <c r="C21" s="10">
        <v>3</v>
      </c>
      <c r="D21" s="10">
        <v>495</v>
      </c>
      <c r="E21" s="12">
        <v>466</v>
      </c>
      <c r="F21" s="1">
        <f>'18.1'!AG21</f>
        <v>193</v>
      </c>
      <c r="G21" s="22">
        <f t="shared" ref="G21:G26" si="8">SUM(E21:F21)</f>
        <v>659</v>
      </c>
      <c r="H21" s="7"/>
      <c r="I21" s="7"/>
      <c r="J21" s="7"/>
      <c r="K21" s="7"/>
      <c r="L21" s="7"/>
      <c r="M21" s="7"/>
      <c r="N21" s="6">
        <f t="shared" ref="N21:N25" si="9">SUBTOTAL(9,H21:M21)</f>
        <v>0</v>
      </c>
      <c r="O21" s="11">
        <f t="shared" ref="O21:O25" si="10">G21-N21</f>
        <v>659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>
        <v>65</v>
      </c>
      <c r="AC21" s="14"/>
      <c r="AD21" s="14"/>
      <c r="AE21" s="14"/>
      <c r="AF21" s="14"/>
      <c r="AG21" s="13">
        <f t="shared" si="4"/>
        <v>65</v>
      </c>
      <c r="AH21" s="15">
        <f t="shared" ref="AH21:AH25" si="11">O21-AG21</f>
        <v>594</v>
      </c>
      <c r="AI21" s="7">
        <f t="shared" ref="AI21:AI26" si="12">(B21*C21)+D21</f>
        <v>594</v>
      </c>
      <c r="AJ21" s="55">
        <f t="shared" ref="AJ21:AJ26" si="13">AI21+AF21-AH21</f>
        <v>0</v>
      </c>
      <c r="AL21" s="47"/>
      <c r="AO21" s="56"/>
    </row>
    <row r="22" spans="1:41" ht="12.75" customHeight="1" x14ac:dyDescent="0.25">
      <c r="A22" s="20" t="s">
        <v>192</v>
      </c>
      <c r="B22" s="21">
        <v>75</v>
      </c>
      <c r="C22" s="10">
        <v>3</v>
      </c>
      <c r="D22" s="10">
        <v>73</v>
      </c>
      <c r="E22" s="12"/>
      <c r="F22" s="1">
        <f>'18.1'!AG22</f>
        <v>420</v>
      </c>
      <c r="G22" s="22">
        <f t="shared" si="8"/>
        <v>420</v>
      </c>
      <c r="H22" s="7"/>
      <c r="I22" s="7"/>
      <c r="J22" s="7"/>
      <c r="K22" s="7"/>
      <c r="L22" s="7"/>
      <c r="M22" s="7"/>
      <c r="N22" s="6">
        <f t="shared" si="9"/>
        <v>0</v>
      </c>
      <c r="O22" s="11">
        <f t="shared" si="10"/>
        <v>420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>
        <v>122</v>
      </c>
      <c r="AC22" s="14"/>
      <c r="AD22" s="14"/>
      <c r="AE22" s="14"/>
      <c r="AF22" s="14"/>
      <c r="AG22" s="13">
        <f t="shared" si="4"/>
        <v>122</v>
      </c>
      <c r="AH22" s="15">
        <f t="shared" si="11"/>
        <v>298</v>
      </c>
      <c r="AI22" s="7">
        <f t="shared" si="12"/>
        <v>298</v>
      </c>
      <c r="AJ22" s="55">
        <f t="shared" si="13"/>
        <v>0</v>
      </c>
      <c r="AL22" s="47"/>
      <c r="AO22" s="56"/>
    </row>
    <row r="23" spans="1:41" ht="12.75" customHeight="1" x14ac:dyDescent="0.25">
      <c r="A23" s="20" t="s">
        <v>193</v>
      </c>
      <c r="B23" s="21">
        <v>50</v>
      </c>
      <c r="C23" s="10">
        <v>7</v>
      </c>
      <c r="D23" s="10">
        <v>47</v>
      </c>
      <c r="E23" s="12">
        <v>76</v>
      </c>
      <c r="F23" s="1">
        <f>'18.1'!AG23</f>
        <v>388</v>
      </c>
      <c r="G23" s="22">
        <f t="shared" si="8"/>
        <v>464</v>
      </c>
      <c r="H23" s="7"/>
      <c r="I23" s="7"/>
      <c r="J23" s="7"/>
      <c r="K23" s="7"/>
      <c r="L23" s="7"/>
      <c r="M23" s="7"/>
      <c r="N23" s="6">
        <f t="shared" si="9"/>
        <v>0</v>
      </c>
      <c r="O23" s="11">
        <f t="shared" si="10"/>
        <v>464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>
        <v>67</v>
      </c>
      <c r="AC23" s="14"/>
      <c r="AD23" s="14"/>
      <c r="AE23" s="14"/>
      <c r="AF23" s="14"/>
      <c r="AG23" s="13">
        <f t="shared" si="4"/>
        <v>67</v>
      </c>
      <c r="AH23" s="15">
        <f t="shared" si="11"/>
        <v>397</v>
      </c>
      <c r="AI23" s="7">
        <f t="shared" si="12"/>
        <v>397</v>
      </c>
      <c r="AJ23" s="55">
        <f t="shared" si="13"/>
        <v>0</v>
      </c>
      <c r="AL23" s="47"/>
      <c r="AO23" s="56"/>
    </row>
    <row r="24" spans="1:41" ht="12.75" customHeight="1" x14ac:dyDescent="0.25">
      <c r="A24" s="20" t="s">
        <v>180</v>
      </c>
      <c r="B24" s="21">
        <v>40</v>
      </c>
      <c r="C24" s="10">
        <v>2</v>
      </c>
      <c r="D24" s="10">
        <v>2</v>
      </c>
      <c r="E24" s="12"/>
      <c r="F24" s="1">
        <f>'18.1'!AG24</f>
        <v>87</v>
      </c>
      <c r="G24" s="22">
        <f t="shared" si="8"/>
        <v>87</v>
      </c>
      <c r="H24" s="7"/>
      <c r="I24" s="7"/>
      <c r="J24" s="7"/>
      <c r="K24" s="7"/>
      <c r="L24" s="7"/>
      <c r="M24" s="7"/>
      <c r="N24" s="6">
        <f t="shared" si="9"/>
        <v>0</v>
      </c>
      <c r="O24" s="11">
        <f t="shared" si="10"/>
        <v>87</v>
      </c>
      <c r="P24" s="14"/>
      <c r="Q24" s="14"/>
      <c r="R24" s="14"/>
      <c r="S24" s="14"/>
      <c r="T24" s="14"/>
      <c r="U24" s="14">
        <v>5</v>
      </c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3">
        <f t="shared" si="4"/>
        <v>5</v>
      </c>
      <c r="AH24" s="15">
        <f t="shared" si="11"/>
        <v>82</v>
      </c>
      <c r="AI24" s="7">
        <f t="shared" si="12"/>
        <v>82</v>
      </c>
      <c r="AJ24" s="55">
        <f t="shared" si="13"/>
        <v>0</v>
      </c>
      <c r="AL24" s="47"/>
      <c r="AO24" s="56"/>
    </row>
    <row r="25" spans="1:41" ht="12.75" customHeight="1" x14ac:dyDescent="0.25">
      <c r="A25" s="20" t="s">
        <v>181</v>
      </c>
      <c r="B25" s="21">
        <v>40</v>
      </c>
      <c r="C25" s="10">
        <v>2</v>
      </c>
      <c r="D25" s="10">
        <v>42</v>
      </c>
      <c r="E25" s="12">
        <v>30</v>
      </c>
      <c r="F25" s="1">
        <f>'18.1'!AG25</f>
        <v>92</v>
      </c>
      <c r="G25" s="22">
        <f t="shared" si="8"/>
        <v>122</v>
      </c>
      <c r="H25" s="7"/>
      <c r="I25" s="7"/>
      <c r="J25" s="7"/>
      <c r="K25" s="7"/>
      <c r="L25" s="7"/>
      <c r="M25" s="7"/>
      <c r="N25" s="6">
        <f t="shared" si="9"/>
        <v>0</v>
      </c>
      <c r="O25" s="11">
        <f t="shared" si="10"/>
        <v>122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3">
        <f t="shared" si="4"/>
        <v>0</v>
      </c>
      <c r="AH25" s="15">
        <f t="shared" si="11"/>
        <v>122</v>
      </c>
      <c r="AI25" s="7">
        <f t="shared" si="12"/>
        <v>122</v>
      </c>
      <c r="AJ25" s="55">
        <f t="shared" si="13"/>
        <v>0</v>
      </c>
      <c r="AL25" s="47"/>
      <c r="AO25" s="56"/>
    </row>
    <row r="26" spans="1:41" ht="12.75" customHeight="1" x14ac:dyDescent="0.25">
      <c r="A26" s="20" t="s">
        <v>139</v>
      </c>
      <c r="B26" s="21">
        <v>30</v>
      </c>
      <c r="C26" s="10">
        <v>0</v>
      </c>
      <c r="D26" s="10">
        <v>18</v>
      </c>
      <c r="E26" s="12"/>
      <c r="F26" s="1">
        <f>'18.1'!AG26</f>
        <v>38</v>
      </c>
      <c r="G26" s="22">
        <f t="shared" si="8"/>
        <v>38</v>
      </c>
      <c r="H26" s="7"/>
      <c r="I26" s="7"/>
      <c r="J26" s="7"/>
      <c r="K26" s="7"/>
      <c r="L26" s="7"/>
      <c r="M26" s="7"/>
      <c r="N26" s="6">
        <f>SUBTOTAL(9,H26:M26)</f>
        <v>0</v>
      </c>
      <c r="O26" s="11">
        <f>G26-N26</f>
        <v>38</v>
      </c>
      <c r="P26" s="14"/>
      <c r="Q26" s="14"/>
      <c r="R26" s="14"/>
      <c r="S26" s="14"/>
      <c r="T26" s="14">
        <v>20</v>
      </c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3">
        <f t="shared" si="4"/>
        <v>20</v>
      </c>
      <c r="AH26" s="15">
        <f>O26-AG26</f>
        <v>18</v>
      </c>
      <c r="AI26" s="7">
        <f t="shared" si="12"/>
        <v>18</v>
      </c>
      <c r="AJ26" s="55">
        <f t="shared" si="13"/>
        <v>0</v>
      </c>
      <c r="AL26" s="47"/>
      <c r="AO26" s="56"/>
    </row>
    <row r="27" spans="1:41" ht="12.75" customHeight="1" x14ac:dyDescent="0.25">
      <c r="A27" s="99" t="s">
        <v>138</v>
      </c>
      <c r="B27" s="21">
        <v>22</v>
      </c>
      <c r="C27" s="10">
        <v>2</v>
      </c>
      <c r="D27" s="10"/>
      <c r="E27" s="21"/>
      <c r="F27" s="1">
        <f>'18.1'!AG27</f>
        <v>44</v>
      </c>
      <c r="G27" s="22">
        <f t="shared" ref="G27:G31" si="14">SUM(E27:F27)</f>
        <v>44</v>
      </c>
      <c r="H27" s="21"/>
      <c r="I27" s="10"/>
      <c r="J27" s="10"/>
      <c r="K27" s="21"/>
      <c r="L27" s="10"/>
      <c r="M27" s="10"/>
      <c r="N27" s="6">
        <f t="shared" ref="N27:N30" si="15">SUBTOTAL(9,H27:M27)</f>
        <v>0</v>
      </c>
      <c r="O27" s="11">
        <f t="shared" ref="O27:O30" si="16">G27-N27</f>
        <v>44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3">
        <f t="shared" si="4"/>
        <v>0</v>
      </c>
      <c r="AH27" s="15">
        <f t="shared" ref="AH27" si="17">O27-AG27</f>
        <v>44</v>
      </c>
      <c r="AI27" s="7">
        <f t="shared" ref="AI27" si="18">(B27*C27)+D27</f>
        <v>44</v>
      </c>
      <c r="AJ27" s="55">
        <f t="shared" ref="AJ27" si="19">AI27+AF27-AH27</f>
        <v>0</v>
      </c>
      <c r="AL27" s="47"/>
      <c r="AO27" s="56"/>
    </row>
    <row r="28" spans="1:41" ht="12.75" customHeight="1" x14ac:dyDescent="0.25">
      <c r="A28" s="99" t="s">
        <v>194</v>
      </c>
      <c r="B28" s="99">
        <v>65</v>
      </c>
      <c r="C28" s="100">
        <v>3</v>
      </c>
      <c r="D28" s="100">
        <v>59</v>
      </c>
      <c r="E28" s="112"/>
      <c r="F28" s="1">
        <f>'18.1'!AG28</f>
        <v>260</v>
      </c>
      <c r="G28" s="22">
        <f t="shared" si="14"/>
        <v>260</v>
      </c>
      <c r="H28" s="104"/>
      <c r="I28" s="104"/>
      <c r="J28" s="104"/>
      <c r="K28" s="104"/>
      <c r="L28" s="104"/>
      <c r="M28" s="104"/>
      <c r="N28" s="6">
        <f t="shared" si="15"/>
        <v>0</v>
      </c>
      <c r="O28" s="11">
        <f t="shared" si="16"/>
        <v>260</v>
      </c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>
        <v>6</v>
      </c>
      <c r="AC28" s="107"/>
      <c r="AD28" s="107"/>
      <c r="AE28" s="107"/>
      <c r="AF28" s="107"/>
      <c r="AG28" s="13">
        <f t="shared" ref="AG28:AG30" si="20">SUM(P28:AE28)</f>
        <v>6</v>
      </c>
      <c r="AH28" s="15">
        <f t="shared" ref="AH28:AH30" si="21">O28-AG28</f>
        <v>254</v>
      </c>
      <c r="AI28" s="7">
        <f t="shared" ref="AI28:AI30" si="22">(B28*C28)+D28</f>
        <v>254</v>
      </c>
      <c r="AJ28" s="55">
        <f t="shared" ref="AJ28:AJ30" si="23">AI28+AF28-AH28</f>
        <v>0</v>
      </c>
      <c r="AL28" s="47"/>
      <c r="AO28" s="56"/>
    </row>
    <row r="29" spans="1:41" s="34" customFormat="1" ht="12.75" customHeight="1" x14ac:dyDescent="0.25">
      <c r="A29" s="21" t="s">
        <v>197</v>
      </c>
      <c r="B29" s="21"/>
      <c r="C29" s="10"/>
      <c r="D29" s="10">
        <v>12</v>
      </c>
      <c r="E29" s="12">
        <v>22</v>
      </c>
      <c r="F29" s="1">
        <v>0</v>
      </c>
      <c r="G29" s="22">
        <f t="shared" si="14"/>
        <v>22</v>
      </c>
      <c r="H29" s="7"/>
      <c r="I29" s="7"/>
      <c r="J29" s="7"/>
      <c r="K29" s="7"/>
      <c r="L29" s="7"/>
      <c r="M29" s="7"/>
      <c r="N29" s="6">
        <f t="shared" si="15"/>
        <v>0</v>
      </c>
      <c r="O29" s="11">
        <f t="shared" si="16"/>
        <v>22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>
        <v>10</v>
      </c>
      <c r="AC29" s="14"/>
      <c r="AD29" s="14"/>
      <c r="AE29" s="14"/>
      <c r="AF29" s="14"/>
      <c r="AG29" s="13">
        <f t="shared" si="20"/>
        <v>10</v>
      </c>
      <c r="AH29" s="15">
        <f t="shared" si="21"/>
        <v>12</v>
      </c>
      <c r="AI29" s="7">
        <f t="shared" si="22"/>
        <v>12</v>
      </c>
      <c r="AJ29" s="55">
        <f t="shared" si="23"/>
        <v>0</v>
      </c>
      <c r="AL29" s="91"/>
      <c r="AO29" s="113"/>
    </row>
    <row r="30" spans="1:41" s="34" customFormat="1" ht="12.75" customHeight="1" x14ac:dyDescent="0.25">
      <c r="A30" s="21" t="s">
        <v>198</v>
      </c>
      <c r="B30" s="21"/>
      <c r="C30" s="10"/>
      <c r="D30" s="10">
        <v>27</v>
      </c>
      <c r="E30" s="12">
        <v>31</v>
      </c>
      <c r="F30" s="1">
        <v>0</v>
      </c>
      <c r="G30" s="22">
        <f t="shared" si="14"/>
        <v>31</v>
      </c>
      <c r="H30" s="7"/>
      <c r="I30" s="7"/>
      <c r="J30" s="7"/>
      <c r="K30" s="7"/>
      <c r="L30" s="7"/>
      <c r="M30" s="7"/>
      <c r="N30" s="6">
        <f t="shared" si="15"/>
        <v>0</v>
      </c>
      <c r="O30" s="11">
        <f t="shared" si="16"/>
        <v>31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>
        <v>4</v>
      </c>
      <c r="AC30" s="14"/>
      <c r="AD30" s="14"/>
      <c r="AE30" s="14"/>
      <c r="AF30" s="14"/>
      <c r="AG30" s="13">
        <f t="shared" si="20"/>
        <v>4</v>
      </c>
      <c r="AH30" s="15">
        <f t="shared" si="21"/>
        <v>27</v>
      </c>
      <c r="AI30" s="7">
        <f t="shared" si="22"/>
        <v>27</v>
      </c>
      <c r="AJ30" s="55">
        <f t="shared" si="23"/>
        <v>0</v>
      </c>
      <c r="AL30" s="91"/>
      <c r="AO30" s="113"/>
    </row>
    <row r="31" spans="1:41" s="34" customFormat="1" ht="12.75" customHeight="1" x14ac:dyDescent="0.25">
      <c r="A31" s="21" t="s">
        <v>199</v>
      </c>
      <c r="B31" s="21"/>
      <c r="C31" s="10"/>
      <c r="D31" s="10">
        <v>30</v>
      </c>
      <c r="E31" s="12">
        <v>30</v>
      </c>
      <c r="F31" s="1">
        <v>0</v>
      </c>
      <c r="G31" s="22">
        <f t="shared" si="14"/>
        <v>30</v>
      </c>
      <c r="H31" s="7"/>
      <c r="I31" s="7"/>
      <c r="J31" s="7"/>
      <c r="K31" s="7"/>
      <c r="L31" s="7"/>
      <c r="M31" s="7"/>
      <c r="N31" s="6">
        <f t="shared" ref="N31" si="24">SUBTOTAL(9,H31:M31)</f>
        <v>0</v>
      </c>
      <c r="O31" s="11">
        <f t="shared" ref="O31" si="25">G31-N31</f>
        <v>30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3">
        <f t="shared" ref="AG31" si="26">SUM(P31:AE31)</f>
        <v>0</v>
      </c>
      <c r="AH31" s="15">
        <f t="shared" ref="AH31" si="27">O31-AG31</f>
        <v>30</v>
      </c>
      <c r="AI31" s="7">
        <f t="shared" ref="AI31" si="28">(B31*C31)+D31</f>
        <v>30</v>
      </c>
      <c r="AJ31" s="55">
        <f t="shared" ref="AJ31" si="29">AI31+AF31-AH31</f>
        <v>0</v>
      </c>
      <c r="AL31" s="91"/>
      <c r="AO31" s="113"/>
    </row>
    <row r="32" spans="1:41" ht="12.75" customHeight="1" x14ac:dyDescent="0.25">
      <c r="E32" s="48">
        <f t="shared" ref="E32:F32" si="30">SUM(E3:E31)</f>
        <v>3039</v>
      </c>
      <c r="F32" s="48">
        <f t="shared" si="30"/>
        <v>9701</v>
      </c>
      <c r="G32" s="48">
        <f>SUM(G3:G31)</f>
        <v>12740</v>
      </c>
      <c r="H32" s="48">
        <f t="shared" ref="H32:AJ32" si="31">SUM(H3:H31)</f>
        <v>177</v>
      </c>
      <c r="I32" s="48">
        <f t="shared" si="31"/>
        <v>182</v>
      </c>
      <c r="J32" s="48">
        <f t="shared" si="31"/>
        <v>0</v>
      </c>
      <c r="K32" s="48">
        <f t="shared" si="31"/>
        <v>0</v>
      </c>
      <c r="L32" s="48">
        <f t="shared" si="31"/>
        <v>96</v>
      </c>
      <c r="M32" s="48">
        <f t="shared" si="31"/>
        <v>282</v>
      </c>
      <c r="N32" s="48">
        <f t="shared" si="31"/>
        <v>737</v>
      </c>
      <c r="O32" s="48">
        <f t="shared" si="31"/>
        <v>12003</v>
      </c>
      <c r="P32" s="48">
        <f t="shared" si="31"/>
        <v>263</v>
      </c>
      <c r="Q32" s="48">
        <f t="shared" si="31"/>
        <v>302</v>
      </c>
      <c r="R32" s="48">
        <f t="shared" si="31"/>
        <v>0</v>
      </c>
      <c r="S32" s="48">
        <f t="shared" si="31"/>
        <v>0</v>
      </c>
      <c r="T32" s="48">
        <f t="shared" si="31"/>
        <v>348</v>
      </c>
      <c r="U32" s="48">
        <f t="shared" si="31"/>
        <v>249</v>
      </c>
      <c r="V32" s="48">
        <f t="shared" si="31"/>
        <v>242</v>
      </c>
      <c r="W32" s="48">
        <f t="shared" si="31"/>
        <v>0</v>
      </c>
      <c r="X32" s="48">
        <f t="shared" si="31"/>
        <v>0</v>
      </c>
      <c r="Y32" s="48">
        <f t="shared" si="31"/>
        <v>0</v>
      </c>
      <c r="Z32" s="48">
        <f t="shared" si="31"/>
        <v>255</v>
      </c>
      <c r="AA32" s="48">
        <f t="shared" si="31"/>
        <v>190</v>
      </c>
      <c r="AB32" s="48">
        <f t="shared" si="31"/>
        <v>276</v>
      </c>
      <c r="AC32" s="48">
        <f t="shared" si="31"/>
        <v>0</v>
      </c>
      <c r="AD32" s="48">
        <f t="shared" si="31"/>
        <v>0</v>
      </c>
      <c r="AE32" s="48">
        <f t="shared" si="31"/>
        <v>0</v>
      </c>
      <c r="AF32" s="48">
        <f t="shared" si="31"/>
        <v>17</v>
      </c>
      <c r="AG32" s="48">
        <f t="shared" si="31"/>
        <v>2125</v>
      </c>
      <c r="AH32" s="48">
        <f t="shared" si="31"/>
        <v>9878</v>
      </c>
      <c r="AI32" s="48">
        <f t="shared" si="31"/>
        <v>9861</v>
      </c>
      <c r="AJ32" s="48">
        <f t="shared" si="31"/>
        <v>0</v>
      </c>
      <c r="AL32" s="47"/>
      <c r="AO32" s="56"/>
    </row>
    <row r="35" spans="14:20" x14ac:dyDescent="0.25">
      <c r="N35" t="s">
        <v>8</v>
      </c>
      <c r="P35" s="18"/>
      <c r="Q35" s="18"/>
      <c r="R35" s="18"/>
      <c r="S35" s="18"/>
      <c r="T35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F1:AF2"/>
    <mergeCell ref="AG1:AG2"/>
    <mergeCell ref="AH1:AH2"/>
    <mergeCell ref="AI1:AI2"/>
    <mergeCell ref="AJ1:AJ2"/>
  </mergeCell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31"/>
  <sheetViews>
    <sheetView zoomScale="85" zoomScaleNormal="85" workbookViewId="0">
      <pane xSplit="4" topLeftCell="O1" activePane="topRight" state="frozen"/>
      <selection pane="topRight" activeCell="O1" sqref="O1:AB1048576"/>
    </sheetView>
  </sheetViews>
  <sheetFormatPr defaultRowHeight="15" x14ac:dyDescent="0.25"/>
  <cols>
    <col min="1" max="1" width="21.5703125" customWidth="1"/>
    <col min="2" max="2" width="8.140625" customWidth="1"/>
    <col min="3" max="3" width="7.5703125" customWidth="1"/>
    <col min="4" max="4" width="7.85546875" customWidth="1"/>
    <col min="5" max="5" width="11.85546875" customWidth="1"/>
    <col min="6" max="7" width="9.85546875" customWidth="1"/>
    <col min="14" max="14" width="12.7109375" customWidth="1"/>
    <col min="15" max="15" width="16.42578125" hidden="1" customWidth="1"/>
    <col min="16" max="28" width="10.85546875" hidden="1" customWidth="1"/>
    <col min="29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</cols>
  <sheetData>
    <row r="1" spans="1:34" ht="15.75" customHeight="1" x14ac:dyDescent="0.25">
      <c r="A1" s="177" t="s">
        <v>0</v>
      </c>
      <c r="B1" s="186" t="s">
        <v>21</v>
      </c>
      <c r="C1" s="186" t="s">
        <v>19</v>
      </c>
      <c r="D1" s="177" t="s">
        <v>20</v>
      </c>
      <c r="E1" s="186" t="s">
        <v>12</v>
      </c>
      <c r="F1" s="186" t="s">
        <v>5</v>
      </c>
      <c r="G1" s="183" t="s">
        <v>17</v>
      </c>
      <c r="H1" s="3" t="s">
        <v>3</v>
      </c>
      <c r="I1" s="3"/>
      <c r="J1" s="3"/>
      <c r="K1" s="23"/>
      <c r="L1" s="3"/>
      <c r="M1" s="3"/>
      <c r="N1" s="188" t="s">
        <v>6</v>
      </c>
      <c r="O1" s="184" t="s">
        <v>4</v>
      </c>
      <c r="P1" s="5" t="s">
        <v>40</v>
      </c>
      <c r="Q1" s="5" t="s">
        <v>16</v>
      </c>
      <c r="R1" s="5" t="s">
        <v>150</v>
      </c>
      <c r="S1" s="5" t="s">
        <v>13</v>
      </c>
      <c r="T1" s="5" t="s">
        <v>9</v>
      </c>
      <c r="U1" s="5" t="s">
        <v>14</v>
      </c>
      <c r="V1" s="5" t="s">
        <v>40</v>
      </c>
      <c r="W1" s="5" t="s">
        <v>16</v>
      </c>
      <c r="X1" s="5" t="s">
        <v>11</v>
      </c>
      <c r="Y1" s="5" t="s">
        <v>13</v>
      </c>
      <c r="Z1" s="5" t="s">
        <v>9</v>
      </c>
      <c r="AA1" s="5" t="s">
        <v>151</v>
      </c>
      <c r="AB1" s="4" t="s">
        <v>46</v>
      </c>
      <c r="AC1" s="5"/>
      <c r="AD1" s="177" t="s">
        <v>18</v>
      </c>
      <c r="AE1" s="169" t="s">
        <v>10</v>
      </c>
      <c r="AF1" s="169" t="s">
        <v>44</v>
      </c>
      <c r="AG1" s="179" t="s">
        <v>22</v>
      </c>
      <c r="AH1" s="181" t="s">
        <v>23</v>
      </c>
    </row>
    <row r="2" spans="1:34" ht="15.75" customHeight="1" x14ac:dyDescent="0.25">
      <c r="A2" s="178"/>
      <c r="B2" s="187"/>
      <c r="C2" s="187"/>
      <c r="D2" s="178"/>
      <c r="E2" s="187"/>
      <c r="F2" s="187"/>
      <c r="G2" s="183"/>
      <c r="H2" s="17" t="s">
        <v>24</v>
      </c>
      <c r="I2" s="17" t="s">
        <v>108</v>
      </c>
      <c r="J2" s="17" t="s">
        <v>15</v>
      </c>
      <c r="K2" s="17" t="s">
        <v>108</v>
      </c>
      <c r="L2" s="2" t="s">
        <v>2</v>
      </c>
      <c r="M2" s="2" t="s">
        <v>7</v>
      </c>
      <c r="N2" s="189"/>
      <c r="O2" s="185"/>
      <c r="P2" s="4" t="s">
        <v>41</v>
      </c>
      <c r="Q2" s="4" t="s">
        <v>41</v>
      </c>
      <c r="R2" s="4" t="s">
        <v>42</v>
      </c>
      <c r="S2" s="4" t="s">
        <v>90</v>
      </c>
      <c r="T2" s="4" t="s">
        <v>41</v>
      </c>
      <c r="U2" s="4" t="s">
        <v>41</v>
      </c>
      <c r="V2" s="4" t="s">
        <v>42</v>
      </c>
      <c r="W2" s="4" t="s">
        <v>42</v>
      </c>
      <c r="X2" s="4" t="s">
        <v>42</v>
      </c>
      <c r="Y2" s="4" t="s">
        <v>42</v>
      </c>
      <c r="Z2" s="4" t="s">
        <v>42</v>
      </c>
      <c r="AA2" s="4" t="s">
        <v>152</v>
      </c>
      <c r="AB2" s="16" t="s">
        <v>142</v>
      </c>
      <c r="AC2" s="16"/>
      <c r="AD2" s="178"/>
      <c r="AE2" s="170"/>
      <c r="AF2" s="170"/>
      <c r="AG2" s="180"/>
      <c r="AH2" s="182"/>
    </row>
    <row r="3" spans="1:34" ht="15" customHeight="1" x14ac:dyDescent="0.25">
      <c r="A3" s="20" t="s">
        <v>28</v>
      </c>
      <c r="B3" s="21">
        <v>33</v>
      </c>
      <c r="C3" s="9">
        <v>83</v>
      </c>
      <c r="D3" s="9">
        <v>73</v>
      </c>
      <c r="E3" s="12">
        <v>748</v>
      </c>
      <c r="F3" s="1">
        <f>'2.2'!AE3</f>
        <v>0</v>
      </c>
      <c r="G3" s="22">
        <f>SUM(E3:F3)</f>
        <v>748</v>
      </c>
      <c r="H3" s="7">
        <v>36</v>
      </c>
      <c r="I3" s="7"/>
      <c r="J3" s="7"/>
      <c r="K3" s="7"/>
      <c r="L3" s="7">
        <v>25</v>
      </c>
      <c r="M3" s="7"/>
      <c r="N3" s="6">
        <f t="shared" ref="N3:N27" si="0">SUBTOTAL(9,H3:M3)</f>
        <v>61</v>
      </c>
      <c r="O3" s="11">
        <f t="shared" ref="O3:O27" si="1">G3-N3</f>
        <v>687</v>
      </c>
      <c r="P3" s="14">
        <v>30</v>
      </c>
      <c r="Q3" s="14">
        <v>78</v>
      </c>
      <c r="R3" s="14">
        <v>61</v>
      </c>
      <c r="S3" s="14">
        <v>25</v>
      </c>
      <c r="T3" s="14">
        <v>20</v>
      </c>
      <c r="U3" s="14">
        <v>55</v>
      </c>
      <c r="V3" s="14"/>
      <c r="W3" s="14"/>
      <c r="X3" s="14"/>
      <c r="Y3" s="14"/>
      <c r="Z3" s="14">
        <v>25</v>
      </c>
      <c r="AA3" s="14"/>
      <c r="AB3" s="14"/>
      <c r="AC3" s="14"/>
      <c r="AD3" s="14">
        <v>8</v>
      </c>
      <c r="AE3" s="13">
        <f>SUM(P3:AB3)</f>
        <v>294</v>
      </c>
      <c r="AF3" s="15">
        <f>O3-AE3</f>
        <v>393</v>
      </c>
      <c r="AG3" s="7">
        <f>(B3*C3)+D3</f>
        <v>2812</v>
      </c>
      <c r="AH3" s="13">
        <f>AG3+AD3-AF3</f>
        <v>2427</v>
      </c>
    </row>
    <row r="4" spans="1:34" ht="15" customHeight="1" x14ac:dyDescent="0.25">
      <c r="A4" s="20" t="s">
        <v>29</v>
      </c>
      <c r="B4" s="21">
        <v>70</v>
      </c>
      <c r="C4" s="9">
        <v>24</v>
      </c>
      <c r="D4" s="9">
        <v>21</v>
      </c>
      <c r="E4" s="12">
        <v>763</v>
      </c>
      <c r="F4" s="1">
        <f>'2.2'!AE4</f>
        <v>0</v>
      </c>
      <c r="G4" s="22">
        <f t="shared" ref="G4:G20" si="2">SUM(E4:F4)</f>
        <v>763</v>
      </c>
      <c r="H4" s="7">
        <v>59</v>
      </c>
      <c r="I4" s="7">
        <v>50</v>
      </c>
      <c r="J4" s="7"/>
      <c r="K4" s="7"/>
      <c r="L4" s="7">
        <v>15</v>
      </c>
      <c r="M4" s="7"/>
      <c r="N4" s="6">
        <f t="shared" si="0"/>
        <v>124</v>
      </c>
      <c r="O4" s="11">
        <f t="shared" si="1"/>
        <v>639</v>
      </c>
      <c r="P4" s="14">
        <v>43</v>
      </c>
      <c r="Q4" s="14">
        <v>118</v>
      </c>
      <c r="R4" s="14">
        <v>15</v>
      </c>
      <c r="S4" s="14">
        <v>15</v>
      </c>
      <c r="T4" s="14">
        <v>10</v>
      </c>
      <c r="U4" s="14">
        <v>50</v>
      </c>
      <c r="V4" s="14"/>
      <c r="W4" s="14"/>
      <c r="X4" s="14"/>
      <c r="Y4" s="14"/>
      <c r="Z4" s="14">
        <v>218</v>
      </c>
      <c r="AA4" s="14"/>
      <c r="AB4" s="14"/>
      <c r="AC4" s="14"/>
      <c r="AD4" s="14"/>
      <c r="AE4" s="13">
        <f t="shared" ref="AE4:AE27" si="3">SUM(P4:AB4)</f>
        <v>469</v>
      </c>
      <c r="AF4" s="15">
        <f t="shared" ref="AF4:AF27" si="4">O4-AE4</f>
        <v>170</v>
      </c>
      <c r="AG4" s="7">
        <f t="shared" ref="AG4:AG27" si="5">(B4*C4)+D4</f>
        <v>1701</v>
      </c>
      <c r="AH4" s="13">
        <f t="shared" ref="AH4:AH27" si="6">AG4+AD4-AF4</f>
        <v>1531</v>
      </c>
    </row>
    <row r="5" spans="1:34" ht="15" customHeight="1" x14ac:dyDescent="0.25">
      <c r="A5" s="20" t="s">
        <v>30</v>
      </c>
      <c r="B5" s="21">
        <v>45</v>
      </c>
      <c r="C5" s="8">
        <v>9</v>
      </c>
      <c r="D5" s="8">
        <v>22</v>
      </c>
      <c r="E5" s="12"/>
      <c r="F5" s="1">
        <f>'2.2'!AE5</f>
        <v>0</v>
      </c>
      <c r="G5" s="22">
        <f t="shared" si="2"/>
        <v>0</v>
      </c>
      <c r="H5" s="7"/>
      <c r="I5" s="7"/>
      <c r="J5" s="7"/>
      <c r="K5" s="7"/>
      <c r="L5" s="7">
        <v>5</v>
      </c>
      <c r="M5" s="7"/>
      <c r="N5" s="6">
        <f t="shared" si="0"/>
        <v>5</v>
      </c>
      <c r="O5" s="11">
        <f t="shared" si="1"/>
        <v>-5</v>
      </c>
      <c r="P5" s="14">
        <v>3</v>
      </c>
      <c r="Q5" s="14"/>
      <c r="R5" s="14"/>
      <c r="S5" s="14"/>
      <c r="T5" s="14">
        <v>1</v>
      </c>
      <c r="U5" s="14"/>
      <c r="V5" s="14"/>
      <c r="W5" s="14"/>
      <c r="X5" s="14"/>
      <c r="Y5" s="14"/>
      <c r="Z5" s="14">
        <v>40</v>
      </c>
      <c r="AA5" s="14"/>
      <c r="AB5" s="14"/>
      <c r="AC5" s="14"/>
      <c r="AD5" s="14"/>
      <c r="AE5" s="13">
        <f t="shared" si="3"/>
        <v>44</v>
      </c>
      <c r="AF5" s="15">
        <f t="shared" si="4"/>
        <v>-49</v>
      </c>
      <c r="AG5" s="7">
        <f t="shared" si="5"/>
        <v>427</v>
      </c>
      <c r="AH5" s="13">
        <f t="shared" si="6"/>
        <v>476</v>
      </c>
    </row>
    <row r="6" spans="1:34" ht="15" customHeight="1" x14ac:dyDescent="0.25">
      <c r="A6" s="20" t="s">
        <v>31</v>
      </c>
      <c r="B6" s="21">
        <v>60</v>
      </c>
      <c r="C6" s="8">
        <v>1</v>
      </c>
      <c r="D6" s="8">
        <v>5</v>
      </c>
      <c r="E6" s="12"/>
      <c r="F6" s="1">
        <f>'2.2'!AE6</f>
        <v>0</v>
      </c>
      <c r="G6" s="22">
        <f t="shared" si="2"/>
        <v>0</v>
      </c>
      <c r="H6" s="7">
        <v>5</v>
      </c>
      <c r="I6" s="7"/>
      <c r="J6" s="7"/>
      <c r="K6" s="7"/>
      <c r="L6" s="7"/>
      <c r="M6" s="7"/>
      <c r="N6" s="6">
        <f t="shared" si="0"/>
        <v>5</v>
      </c>
      <c r="O6" s="11">
        <f t="shared" si="1"/>
        <v>-5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3"/>
        <v>0</v>
      </c>
      <c r="AF6" s="15">
        <f t="shared" si="4"/>
        <v>-5</v>
      </c>
      <c r="AG6" s="7">
        <f t="shared" si="5"/>
        <v>65</v>
      </c>
      <c r="AH6" s="13">
        <f t="shared" si="6"/>
        <v>70</v>
      </c>
    </row>
    <row r="7" spans="1:34" ht="15" customHeight="1" x14ac:dyDescent="0.25">
      <c r="A7" s="20" t="s">
        <v>33</v>
      </c>
      <c r="B7" s="21">
        <v>120</v>
      </c>
      <c r="C7" s="9">
        <v>7</v>
      </c>
      <c r="D7" s="9">
        <v>79</v>
      </c>
      <c r="E7" s="12"/>
      <c r="F7" s="1">
        <f>'2.2'!AE7</f>
        <v>0</v>
      </c>
      <c r="G7" s="22">
        <f t="shared" si="2"/>
        <v>0</v>
      </c>
      <c r="H7" s="7">
        <v>36</v>
      </c>
      <c r="I7" s="7">
        <v>42</v>
      </c>
      <c r="J7" s="7"/>
      <c r="K7" s="7"/>
      <c r="L7" s="7"/>
      <c r="M7" s="7"/>
      <c r="N7" s="6">
        <f t="shared" si="0"/>
        <v>78</v>
      </c>
      <c r="O7" s="11">
        <f t="shared" si="1"/>
        <v>-78</v>
      </c>
      <c r="P7" s="14">
        <v>6</v>
      </c>
      <c r="Q7" s="14">
        <v>36</v>
      </c>
      <c r="R7" s="14"/>
      <c r="S7" s="14">
        <v>58</v>
      </c>
      <c r="T7" s="14">
        <v>2</v>
      </c>
      <c r="U7" s="14">
        <v>30</v>
      </c>
      <c r="V7" s="14"/>
      <c r="W7" s="14"/>
      <c r="X7" s="14"/>
      <c r="Y7" s="14"/>
      <c r="Z7" s="14">
        <v>5</v>
      </c>
      <c r="AA7" s="14"/>
      <c r="AB7" s="14"/>
      <c r="AC7" s="14"/>
      <c r="AD7" s="14">
        <v>1</v>
      </c>
      <c r="AE7" s="13">
        <f t="shared" si="3"/>
        <v>137</v>
      </c>
      <c r="AF7" s="15">
        <f t="shared" si="4"/>
        <v>-215</v>
      </c>
      <c r="AG7" s="7">
        <f t="shared" si="5"/>
        <v>919</v>
      </c>
      <c r="AH7" s="13">
        <f t="shared" si="6"/>
        <v>1135</v>
      </c>
    </row>
    <row r="8" spans="1:34" ht="15" customHeight="1" x14ac:dyDescent="0.25">
      <c r="A8" s="20" t="s">
        <v>34</v>
      </c>
      <c r="B8" s="21">
        <v>40</v>
      </c>
      <c r="C8" s="8">
        <v>2</v>
      </c>
      <c r="D8" s="8">
        <v>12</v>
      </c>
      <c r="E8" s="12"/>
      <c r="F8" s="1">
        <f>'2.2'!AE8</f>
        <v>0</v>
      </c>
      <c r="G8" s="22">
        <f t="shared" si="2"/>
        <v>0</v>
      </c>
      <c r="H8" s="28"/>
      <c r="I8" s="28"/>
      <c r="J8" s="28"/>
      <c r="K8" s="28"/>
      <c r="L8" s="28"/>
      <c r="M8" s="28"/>
      <c r="N8" s="6">
        <f t="shared" si="0"/>
        <v>0</v>
      </c>
      <c r="O8" s="11">
        <f t="shared" si="1"/>
        <v>0</v>
      </c>
      <c r="P8" s="14">
        <v>20</v>
      </c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3">
        <f t="shared" si="3"/>
        <v>20</v>
      </c>
      <c r="AF8" s="15">
        <f t="shared" si="4"/>
        <v>-20</v>
      </c>
      <c r="AG8" s="7">
        <f t="shared" si="5"/>
        <v>92</v>
      </c>
      <c r="AH8" s="13">
        <f t="shared" si="6"/>
        <v>112</v>
      </c>
    </row>
    <row r="9" spans="1:34" ht="15" customHeight="1" x14ac:dyDescent="0.25">
      <c r="A9" s="20" t="s">
        <v>35</v>
      </c>
      <c r="B9" s="21">
        <v>65</v>
      </c>
      <c r="C9" s="8">
        <v>4</v>
      </c>
      <c r="D9" s="8">
        <v>41</v>
      </c>
      <c r="E9" s="12"/>
      <c r="F9" s="1">
        <f>'2.2'!AE9</f>
        <v>0</v>
      </c>
      <c r="G9" s="22">
        <f t="shared" si="2"/>
        <v>0</v>
      </c>
      <c r="H9" s="7"/>
      <c r="I9" s="7"/>
      <c r="J9" s="7"/>
      <c r="K9" s="7"/>
      <c r="L9" s="7"/>
      <c r="M9" s="7"/>
      <c r="N9" s="6">
        <f t="shared" si="0"/>
        <v>0</v>
      </c>
      <c r="O9" s="11">
        <f t="shared" si="1"/>
        <v>0</v>
      </c>
      <c r="P9" s="14">
        <v>3</v>
      </c>
      <c r="Q9" s="14">
        <v>11</v>
      </c>
      <c r="R9" s="14"/>
      <c r="S9" s="14">
        <v>14</v>
      </c>
      <c r="T9" s="14"/>
      <c r="U9" s="14">
        <v>12</v>
      </c>
      <c r="V9" s="14"/>
      <c r="W9" s="14"/>
      <c r="X9" s="14"/>
      <c r="Y9" s="14"/>
      <c r="Z9" s="14"/>
      <c r="AA9" s="14"/>
      <c r="AB9" s="14">
        <v>1</v>
      </c>
      <c r="AC9" s="14"/>
      <c r="AD9" s="14"/>
      <c r="AE9" s="13">
        <f t="shared" si="3"/>
        <v>41</v>
      </c>
      <c r="AF9" s="15">
        <f t="shared" si="4"/>
        <v>-41</v>
      </c>
      <c r="AG9" s="7">
        <f t="shared" si="5"/>
        <v>301</v>
      </c>
      <c r="AH9" s="13">
        <f t="shared" si="6"/>
        <v>342</v>
      </c>
    </row>
    <row r="10" spans="1:34" ht="15" customHeight="1" x14ac:dyDescent="0.25">
      <c r="A10" s="20" t="s">
        <v>36</v>
      </c>
      <c r="B10" s="21">
        <v>100</v>
      </c>
      <c r="C10" s="8">
        <v>13</v>
      </c>
      <c r="D10" s="8">
        <v>75</v>
      </c>
      <c r="E10" s="12">
        <v>822</v>
      </c>
      <c r="F10" s="1">
        <f>'2.2'!AE10</f>
        <v>0</v>
      </c>
      <c r="G10" s="22">
        <f t="shared" si="2"/>
        <v>822</v>
      </c>
      <c r="H10" s="28">
        <v>55</v>
      </c>
      <c r="I10" s="28"/>
      <c r="J10" s="28"/>
      <c r="K10" s="28"/>
      <c r="L10" s="28">
        <v>5</v>
      </c>
      <c r="M10" s="28"/>
      <c r="N10" s="6">
        <f t="shared" si="0"/>
        <v>60</v>
      </c>
      <c r="O10" s="11">
        <f t="shared" si="1"/>
        <v>762</v>
      </c>
      <c r="P10" s="14">
        <v>15</v>
      </c>
      <c r="Q10" s="14">
        <v>72</v>
      </c>
      <c r="R10" s="14">
        <v>10</v>
      </c>
      <c r="S10" s="14">
        <v>49</v>
      </c>
      <c r="T10" s="14">
        <v>1</v>
      </c>
      <c r="U10" s="14">
        <v>48</v>
      </c>
      <c r="V10" s="14"/>
      <c r="W10" s="14"/>
      <c r="X10" s="14"/>
      <c r="Y10" s="14"/>
      <c r="Z10" s="14">
        <v>10</v>
      </c>
      <c r="AA10" s="14"/>
      <c r="AB10" s="14"/>
      <c r="AC10" s="14"/>
      <c r="AD10" s="14">
        <v>1</v>
      </c>
      <c r="AE10" s="13">
        <f t="shared" si="3"/>
        <v>205</v>
      </c>
      <c r="AF10" s="15">
        <f t="shared" si="4"/>
        <v>557</v>
      </c>
      <c r="AG10" s="7">
        <f t="shared" si="5"/>
        <v>1375</v>
      </c>
      <c r="AH10" s="13">
        <f t="shared" si="6"/>
        <v>819</v>
      </c>
    </row>
    <row r="11" spans="1:34" ht="15" customHeight="1" x14ac:dyDescent="0.25">
      <c r="A11" s="20" t="s">
        <v>37</v>
      </c>
      <c r="B11" s="21">
        <v>85</v>
      </c>
      <c r="C11" s="10">
        <v>2</v>
      </c>
      <c r="D11" s="10">
        <v>72</v>
      </c>
      <c r="E11" s="12">
        <v>81</v>
      </c>
      <c r="F11" s="1">
        <f>'2.2'!AE11</f>
        <v>0</v>
      </c>
      <c r="G11" s="22">
        <f t="shared" si="2"/>
        <v>81</v>
      </c>
      <c r="H11" s="7">
        <v>2</v>
      </c>
      <c r="I11" s="7"/>
      <c r="J11" s="7"/>
      <c r="K11" s="7"/>
      <c r="L11" s="7"/>
      <c r="M11" s="7"/>
      <c r="N11" s="6">
        <f t="shared" si="0"/>
        <v>2</v>
      </c>
      <c r="O11" s="11">
        <f t="shared" si="1"/>
        <v>79</v>
      </c>
      <c r="P11" s="14">
        <v>6</v>
      </c>
      <c r="Q11" s="14">
        <v>7</v>
      </c>
      <c r="R11" s="14"/>
      <c r="S11" s="14">
        <v>15</v>
      </c>
      <c r="T11" s="14"/>
      <c r="U11" s="14">
        <v>15</v>
      </c>
      <c r="V11" s="14"/>
      <c r="W11" s="14"/>
      <c r="X11" s="14"/>
      <c r="Y11" s="14"/>
      <c r="Z11" s="14">
        <v>9</v>
      </c>
      <c r="AA11" s="14"/>
      <c r="AB11" s="14"/>
      <c r="AC11" s="14"/>
      <c r="AD11" s="14"/>
      <c r="AE11" s="13">
        <f t="shared" si="3"/>
        <v>52</v>
      </c>
      <c r="AF11" s="15">
        <f t="shared" si="4"/>
        <v>27</v>
      </c>
      <c r="AG11" s="7">
        <f t="shared" si="5"/>
        <v>242</v>
      </c>
      <c r="AH11" s="13">
        <f t="shared" si="6"/>
        <v>215</v>
      </c>
    </row>
    <row r="12" spans="1:34" ht="15" customHeight="1" x14ac:dyDescent="0.25">
      <c r="A12" s="20" t="s">
        <v>38</v>
      </c>
      <c r="B12" s="21">
        <v>50</v>
      </c>
      <c r="C12" s="10">
        <v>8</v>
      </c>
      <c r="D12" s="10">
        <v>89</v>
      </c>
      <c r="E12" s="12">
        <v>85</v>
      </c>
      <c r="F12" s="1">
        <f>'2.2'!AE12</f>
        <v>0</v>
      </c>
      <c r="G12" s="22">
        <f t="shared" si="2"/>
        <v>85</v>
      </c>
      <c r="H12" s="7">
        <v>9</v>
      </c>
      <c r="I12" s="7"/>
      <c r="J12" s="7"/>
      <c r="K12" s="7"/>
      <c r="L12" s="7">
        <v>6</v>
      </c>
      <c r="M12" s="7"/>
      <c r="N12" s="6">
        <f t="shared" si="0"/>
        <v>15</v>
      </c>
      <c r="O12" s="11">
        <f t="shared" si="1"/>
        <v>70</v>
      </c>
      <c r="P12" s="14">
        <v>6</v>
      </c>
      <c r="Q12" s="14">
        <v>13</v>
      </c>
      <c r="R12" s="14"/>
      <c r="S12" s="14">
        <v>9</v>
      </c>
      <c r="T12" s="14"/>
      <c r="U12" s="14">
        <v>41</v>
      </c>
      <c r="V12" s="14"/>
      <c r="W12" s="14"/>
      <c r="X12" s="14"/>
      <c r="Y12" s="14"/>
      <c r="Z12" s="14">
        <v>5</v>
      </c>
      <c r="AA12" s="14">
        <v>3</v>
      </c>
      <c r="AB12" s="14"/>
      <c r="AC12" s="14"/>
      <c r="AD12" s="14"/>
      <c r="AE12" s="13">
        <f t="shared" si="3"/>
        <v>77</v>
      </c>
      <c r="AF12" s="15">
        <f t="shared" si="4"/>
        <v>-7</v>
      </c>
      <c r="AG12" s="7">
        <f t="shared" si="5"/>
        <v>489</v>
      </c>
      <c r="AH12" s="13">
        <f t="shared" si="6"/>
        <v>496</v>
      </c>
    </row>
    <row r="13" spans="1:34" ht="15" customHeight="1" x14ac:dyDescent="0.25">
      <c r="A13" s="20" t="s">
        <v>39</v>
      </c>
      <c r="B13" s="21">
        <v>50</v>
      </c>
      <c r="C13" s="10">
        <v>6</v>
      </c>
      <c r="D13" s="10">
        <v>48</v>
      </c>
      <c r="E13" s="12"/>
      <c r="F13" s="1">
        <f>'2.2'!AE13</f>
        <v>0</v>
      </c>
      <c r="G13" s="22">
        <f t="shared" si="2"/>
        <v>0</v>
      </c>
      <c r="H13" s="28">
        <v>2</v>
      </c>
      <c r="I13" s="28"/>
      <c r="J13" s="28"/>
      <c r="K13" s="28"/>
      <c r="L13" s="28"/>
      <c r="M13" s="28"/>
      <c r="N13" s="6">
        <f t="shared" si="0"/>
        <v>2</v>
      </c>
      <c r="O13" s="11">
        <f t="shared" si="1"/>
        <v>-2</v>
      </c>
      <c r="P13" s="14"/>
      <c r="Q13" s="14"/>
      <c r="R13" s="14"/>
      <c r="S13" s="14">
        <v>9</v>
      </c>
      <c r="T13" s="14"/>
      <c r="U13" s="14">
        <v>15</v>
      </c>
      <c r="V13" s="14"/>
      <c r="W13" s="14"/>
      <c r="X13" s="14"/>
      <c r="Y13" s="14"/>
      <c r="Z13" s="14">
        <v>4</v>
      </c>
      <c r="AA13" s="14"/>
      <c r="AB13" s="14"/>
      <c r="AC13" s="14"/>
      <c r="AD13" s="14"/>
      <c r="AE13" s="13">
        <f t="shared" si="3"/>
        <v>28</v>
      </c>
      <c r="AF13" s="15">
        <f t="shared" si="4"/>
        <v>-30</v>
      </c>
      <c r="AG13" s="7">
        <f t="shared" si="5"/>
        <v>348</v>
      </c>
      <c r="AH13" s="13">
        <f t="shared" si="6"/>
        <v>378</v>
      </c>
    </row>
    <row r="14" spans="1:34" ht="15" customHeight="1" x14ac:dyDescent="0.25">
      <c r="A14" s="20" t="s">
        <v>25</v>
      </c>
      <c r="B14" s="21">
        <v>45</v>
      </c>
      <c r="C14" s="10">
        <v>4</v>
      </c>
      <c r="D14" s="10">
        <v>14</v>
      </c>
      <c r="E14" s="12">
        <v>180</v>
      </c>
      <c r="F14" s="1">
        <f>'2.2'!AE14</f>
        <v>0</v>
      </c>
      <c r="G14" s="22">
        <f t="shared" si="2"/>
        <v>180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180</v>
      </c>
      <c r="P14" s="14"/>
      <c r="Q14" s="14">
        <v>10</v>
      </c>
      <c r="R14" s="14"/>
      <c r="S14" s="14"/>
      <c r="T14" s="14"/>
      <c r="U14" s="14"/>
      <c r="V14" s="14"/>
      <c r="W14" s="14"/>
      <c r="X14" s="14"/>
      <c r="Y14" s="14"/>
      <c r="Z14" s="14">
        <v>5</v>
      </c>
      <c r="AA14" s="14"/>
      <c r="AB14" s="14"/>
      <c r="AC14" s="14"/>
      <c r="AD14" s="14">
        <v>1</v>
      </c>
      <c r="AE14" s="13">
        <f>SUM(P14:AB14)</f>
        <v>15</v>
      </c>
      <c r="AF14" s="15">
        <f t="shared" si="4"/>
        <v>165</v>
      </c>
      <c r="AG14" s="7">
        <f t="shared" si="5"/>
        <v>194</v>
      </c>
      <c r="AH14" s="13">
        <f t="shared" si="6"/>
        <v>30</v>
      </c>
    </row>
    <row r="15" spans="1:34" ht="15" customHeight="1" x14ac:dyDescent="0.25">
      <c r="A15" s="20" t="s">
        <v>26</v>
      </c>
      <c r="B15" s="21">
        <v>33</v>
      </c>
      <c r="C15" s="10">
        <v>5</v>
      </c>
      <c r="D15" s="10">
        <v>48</v>
      </c>
      <c r="E15" s="12">
        <v>52</v>
      </c>
      <c r="F15" s="1">
        <f>'2.2'!AE15</f>
        <v>0</v>
      </c>
      <c r="G15" s="22">
        <f t="shared" si="2"/>
        <v>52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52</v>
      </c>
      <c r="P15" s="14"/>
      <c r="Q15" s="14"/>
      <c r="R15" s="14">
        <v>1</v>
      </c>
      <c r="S15" s="14"/>
      <c r="T15" s="14"/>
      <c r="U15" s="14"/>
      <c r="V15" s="14"/>
      <c r="W15" s="14"/>
      <c r="X15" s="14"/>
      <c r="Y15" s="14"/>
      <c r="Z15" s="14">
        <v>1</v>
      </c>
      <c r="AA15" s="14"/>
      <c r="AB15" s="14"/>
      <c r="AC15" s="14"/>
      <c r="AD15" s="14"/>
      <c r="AE15" s="13">
        <f t="shared" si="3"/>
        <v>2</v>
      </c>
      <c r="AF15" s="15">
        <f t="shared" si="4"/>
        <v>50</v>
      </c>
      <c r="AG15" s="7">
        <f t="shared" si="5"/>
        <v>213</v>
      </c>
      <c r="AH15" s="13">
        <f t="shared" si="6"/>
        <v>163</v>
      </c>
    </row>
    <row r="16" spans="1:34" ht="15" customHeight="1" x14ac:dyDescent="0.25">
      <c r="A16" s="20" t="s">
        <v>27</v>
      </c>
      <c r="B16" s="21">
        <v>45</v>
      </c>
      <c r="C16" s="10">
        <v>9</v>
      </c>
      <c r="D16" s="10">
        <v>40</v>
      </c>
      <c r="E16" s="12">
        <v>14</v>
      </c>
      <c r="F16" s="1">
        <f>'2.2'!AE16</f>
        <v>0</v>
      </c>
      <c r="G16" s="22">
        <f t="shared" si="2"/>
        <v>14</v>
      </c>
      <c r="H16" s="28">
        <v>15</v>
      </c>
      <c r="I16" s="28">
        <v>54</v>
      </c>
      <c r="J16" s="28"/>
      <c r="K16" s="28"/>
      <c r="L16" s="28"/>
      <c r="M16" s="28"/>
      <c r="N16" s="6">
        <f t="shared" si="0"/>
        <v>69</v>
      </c>
      <c r="O16" s="11">
        <f t="shared" si="1"/>
        <v>-55</v>
      </c>
      <c r="P16" s="14">
        <v>18</v>
      </c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>
        <v>1</v>
      </c>
      <c r="AE16" s="13">
        <f t="shared" si="3"/>
        <v>18</v>
      </c>
      <c r="AF16" s="15">
        <f>O16-AE16</f>
        <v>-73</v>
      </c>
      <c r="AG16" s="7">
        <f t="shared" si="5"/>
        <v>445</v>
      </c>
      <c r="AH16" s="13">
        <f t="shared" si="6"/>
        <v>519</v>
      </c>
    </row>
    <row r="17" spans="1:34" ht="15" customHeight="1" x14ac:dyDescent="0.25">
      <c r="A17" s="20" t="s">
        <v>48</v>
      </c>
      <c r="B17" s="21">
        <v>100</v>
      </c>
      <c r="C17" s="10">
        <v>0</v>
      </c>
      <c r="D17" s="10">
        <v>52</v>
      </c>
      <c r="E17" s="12">
        <v>50</v>
      </c>
      <c r="F17" s="1">
        <f>'2.2'!AE17</f>
        <v>0</v>
      </c>
      <c r="G17" s="22">
        <f t="shared" si="2"/>
        <v>50</v>
      </c>
      <c r="H17" s="7">
        <v>5</v>
      </c>
      <c r="I17" s="7"/>
      <c r="J17" s="7"/>
      <c r="K17" s="7"/>
      <c r="L17" s="7"/>
      <c r="M17" s="7"/>
      <c r="N17" s="6">
        <f t="shared" si="0"/>
        <v>5</v>
      </c>
      <c r="O17" s="11">
        <f t="shared" si="1"/>
        <v>45</v>
      </c>
      <c r="P17" s="14">
        <v>10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3">
        <f t="shared" si="3"/>
        <v>10</v>
      </c>
      <c r="AF17" s="15">
        <f t="shared" si="4"/>
        <v>35</v>
      </c>
      <c r="AG17" s="7">
        <f t="shared" si="5"/>
        <v>52</v>
      </c>
      <c r="AH17" s="13">
        <f t="shared" si="6"/>
        <v>17</v>
      </c>
    </row>
    <row r="18" spans="1:34" ht="15" customHeight="1" x14ac:dyDescent="0.25">
      <c r="A18" s="20" t="s">
        <v>49</v>
      </c>
      <c r="B18" s="21">
        <v>100</v>
      </c>
      <c r="C18" s="10">
        <v>0</v>
      </c>
      <c r="D18" s="10">
        <v>92</v>
      </c>
      <c r="E18" s="12">
        <v>100</v>
      </c>
      <c r="F18" s="1">
        <f>'2.2'!AE18</f>
        <v>0</v>
      </c>
      <c r="G18" s="22">
        <f t="shared" si="2"/>
        <v>100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100</v>
      </c>
      <c r="P18" s="14">
        <v>5</v>
      </c>
      <c r="Q18" s="14"/>
      <c r="R18" s="14">
        <v>2</v>
      </c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>
        <v>2</v>
      </c>
      <c r="AE18" s="13">
        <f t="shared" si="3"/>
        <v>7</v>
      </c>
      <c r="AF18" s="15">
        <f t="shared" si="4"/>
        <v>93</v>
      </c>
      <c r="AG18" s="7">
        <f t="shared" si="5"/>
        <v>92</v>
      </c>
      <c r="AH18" s="13">
        <f t="shared" si="6"/>
        <v>1</v>
      </c>
    </row>
    <row r="19" spans="1:34" ht="15" customHeight="1" x14ac:dyDescent="0.25">
      <c r="A19" s="20" t="s">
        <v>50</v>
      </c>
      <c r="B19" s="21">
        <v>50</v>
      </c>
      <c r="C19" s="10"/>
      <c r="D19" s="10">
        <v>53</v>
      </c>
      <c r="E19" s="12"/>
      <c r="F19" s="1">
        <f>'2.2'!AE19</f>
        <v>0</v>
      </c>
      <c r="G19" s="22">
        <f t="shared" si="2"/>
        <v>0</v>
      </c>
      <c r="H19" s="7">
        <v>5</v>
      </c>
      <c r="I19" s="7"/>
      <c r="J19" s="7"/>
      <c r="K19" s="7"/>
      <c r="L19" s="7"/>
      <c r="M19" s="7"/>
      <c r="N19" s="6">
        <f t="shared" si="0"/>
        <v>5</v>
      </c>
      <c r="O19" s="11">
        <f t="shared" si="1"/>
        <v>-5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>
        <f t="shared" si="3"/>
        <v>0</v>
      </c>
      <c r="AF19" s="15">
        <f t="shared" si="4"/>
        <v>-5</v>
      </c>
      <c r="AG19" s="7">
        <f t="shared" si="5"/>
        <v>53</v>
      </c>
      <c r="AH19" s="13">
        <f t="shared" si="6"/>
        <v>58</v>
      </c>
    </row>
    <row r="20" spans="1:34" ht="15" customHeight="1" x14ac:dyDescent="0.25">
      <c r="A20" s="20" t="s">
        <v>47</v>
      </c>
      <c r="B20" s="21">
        <v>33</v>
      </c>
      <c r="C20" s="10">
        <v>7</v>
      </c>
      <c r="D20" s="10">
        <v>13</v>
      </c>
      <c r="E20" s="12"/>
      <c r="F20" s="1">
        <f>'2.2'!AE20</f>
        <v>0</v>
      </c>
      <c r="G20" s="22">
        <f t="shared" si="2"/>
        <v>0</v>
      </c>
      <c r="H20" s="7">
        <v>13</v>
      </c>
      <c r="I20" s="7"/>
      <c r="J20" s="7"/>
      <c r="K20" s="7"/>
      <c r="L20" s="7"/>
      <c r="M20" s="7"/>
      <c r="N20" s="6">
        <f t="shared" si="0"/>
        <v>13</v>
      </c>
      <c r="O20" s="11">
        <f t="shared" si="1"/>
        <v>-13</v>
      </c>
      <c r="P20" s="14">
        <v>5</v>
      </c>
      <c r="Q20" s="14">
        <v>8</v>
      </c>
      <c r="R20" s="14">
        <v>6</v>
      </c>
      <c r="S20" s="14">
        <v>15</v>
      </c>
      <c r="T20" s="14"/>
      <c r="U20" s="14">
        <v>12</v>
      </c>
      <c r="V20" s="14"/>
      <c r="W20" s="14"/>
      <c r="X20" s="14"/>
      <c r="Y20" s="14"/>
      <c r="Z20" s="14">
        <v>13</v>
      </c>
      <c r="AA20" s="14"/>
      <c r="AB20" s="14"/>
      <c r="AC20" s="14"/>
      <c r="AD20" s="14">
        <v>3</v>
      </c>
      <c r="AE20" s="13">
        <f t="shared" si="3"/>
        <v>59</v>
      </c>
      <c r="AF20" s="15">
        <f t="shared" si="4"/>
        <v>-72</v>
      </c>
      <c r="AG20" s="7">
        <f t="shared" si="5"/>
        <v>244</v>
      </c>
      <c r="AH20" s="13">
        <f t="shared" si="6"/>
        <v>319</v>
      </c>
    </row>
    <row r="21" spans="1:34" ht="15" customHeight="1" x14ac:dyDescent="0.25">
      <c r="A21" s="20" t="s">
        <v>102</v>
      </c>
      <c r="B21" s="21"/>
      <c r="C21" s="10"/>
      <c r="D21" s="10">
        <v>2</v>
      </c>
      <c r="E21" s="12"/>
      <c r="F21" s="1">
        <f>'2.2'!AE21</f>
        <v>0</v>
      </c>
      <c r="G21" s="22">
        <f t="shared" ref="G21:G27" si="7">SUM(E21:F21)</f>
        <v>0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1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>
        <f t="shared" si="3"/>
        <v>0</v>
      </c>
      <c r="AF21" s="15">
        <f t="shared" si="4"/>
        <v>0</v>
      </c>
      <c r="AG21" s="7">
        <f t="shared" si="5"/>
        <v>2</v>
      </c>
      <c r="AH21" s="13">
        <f t="shared" si="6"/>
        <v>2</v>
      </c>
    </row>
    <row r="22" spans="1:34" ht="15" customHeight="1" x14ac:dyDescent="0.25">
      <c r="A22" s="20" t="s">
        <v>103</v>
      </c>
      <c r="B22" s="21"/>
      <c r="C22" s="10"/>
      <c r="D22" s="10">
        <v>7</v>
      </c>
      <c r="E22" s="12"/>
      <c r="F22" s="1">
        <f>'2.2'!AE22</f>
        <v>0</v>
      </c>
      <c r="G22" s="22">
        <f t="shared" si="7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3"/>
        <v>0</v>
      </c>
      <c r="AF22" s="15">
        <f t="shared" si="4"/>
        <v>0</v>
      </c>
      <c r="AG22" s="7">
        <f t="shared" si="5"/>
        <v>7</v>
      </c>
      <c r="AH22" s="13">
        <f t="shared" si="6"/>
        <v>7</v>
      </c>
    </row>
    <row r="23" spans="1:34" ht="15" customHeight="1" x14ac:dyDescent="0.25">
      <c r="A23" s="20" t="s">
        <v>104</v>
      </c>
      <c r="B23" s="21"/>
      <c r="C23" s="10"/>
      <c r="D23" s="10">
        <v>6</v>
      </c>
      <c r="E23" s="12"/>
      <c r="F23" s="1">
        <f>'2.2'!AE23</f>
        <v>0</v>
      </c>
      <c r="G23" s="22">
        <f t="shared" si="7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3"/>
        <v>0</v>
      </c>
      <c r="AF23" s="15">
        <f t="shared" si="4"/>
        <v>0</v>
      </c>
      <c r="AG23" s="7">
        <f t="shared" si="5"/>
        <v>6</v>
      </c>
      <c r="AH23" s="13">
        <f t="shared" si="6"/>
        <v>6</v>
      </c>
    </row>
    <row r="24" spans="1:34" ht="15" customHeight="1" x14ac:dyDescent="0.25">
      <c r="A24" s="20" t="s">
        <v>106</v>
      </c>
      <c r="B24" s="21"/>
      <c r="C24" s="10"/>
      <c r="D24" s="10">
        <v>1</v>
      </c>
      <c r="E24" s="12"/>
      <c r="F24" s="1">
        <f>'2.2'!AE24</f>
        <v>0</v>
      </c>
      <c r="G24" s="22">
        <f t="shared" si="7"/>
        <v>0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>
        <f t="shared" si="3"/>
        <v>0</v>
      </c>
      <c r="AF24" s="15">
        <f t="shared" si="4"/>
        <v>0</v>
      </c>
      <c r="AG24" s="7">
        <f t="shared" si="5"/>
        <v>1</v>
      </c>
      <c r="AH24" s="13">
        <f t="shared" si="6"/>
        <v>1</v>
      </c>
    </row>
    <row r="25" spans="1:34" ht="15" customHeight="1" x14ac:dyDescent="0.25">
      <c r="A25" s="20" t="s">
        <v>107</v>
      </c>
      <c r="B25" s="21"/>
      <c r="C25" s="10"/>
      <c r="D25" s="10">
        <v>1</v>
      </c>
      <c r="E25" s="12"/>
      <c r="F25" s="1">
        <f>'2.2'!AE25</f>
        <v>0</v>
      </c>
      <c r="G25" s="22">
        <f t="shared" si="7"/>
        <v>0</v>
      </c>
      <c r="H25" s="7"/>
      <c r="I25" s="7"/>
      <c r="J25" s="7"/>
      <c r="K25" s="7"/>
      <c r="L25" s="7"/>
      <c r="M25" s="7"/>
      <c r="N25" s="6">
        <f t="shared" si="0"/>
        <v>0</v>
      </c>
      <c r="O25" s="11">
        <f t="shared" si="1"/>
        <v>0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3">
        <f t="shared" si="3"/>
        <v>0</v>
      </c>
      <c r="AF25" s="15">
        <f t="shared" si="4"/>
        <v>0</v>
      </c>
      <c r="AG25" s="7">
        <f t="shared" si="5"/>
        <v>1</v>
      </c>
      <c r="AH25" s="13">
        <f t="shared" si="6"/>
        <v>1</v>
      </c>
    </row>
    <row r="26" spans="1:34" ht="15" customHeight="1" x14ac:dyDescent="0.25">
      <c r="A26" s="20" t="s">
        <v>133</v>
      </c>
      <c r="B26" s="21">
        <v>45</v>
      </c>
      <c r="C26" s="10">
        <v>0</v>
      </c>
      <c r="D26" s="10">
        <v>21</v>
      </c>
      <c r="E26" s="12"/>
      <c r="F26" s="1">
        <f>'2.2'!AE26</f>
        <v>0</v>
      </c>
      <c r="G26" s="22">
        <f t="shared" si="7"/>
        <v>0</v>
      </c>
      <c r="H26" s="7"/>
      <c r="I26" s="7"/>
      <c r="J26" s="7"/>
      <c r="K26" s="7"/>
      <c r="L26" s="7"/>
      <c r="M26" s="7"/>
      <c r="N26" s="6">
        <f t="shared" si="0"/>
        <v>0</v>
      </c>
      <c r="O26" s="11">
        <f t="shared" si="1"/>
        <v>0</v>
      </c>
      <c r="P26" s="14"/>
      <c r="Q26" s="14"/>
      <c r="R26" s="14">
        <v>20</v>
      </c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3">
        <f t="shared" si="3"/>
        <v>20</v>
      </c>
      <c r="AF26" s="15">
        <f t="shared" si="4"/>
        <v>-20</v>
      </c>
      <c r="AG26" s="7">
        <f t="shared" si="5"/>
        <v>21</v>
      </c>
      <c r="AH26" s="13">
        <f t="shared" si="6"/>
        <v>41</v>
      </c>
    </row>
    <row r="27" spans="1:34" ht="15" customHeight="1" x14ac:dyDescent="0.25">
      <c r="A27" s="20" t="s">
        <v>143</v>
      </c>
      <c r="B27" s="21">
        <v>25</v>
      </c>
      <c r="C27" s="10">
        <v>1</v>
      </c>
      <c r="D27" s="10">
        <v>16</v>
      </c>
      <c r="E27" s="12"/>
      <c r="F27" s="1">
        <f>'2.2'!AE27</f>
        <v>0</v>
      </c>
      <c r="G27" s="22">
        <f t="shared" si="7"/>
        <v>0</v>
      </c>
      <c r="H27" s="7"/>
      <c r="I27" s="7"/>
      <c r="J27" s="7"/>
      <c r="K27" s="7"/>
      <c r="L27" s="7"/>
      <c r="M27" s="7"/>
      <c r="N27" s="6">
        <f t="shared" si="0"/>
        <v>0</v>
      </c>
      <c r="O27" s="11">
        <f t="shared" si="1"/>
        <v>0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3">
        <f t="shared" si="3"/>
        <v>0</v>
      </c>
      <c r="AF27" s="15">
        <f t="shared" si="4"/>
        <v>0</v>
      </c>
      <c r="AG27" s="7">
        <f t="shared" si="5"/>
        <v>41</v>
      </c>
      <c r="AH27" s="13">
        <f t="shared" si="6"/>
        <v>41</v>
      </c>
    </row>
    <row r="28" spans="1:34" x14ac:dyDescent="0.25">
      <c r="E28" s="19">
        <f>SUM(E3:E27)</f>
        <v>2895</v>
      </c>
      <c r="F28" s="19">
        <f>SUM(F3:F27)</f>
        <v>0</v>
      </c>
      <c r="G28" s="19">
        <f t="shared" ref="G28:AH28" si="8">SUM(G3:G27)</f>
        <v>2895</v>
      </c>
      <c r="H28" s="19">
        <f t="shared" si="8"/>
        <v>242</v>
      </c>
      <c r="I28" s="19">
        <f t="shared" si="8"/>
        <v>146</v>
      </c>
      <c r="J28" s="19">
        <f t="shared" si="8"/>
        <v>0</v>
      </c>
      <c r="K28" s="19">
        <f t="shared" si="8"/>
        <v>0</v>
      </c>
      <c r="L28" s="19">
        <f t="shared" si="8"/>
        <v>56</v>
      </c>
      <c r="M28" s="19">
        <f t="shared" si="8"/>
        <v>0</v>
      </c>
      <c r="N28" s="19">
        <f t="shared" si="8"/>
        <v>444</v>
      </c>
      <c r="O28" s="19">
        <f t="shared" si="8"/>
        <v>2451</v>
      </c>
      <c r="P28" s="19">
        <f t="shared" si="8"/>
        <v>170</v>
      </c>
      <c r="Q28" s="19">
        <f t="shared" si="8"/>
        <v>353</v>
      </c>
      <c r="R28" s="19">
        <f t="shared" si="8"/>
        <v>115</v>
      </c>
      <c r="S28" s="19">
        <f t="shared" si="8"/>
        <v>209</v>
      </c>
      <c r="T28" s="19">
        <f t="shared" si="8"/>
        <v>34</v>
      </c>
      <c r="U28" s="19">
        <f t="shared" si="8"/>
        <v>278</v>
      </c>
      <c r="V28" s="19">
        <f t="shared" si="8"/>
        <v>0</v>
      </c>
      <c r="W28" s="19">
        <f t="shared" si="8"/>
        <v>0</v>
      </c>
      <c r="X28" s="19">
        <f t="shared" si="8"/>
        <v>0</v>
      </c>
      <c r="Y28" s="19">
        <f t="shared" si="8"/>
        <v>0</v>
      </c>
      <c r="Z28" s="19">
        <f t="shared" si="8"/>
        <v>335</v>
      </c>
      <c r="AA28" s="19">
        <f t="shared" si="8"/>
        <v>3</v>
      </c>
      <c r="AB28" s="19">
        <f t="shared" si="8"/>
        <v>1</v>
      </c>
      <c r="AC28" s="19">
        <f t="shared" si="8"/>
        <v>0</v>
      </c>
      <c r="AD28" s="19">
        <f t="shared" si="8"/>
        <v>17</v>
      </c>
      <c r="AE28" s="19">
        <f t="shared" si="8"/>
        <v>1498</v>
      </c>
      <c r="AF28" s="19">
        <f>SUM(AF3:AF27)</f>
        <v>953</v>
      </c>
      <c r="AG28" s="19">
        <f t="shared" si="8"/>
        <v>10143</v>
      </c>
      <c r="AH28" s="19">
        <f t="shared" si="8"/>
        <v>9207</v>
      </c>
    </row>
    <row r="31" spans="1:34" x14ac:dyDescent="0.25">
      <c r="N31" t="s">
        <v>8</v>
      </c>
      <c r="P31" s="18"/>
      <c r="Q31" s="18"/>
      <c r="R31" s="18"/>
      <c r="S31" s="18"/>
      <c r="T31" s="18"/>
    </row>
  </sheetData>
  <mergeCells count="14">
    <mergeCell ref="G1:G2"/>
    <mergeCell ref="O1:O2"/>
    <mergeCell ref="A1:A2"/>
    <mergeCell ref="B1:B2"/>
    <mergeCell ref="C1:C2"/>
    <mergeCell ref="D1:D2"/>
    <mergeCell ref="F1:F2"/>
    <mergeCell ref="E1:E2"/>
    <mergeCell ref="N1:N2"/>
    <mergeCell ref="AD1:AD2"/>
    <mergeCell ref="AE1:AE2"/>
    <mergeCell ref="AF1:AF2"/>
    <mergeCell ref="AG1:AG2"/>
    <mergeCell ref="AH1:AH2"/>
  </mergeCells>
  <pageMargins left="0.7" right="0.7" top="0.75" bottom="0.75" header="0.3" footer="0.3"/>
  <pageSetup paperSize="9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35"/>
  <sheetViews>
    <sheetView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C3" sqref="AC3:AC31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5.28515625" bestFit="1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1" width="10.85546875" customWidth="1"/>
    <col min="32" max="32" width="12.28515625" bestFit="1" customWidth="1"/>
    <col min="33" max="33" width="10.85546875" customWidth="1"/>
    <col min="34" max="34" width="15.5703125" customWidth="1"/>
    <col min="35" max="35" width="10.85546875" customWidth="1"/>
  </cols>
  <sheetData>
    <row r="1" spans="1:35" x14ac:dyDescent="0.25">
      <c r="A1" s="177" t="s">
        <v>0</v>
      </c>
      <c r="B1" s="186" t="s">
        <v>21</v>
      </c>
      <c r="C1" s="186" t="s">
        <v>19</v>
      </c>
      <c r="D1" s="177" t="s">
        <v>20</v>
      </c>
      <c r="E1" s="186" t="s">
        <v>12</v>
      </c>
      <c r="F1" s="186" t="s">
        <v>5</v>
      </c>
      <c r="G1" s="183" t="s">
        <v>17</v>
      </c>
      <c r="H1" s="3" t="s">
        <v>3</v>
      </c>
      <c r="I1" s="3"/>
      <c r="J1" s="3"/>
      <c r="K1" s="23"/>
      <c r="L1" s="3"/>
      <c r="M1" s="3"/>
      <c r="N1" s="188" t="s">
        <v>6</v>
      </c>
      <c r="O1" s="184" t="s">
        <v>4</v>
      </c>
      <c r="P1" s="5" t="s">
        <v>40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40</v>
      </c>
      <c r="W1" s="5" t="s">
        <v>40</v>
      </c>
      <c r="X1" s="5" t="s">
        <v>200</v>
      </c>
      <c r="Y1" s="5" t="s">
        <v>200</v>
      </c>
      <c r="Z1" s="5" t="s">
        <v>9</v>
      </c>
      <c r="AA1" s="5" t="s">
        <v>14</v>
      </c>
      <c r="AB1" s="4" t="s">
        <v>112</v>
      </c>
      <c r="AC1" s="5" t="s">
        <v>201</v>
      </c>
      <c r="AD1" s="5"/>
      <c r="AE1" s="177" t="s">
        <v>18</v>
      </c>
      <c r="AF1" s="169" t="s">
        <v>10</v>
      </c>
      <c r="AG1" s="169" t="s">
        <v>44</v>
      </c>
      <c r="AH1" s="179" t="s">
        <v>22</v>
      </c>
      <c r="AI1" s="181" t="s">
        <v>23</v>
      </c>
    </row>
    <row r="2" spans="1:35" x14ac:dyDescent="0.25">
      <c r="A2" s="178"/>
      <c r="B2" s="187"/>
      <c r="C2" s="187"/>
      <c r="D2" s="178"/>
      <c r="E2" s="187"/>
      <c r="F2" s="187"/>
      <c r="G2" s="183"/>
      <c r="H2" s="17" t="s">
        <v>24</v>
      </c>
      <c r="I2" s="17" t="s">
        <v>43</v>
      </c>
      <c r="J2" s="17" t="s">
        <v>126</v>
      </c>
      <c r="K2" s="17" t="s">
        <v>1</v>
      </c>
      <c r="L2" s="2" t="s">
        <v>2</v>
      </c>
      <c r="M2" s="2" t="s">
        <v>7</v>
      </c>
      <c r="N2" s="189"/>
      <c r="O2" s="185"/>
      <c r="P2" s="4" t="s">
        <v>41</v>
      </c>
      <c r="Q2" s="4" t="s">
        <v>41</v>
      </c>
      <c r="R2" s="4" t="s">
        <v>41</v>
      </c>
      <c r="S2" s="4" t="s">
        <v>41</v>
      </c>
      <c r="T2" s="4" t="s">
        <v>41</v>
      </c>
      <c r="U2" s="4" t="s">
        <v>41</v>
      </c>
      <c r="V2" s="4" t="s">
        <v>42</v>
      </c>
      <c r="W2" s="4" t="s">
        <v>42</v>
      </c>
      <c r="X2" s="4" t="s">
        <v>42</v>
      </c>
      <c r="Y2" s="4" t="s">
        <v>42</v>
      </c>
      <c r="Z2" s="4" t="s">
        <v>42</v>
      </c>
      <c r="AA2" s="4" t="s">
        <v>42</v>
      </c>
      <c r="AB2" s="16" t="s">
        <v>92</v>
      </c>
      <c r="AC2" s="16" t="s">
        <v>176</v>
      </c>
      <c r="AD2" s="5"/>
      <c r="AE2" s="178"/>
      <c r="AF2" s="170"/>
      <c r="AG2" s="170"/>
      <c r="AH2" s="180"/>
      <c r="AI2" s="182"/>
    </row>
    <row r="3" spans="1:35" ht="12.75" customHeight="1" x14ac:dyDescent="0.25">
      <c r="A3" s="20" t="s">
        <v>28</v>
      </c>
      <c r="B3" s="21">
        <v>33</v>
      </c>
      <c r="C3" s="9">
        <v>58</v>
      </c>
      <c r="D3" s="9">
        <v>50</v>
      </c>
      <c r="E3" s="12">
        <v>535</v>
      </c>
      <c r="F3" s="1">
        <f>'19.1'!AI3</f>
        <v>2188</v>
      </c>
      <c r="G3" s="22">
        <f>SUM(E3:F3)</f>
        <v>2723</v>
      </c>
      <c r="H3" s="7"/>
      <c r="I3" s="7"/>
      <c r="J3" s="7"/>
      <c r="K3" s="7"/>
      <c r="L3" s="7">
        <v>45</v>
      </c>
      <c r="M3" s="7"/>
      <c r="N3" s="6">
        <f t="shared" ref="N3:N20" si="0">SUBTOTAL(9,H3:M3)</f>
        <v>45</v>
      </c>
      <c r="O3" s="11">
        <f t="shared" ref="O3:O20" si="1">G3-N3</f>
        <v>2678</v>
      </c>
      <c r="P3" s="14">
        <v>49</v>
      </c>
      <c r="Q3" s="14">
        <v>92</v>
      </c>
      <c r="R3" s="14"/>
      <c r="S3" s="14">
        <v>55</v>
      </c>
      <c r="T3" s="14">
        <v>116</v>
      </c>
      <c r="U3" s="14">
        <v>96</v>
      </c>
      <c r="V3" s="14">
        <v>35</v>
      </c>
      <c r="W3" s="81">
        <v>7</v>
      </c>
      <c r="X3" s="14">
        <v>1</v>
      </c>
      <c r="Y3" s="14">
        <v>148</v>
      </c>
      <c r="Z3" s="14">
        <v>60</v>
      </c>
      <c r="AA3" s="14">
        <v>47</v>
      </c>
      <c r="AB3" s="14"/>
      <c r="AC3" s="14"/>
      <c r="AD3" s="14"/>
      <c r="AE3" s="14">
        <v>8</v>
      </c>
      <c r="AF3" s="13">
        <f>SUM(P3:AD3)</f>
        <v>706</v>
      </c>
      <c r="AG3" s="15">
        <f t="shared" ref="AG3:AG27" si="2">O3-AF3</f>
        <v>1972</v>
      </c>
      <c r="AH3" s="7">
        <f>(B3*C3)+D3</f>
        <v>1964</v>
      </c>
      <c r="AI3" s="13">
        <f>AH3+AE3-AG3</f>
        <v>0</v>
      </c>
    </row>
    <row r="4" spans="1:35" ht="12.75" customHeight="1" x14ac:dyDescent="0.25">
      <c r="A4" s="20" t="s">
        <v>29</v>
      </c>
      <c r="B4" s="21">
        <v>70</v>
      </c>
      <c r="C4" s="9">
        <v>13</v>
      </c>
      <c r="D4" s="9">
        <v>43</v>
      </c>
      <c r="E4" s="12">
        <v>140</v>
      </c>
      <c r="F4" s="1">
        <f>'19.1'!AI4</f>
        <v>1566</v>
      </c>
      <c r="G4" s="22">
        <f t="shared" ref="G4:G20" si="3">SUM(E4:F4)</f>
        <v>1706</v>
      </c>
      <c r="H4" s="7"/>
      <c r="I4" s="7"/>
      <c r="J4" s="7"/>
      <c r="K4" s="7"/>
      <c r="L4" s="7">
        <v>80</v>
      </c>
      <c r="M4" s="7"/>
      <c r="N4" s="6">
        <f t="shared" si="0"/>
        <v>80</v>
      </c>
      <c r="O4" s="11">
        <f t="shared" si="1"/>
        <v>1626</v>
      </c>
      <c r="P4" s="14">
        <v>54</v>
      </c>
      <c r="Q4" s="14">
        <v>81</v>
      </c>
      <c r="R4" s="14"/>
      <c r="S4" s="14">
        <v>75</v>
      </c>
      <c r="T4" s="14">
        <v>106</v>
      </c>
      <c r="U4" s="14">
        <v>56</v>
      </c>
      <c r="V4" s="14">
        <v>40</v>
      </c>
      <c r="W4" s="81">
        <v>35</v>
      </c>
      <c r="X4" s="14">
        <v>20</v>
      </c>
      <c r="Y4" s="14">
        <v>86</v>
      </c>
      <c r="Z4" s="14">
        <v>38</v>
      </c>
      <c r="AA4" s="14">
        <v>81</v>
      </c>
      <c r="AB4" s="14"/>
      <c r="AC4" s="14"/>
      <c r="AD4" s="14"/>
      <c r="AE4" s="14">
        <v>1</v>
      </c>
      <c r="AF4" s="13">
        <f>SUM(P4:AD4)</f>
        <v>672</v>
      </c>
      <c r="AG4" s="15">
        <f t="shared" si="2"/>
        <v>954</v>
      </c>
      <c r="AH4" s="7">
        <f t="shared" ref="AH4:AH32" si="4">(B4*C4)+D4</f>
        <v>953</v>
      </c>
      <c r="AI4" s="13">
        <f t="shared" ref="AI4:AI20" si="5">AH4+AE4-AG4</f>
        <v>0</v>
      </c>
    </row>
    <row r="5" spans="1:35" ht="12.75" customHeight="1" x14ac:dyDescent="0.25">
      <c r="A5" s="20" t="s">
        <v>30</v>
      </c>
      <c r="B5" s="21">
        <v>45</v>
      </c>
      <c r="C5" s="8">
        <v>4</v>
      </c>
      <c r="D5" s="8">
        <v>9</v>
      </c>
      <c r="E5" s="12"/>
      <c r="F5" s="1">
        <f>'19.1'!AI5</f>
        <v>303</v>
      </c>
      <c r="G5" s="22">
        <f t="shared" si="3"/>
        <v>303</v>
      </c>
      <c r="H5" s="7"/>
      <c r="I5" s="7"/>
      <c r="J5" s="7"/>
      <c r="K5" s="7"/>
      <c r="L5" s="7">
        <v>30</v>
      </c>
      <c r="M5" s="7"/>
      <c r="N5" s="6">
        <f t="shared" si="0"/>
        <v>30</v>
      </c>
      <c r="O5" s="11">
        <f t="shared" si="1"/>
        <v>273</v>
      </c>
      <c r="P5" s="14">
        <v>5</v>
      </c>
      <c r="Q5" s="14">
        <v>3</v>
      </c>
      <c r="R5" s="14"/>
      <c r="S5" s="14"/>
      <c r="T5" s="14"/>
      <c r="U5" s="14"/>
      <c r="V5" s="14"/>
      <c r="W5" s="81"/>
      <c r="X5" s="14"/>
      <c r="Y5" s="14">
        <v>68</v>
      </c>
      <c r="Z5" s="14">
        <v>2</v>
      </c>
      <c r="AA5" s="14">
        <v>6</v>
      </c>
      <c r="AB5" s="14"/>
      <c r="AC5" s="14"/>
      <c r="AD5" s="14"/>
      <c r="AE5" s="14"/>
      <c r="AF5" s="13">
        <f t="shared" ref="AF5:AF31" si="6">SUM(P5:AD5)</f>
        <v>84</v>
      </c>
      <c r="AG5" s="15">
        <f t="shared" si="2"/>
        <v>189</v>
      </c>
      <c r="AH5" s="7">
        <f t="shared" si="4"/>
        <v>189</v>
      </c>
      <c r="AI5" s="13">
        <f t="shared" si="5"/>
        <v>0</v>
      </c>
    </row>
    <row r="6" spans="1:35" ht="12.75" customHeight="1" x14ac:dyDescent="0.25">
      <c r="A6" s="20" t="s">
        <v>31</v>
      </c>
      <c r="B6" s="21">
        <v>60</v>
      </c>
      <c r="C6" s="8">
        <v>1</v>
      </c>
      <c r="D6" s="8">
        <v>9</v>
      </c>
      <c r="E6" s="12"/>
      <c r="F6" s="1">
        <f>'19.1'!AI6</f>
        <v>79</v>
      </c>
      <c r="G6" s="22">
        <f t="shared" si="3"/>
        <v>79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79</v>
      </c>
      <c r="P6" s="14"/>
      <c r="Q6" s="14"/>
      <c r="R6" s="14"/>
      <c r="S6" s="14"/>
      <c r="T6" s="14"/>
      <c r="U6" s="14"/>
      <c r="V6" s="14"/>
      <c r="W6" s="81"/>
      <c r="X6" s="14"/>
      <c r="Y6" s="14">
        <v>10</v>
      </c>
      <c r="Z6" s="14"/>
      <c r="AA6" s="14"/>
      <c r="AB6" s="14"/>
      <c r="AC6" s="14"/>
      <c r="AD6" s="14"/>
      <c r="AE6" s="14"/>
      <c r="AF6" s="13">
        <f t="shared" si="6"/>
        <v>10</v>
      </c>
      <c r="AG6" s="15">
        <f t="shared" si="2"/>
        <v>69</v>
      </c>
      <c r="AH6" s="7">
        <f t="shared" si="4"/>
        <v>69</v>
      </c>
      <c r="AI6" s="13">
        <f t="shared" si="5"/>
        <v>0</v>
      </c>
    </row>
    <row r="7" spans="1:35" ht="12.75" customHeight="1" x14ac:dyDescent="0.25">
      <c r="A7" s="20" t="s">
        <v>33</v>
      </c>
      <c r="B7" s="21">
        <v>120</v>
      </c>
      <c r="C7" s="9">
        <v>6</v>
      </c>
      <c r="D7" s="9">
        <v>41</v>
      </c>
      <c r="E7" s="12"/>
      <c r="F7" s="1">
        <f>'19.1'!AI7</f>
        <v>826</v>
      </c>
      <c r="G7" s="22">
        <f t="shared" si="3"/>
        <v>826</v>
      </c>
      <c r="H7" s="7"/>
      <c r="I7" s="7"/>
      <c r="J7" s="7"/>
      <c r="K7" s="7"/>
      <c r="L7" s="7"/>
      <c r="M7" s="7"/>
      <c r="N7" s="6">
        <f t="shared" si="0"/>
        <v>0</v>
      </c>
      <c r="O7" s="11">
        <f t="shared" si="1"/>
        <v>826</v>
      </c>
      <c r="P7" s="14">
        <v>6</v>
      </c>
      <c r="Q7" s="14">
        <v>1</v>
      </c>
      <c r="R7" s="14"/>
      <c r="S7" s="14">
        <v>15</v>
      </c>
      <c r="T7" s="14">
        <v>20</v>
      </c>
      <c r="U7" s="14">
        <v>5</v>
      </c>
      <c r="V7" s="14">
        <v>4</v>
      </c>
      <c r="W7" s="81"/>
      <c r="X7" s="14"/>
      <c r="Y7" s="14"/>
      <c r="Z7" s="14">
        <v>10</v>
      </c>
      <c r="AA7" s="14">
        <v>4</v>
      </c>
      <c r="AB7" s="14"/>
      <c r="AC7" s="14"/>
      <c r="AD7" s="14"/>
      <c r="AE7" s="14"/>
      <c r="AF7" s="13">
        <f t="shared" si="6"/>
        <v>65</v>
      </c>
      <c r="AG7" s="15">
        <f t="shared" si="2"/>
        <v>761</v>
      </c>
      <c r="AH7" s="7">
        <f t="shared" si="4"/>
        <v>761</v>
      </c>
      <c r="AI7" s="13">
        <f t="shared" si="5"/>
        <v>0</v>
      </c>
    </row>
    <row r="8" spans="1:35" ht="12.75" customHeight="1" x14ac:dyDescent="0.25">
      <c r="A8" s="20" t="s">
        <v>34</v>
      </c>
      <c r="B8" s="21">
        <v>40</v>
      </c>
      <c r="C8" s="8">
        <v>1</v>
      </c>
      <c r="D8" s="8">
        <v>36</v>
      </c>
      <c r="E8" s="12">
        <v>80</v>
      </c>
      <c r="F8" s="1">
        <f>'19.1'!AI8</f>
        <v>45</v>
      </c>
      <c r="G8" s="22">
        <f t="shared" si="3"/>
        <v>125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125</v>
      </c>
      <c r="P8" s="14"/>
      <c r="Q8" s="14"/>
      <c r="R8" s="14"/>
      <c r="S8" s="14">
        <v>20</v>
      </c>
      <c r="T8" s="14"/>
      <c r="U8" s="14">
        <v>9</v>
      </c>
      <c r="V8" s="14"/>
      <c r="W8" s="81"/>
      <c r="X8" s="14"/>
      <c r="Y8" s="14">
        <v>20</v>
      </c>
      <c r="Z8" s="14"/>
      <c r="AA8" s="14"/>
      <c r="AB8" s="14"/>
      <c r="AC8" s="14"/>
      <c r="AD8" s="14"/>
      <c r="AE8" s="14"/>
      <c r="AF8" s="13">
        <f t="shared" si="6"/>
        <v>49</v>
      </c>
      <c r="AG8" s="15">
        <f t="shared" si="2"/>
        <v>76</v>
      </c>
      <c r="AH8" s="7">
        <f t="shared" si="4"/>
        <v>76</v>
      </c>
      <c r="AI8" s="13">
        <f t="shared" si="5"/>
        <v>0</v>
      </c>
    </row>
    <row r="9" spans="1:35" ht="12.75" customHeight="1" x14ac:dyDescent="0.25">
      <c r="A9" s="20" t="s">
        <v>35</v>
      </c>
      <c r="B9" s="21">
        <v>65</v>
      </c>
      <c r="C9" s="8">
        <v>4</v>
      </c>
      <c r="D9" s="8">
        <v>20</v>
      </c>
      <c r="E9" s="12"/>
      <c r="F9" s="1">
        <f>'19.1'!AI9</f>
        <v>292</v>
      </c>
      <c r="G9" s="22">
        <f t="shared" si="3"/>
        <v>292</v>
      </c>
      <c r="H9" s="7"/>
      <c r="I9" s="7"/>
      <c r="J9" s="7"/>
      <c r="K9" s="7"/>
      <c r="L9" s="7"/>
      <c r="M9" s="7"/>
      <c r="N9" s="6">
        <f t="shared" si="0"/>
        <v>0</v>
      </c>
      <c r="O9" s="11">
        <f t="shared" si="1"/>
        <v>292</v>
      </c>
      <c r="P9" s="14"/>
      <c r="Q9" s="14">
        <v>3</v>
      </c>
      <c r="R9" s="14"/>
      <c r="S9" s="14"/>
      <c r="T9" s="14"/>
      <c r="U9" s="14">
        <v>4</v>
      </c>
      <c r="V9" s="14">
        <v>5</v>
      </c>
      <c r="W9" s="81"/>
      <c r="X9" s="14"/>
      <c r="Y9" s="14"/>
      <c r="Z9" s="14"/>
      <c r="AA9" s="14"/>
      <c r="AB9" s="14"/>
      <c r="AC9" s="14"/>
      <c r="AD9" s="14"/>
      <c r="AE9" s="14"/>
      <c r="AF9" s="13">
        <f t="shared" si="6"/>
        <v>12</v>
      </c>
      <c r="AG9" s="15">
        <f t="shared" si="2"/>
        <v>280</v>
      </c>
      <c r="AH9" s="7">
        <f t="shared" si="4"/>
        <v>280</v>
      </c>
      <c r="AI9" s="13">
        <f t="shared" si="5"/>
        <v>0</v>
      </c>
    </row>
    <row r="10" spans="1:35" ht="12.75" customHeight="1" x14ac:dyDescent="0.25">
      <c r="A10" s="20" t="s">
        <v>36</v>
      </c>
      <c r="B10" s="21">
        <v>100</v>
      </c>
      <c r="C10" s="8">
        <v>7</v>
      </c>
      <c r="D10" s="8">
        <v>12</v>
      </c>
      <c r="E10" s="12">
        <v>200</v>
      </c>
      <c r="F10" s="1">
        <f>'19.1'!AI10</f>
        <v>754</v>
      </c>
      <c r="G10" s="22">
        <f t="shared" si="3"/>
        <v>954</v>
      </c>
      <c r="H10" s="7"/>
      <c r="I10" s="7"/>
      <c r="J10" s="7"/>
      <c r="K10" s="7"/>
      <c r="L10" s="7">
        <v>15</v>
      </c>
      <c r="M10" s="7"/>
      <c r="N10" s="6">
        <f t="shared" si="0"/>
        <v>15</v>
      </c>
      <c r="O10" s="11">
        <f t="shared" si="1"/>
        <v>939</v>
      </c>
      <c r="P10" s="14">
        <v>4</v>
      </c>
      <c r="Q10" s="14">
        <v>38</v>
      </c>
      <c r="R10" s="14"/>
      <c r="S10" s="14">
        <v>21</v>
      </c>
      <c r="T10" s="14">
        <v>32</v>
      </c>
      <c r="U10" s="14">
        <v>10</v>
      </c>
      <c r="V10" s="14">
        <v>17</v>
      </c>
      <c r="W10" s="81">
        <v>5</v>
      </c>
      <c r="X10" s="14"/>
      <c r="Y10" s="14">
        <v>47</v>
      </c>
      <c r="Z10" s="14">
        <v>15</v>
      </c>
      <c r="AA10" s="14">
        <v>27</v>
      </c>
      <c r="AB10" s="14"/>
      <c r="AC10" s="14">
        <v>10</v>
      </c>
      <c r="AD10" s="14"/>
      <c r="AE10" s="14">
        <v>1</v>
      </c>
      <c r="AF10" s="13">
        <f t="shared" si="6"/>
        <v>226</v>
      </c>
      <c r="AG10" s="15">
        <f t="shared" si="2"/>
        <v>713</v>
      </c>
      <c r="AH10" s="7">
        <f t="shared" si="4"/>
        <v>712</v>
      </c>
      <c r="AI10" s="13">
        <f t="shared" si="5"/>
        <v>0</v>
      </c>
    </row>
    <row r="11" spans="1:35" ht="12.75" customHeight="1" x14ac:dyDescent="0.25">
      <c r="A11" s="20" t="s">
        <v>37</v>
      </c>
      <c r="B11" s="21">
        <v>85</v>
      </c>
      <c r="C11" s="10">
        <v>1</v>
      </c>
      <c r="D11" s="10">
        <v>45</v>
      </c>
      <c r="E11" s="12"/>
      <c r="F11" s="1">
        <f>'19.1'!AI11</f>
        <v>185</v>
      </c>
      <c r="G11" s="22">
        <f t="shared" si="3"/>
        <v>185</v>
      </c>
      <c r="H11" s="7"/>
      <c r="I11" s="7"/>
      <c r="J11" s="7"/>
      <c r="K11" s="7"/>
      <c r="L11" s="7"/>
      <c r="M11" s="7"/>
      <c r="N11" s="6">
        <f t="shared" si="0"/>
        <v>0</v>
      </c>
      <c r="O11" s="11">
        <f t="shared" si="1"/>
        <v>185</v>
      </c>
      <c r="P11" s="14">
        <v>3</v>
      </c>
      <c r="Q11" s="14">
        <v>18</v>
      </c>
      <c r="R11" s="14"/>
      <c r="S11" s="14">
        <v>25</v>
      </c>
      <c r="T11" s="14"/>
      <c r="U11" s="14"/>
      <c r="V11" s="14"/>
      <c r="W11" s="81"/>
      <c r="X11" s="14"/>
      <c r="Y11" s="14"/>
      <c r="Z11" s="14">
        <v>3</v>
      </c>
      <c r="AA11" s="14">
        <v>6</v>
      </c>
      <c r="AB11" s="14"/>
      <c r="AC11" s="14"/>
      <c r="AD11" s="14"/>
      <c r="AE11" s="14"/>
      <c r="AF11" s="13">
        <f t="shared" si="6"/>
        <v>55</v>
      </c>
      <c r="AG11" s="15">
        <f t="shared" si="2"/>
        <v>130</v>
      </c>
      <c r="AH11" s="7">
        <f t="shared" si="4"/>
        <v>130</v>
      </c>
      <c r="AI11" s="13">
        <f t="shared" si="5"/>
        <v>0</v>
      </c>
    </row>
    <row r="12" spans="1:35" ht="12.75" customHeight="1" x14ac:dyDescent="0.25">
      <c r="A12" s="20" t="s">
        <v>38</v>
      </c>
      <c r="B12" s="21">
        <v>50</v>
      </c>
      <c r="C12" s="10">
        <v>6</v>
      </c>
      <c r="D12" s="10">
        <v>53</v>
      </c>
      <c r="E12" s="12">
        <v>85</v>
      </c>
      <c r="F12" s="1">
        <f>'19.1'!AI12</f>
        <v>380</v>
      </c>
      <c r="G12" s="22">
        <f t="shared" si="3"/>
        <v>465</v>
      </c>
      <c r="H12" s="7"/>
      <c r="I12" s="7"/>
      <c r="J12" s="7"/>
      <c r="K12" s="7"/>
      <c r="L12" s="7"/>
      <c r="M12" s="7"/>
      <c r="N12" s="6">
        <f t="shared" si="0"/>
        <v>0</v>
      </c>
      <c r="O12" s="11">
        <f t="shared" si="1"/>
        <v>465</v>
      </c>
      <c r="P12" s="14">
        <v>13</v>
      </c>
      <c r="Q12" s="14">
        <v>10</v>
      </c>
      <c r="R12" s="14"/>
      <c r="S12" s="14">
        <v>7</v>
      </c>
      <c r="T12" s="14">
        <v>28</v>
      </c>
      <c r="U12" s="14"/>
      <c r="V12" s="14">
        <v>5</v>
      </c>
      <c r="W12" s="81">
        <v>5</v>
      </c>
      <c r="X12" s="14"/>
      <c r="Y12" s="14">
        <v>14</v>
      </c>
      <c r="Z12" s="14">
        <v>12</v>
      </c>
      <c r="AA12" s="14">
        <v>18</v>
      </c>
      <c r="AB12" s="14"/>
      <c r="AC12" s="14"/>
      <c r="AD12" s="14"/>
      <c r="AE12" s="14"/>
      <c r="AF12" s="13">
        <f t="shared" si="6"/>
        <v>112</v>
      </c>
      <c r="AG12" s="15">
        <f t="shared" si="2"/>
        <v>353</v>
      </c>
      <c r="AH12" s="7">
        <f t="shared" si="4"/>
        <v>353</v>
      </c>
      <c r="AI12" s="13">
        <f t="shared" si="5"/>
        <v>0</v>
      </c>
    </row>
    <row r="13" spans="1:35" ht="12.75" customHeight="1" x14ac:dyDescent="0.25">
      <c r="A13" s="20" t="s">
        <v>39</v>
      </c>
      <c r="B13" s="21">
        <v>50</v>
      </c>
      <c r="C13" s="10">
        <v>7</v>
      </c>
      <c r="D13" s="10">
        <v>56</v>
      </c>
      <c r="E13" s="12">
        <v>85</v>
      </c>
      <c r="F13" s="1">
        <f>'19.1'!AI13</f>
        <v>372</v>
      </c>
      <c r="G13" s="22">
        <f t="shared" si="3"/>
        <v>457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457</v>
      </c>
      <c r="P13" s="14">
        <v>4</v>
      </c>
      <c r="Q13" s="14">
        <v>6</v>
      </c>
      <c r="R13" s="14"/>
      <c r="S13" s="25">
        <v>18</v>
      </c>
      <c r="T13" s="25"/>
      <c r="U13" s="14"/>
      <c r="V13" s="14"/>
      <c r="W13" s="81"/>
      <c r="X13" s="14"/>
      <c r="Y13" s="14"/>
      <c r="Z13" s="25">
        <v>15</v>
      </c>
      <c r="AA13" s="25">
        <v>8</v>
      </c>
      <c r="AB13" s="14"/>
      <c r="AC13" s="25"/>
      <c r="AD13" s="14"/>
      <c r="AE13" s="14"/>
      <c r="AF13" s="13">
        <f t="shared" si="6"/>
        <v>51</v>
      </c>
      <c r="AG13" s="15">
        <f t="shared" si="2"/>
        <v>406</v>
      </c>
      <c r="AH13" s="7">
        <f t="shared" si="4"/>
        <v>406</v>
      </c>
      <c r="AI13" s="13">
        <f t="shared" si="5"/>
        <v>0</v>
      </c>
    </row>
    <row r="14" spans="1:35" ht="12.75" customHeight="1" x14ac:dyDescent="0.25">
      <c r="A14" s="20" t="s">
        <v>25</v>
      </c>
      <c r="B14" s="21">
        <v>45</v>
      </c>
      <c r="C14" s="10">
        <v>2</v>
      </c>
      <c r="D14" s="10"/>
      <c r="E14" s="12"/>
      <c r="F14" s="1">
        <f>'19.1'!AI14</f>
        <v>133</v>
      </c>
      <c r="G14" s="22">
        <f t="shared" si="3"/>
        <v>133</v>
      </c>
      <c r="H14" s="7"/>
      <c r="I14" s="7"/>
      <c r="J14" s="7"/>
      <c r="K14" s="7"/>
      <c r="L14" s="7">
        <v>30</v>
      </c>
      <c r="M14" s="7"/>
      <c r="N14" s="6">
        <f t="shared" si="0"/>
        <v>30</v>
      </c>
      <c r="O14" s="11">
        <f t="shared" si="1"/>
        <v>103</v>
      </c>
      <c r="P14" s="14">
        <v>10</v>
      </c>
      <c r="Q14" s="14"/>
      <c r="R14" s="14"/>
      <c r="S14" s="14"/>
      <c r="T14" s="14"/>
      <c r="U14" s="14"/>
      <c r="V14" s="14"/>
      <c r="W14" s="81">
        <v>3</v>
      </c>
      <c r="X14" s="14"/>
      <c r="Y14" s="14"/>
      <c r="Z14" s="14"/>
      <c r="AA14" s="14"/>
      <c r="AB14" s="14"/>
      <c r="AC14" s="14"/>
      <c r="AD14" s="14"/>
      <c r="AE14" s="14"/>
      <c r="AF14" s="13">
        <f t="shared" si="6"/>
        <v>13</v>
      </c>
      <c r="AG14" s="15">
        <f t="shared" si="2"/>
        <v>90</v>
      </c>
      <c r="AH14" s="7">
        <f t="shared" si="4"/>
        <v>90</v>
      </c>
      <c r="AI14" s="13">
        <f t="shared" si="5"/>
        <v>0</v>
      </c>
    </row>
    <row r="15" spans="1:35" ht="12.75" customHeight="1" x14ac:dyDescent="0.25">
      <c r="A15" s="20" t="s">
        <v>26</v>
      </c>
      <c r="B15" s="21">
        <v>33</v>
      </c>
      <c r="C15" s="10">
        <v>9</v>
      </c>
      <c r="D15" s="10">
        <v>1</v>
      </c>
      <c r="E15" s="12"/>
      <c r="F15" s="1">
        <f>'19.1'!AI15</f>
        <v>313</v>
      </c>
      <c r="G15" s="22">
        <f t="shared" si="3"/>
        <v>313</v>
      </c>
      <c r="H15" s="7"/>
      <c r="I15" s="7"/>
      <c r="J15" s="7"/>
      <c r="K15" s="7"/>
      <c r="L15" s="7">
        <v>15</v>
      </c>
      <c r="M15" s="7"/>
      <c r="N15" s="6">
        <f t="shared" si="0"/>
        <v>15</v>
      </c>
      <c r="O15" s="11">
        <f t="shared" si="1"/>
        <v>298</v>
      </c>
      <c r="P15" s="14"/>
      <c r="Q15" s="14"/>
      <c r="R15" s="14"/>
      <c r="S15" s="14"/>
      <c r="T15" s="14"/>
      <c r="U15" s="14"/>
      <c r="V15" s="14"/>
      <c r="W15" s="81"/>
      <c r="X15" s="14"/>
      <c r="Y15" s="14"/>
      <c r="Z15" s="14"/>
      <c r="AA15" s="14"/>
      <c r="AB15" s="14"/>
      <c r="AC15" s="14"/>
      <c r="AD15" s="14"/>
      <c r="AE15" s="14"/>
      <c r="AF15" s="13">
        <f t="shared" si="6"/>
        <v>0</v>
      </c>
      <c r="AG15" s="15">
        <f t="shared" si="2"/>
        <v>298</v>
      </c>
      <c r="AH15" s="7">
        <f t="shared" si="4"/>
        <v>298</v>
      </c>
      <c r="AI15" s="13">
        <f t="shared" si="5"/>
        <v>0</v>
      </c>
    </row>
    <row r="16" spans="1:35" ht="12.75" customHeight="1" x14ac:dyDescent="0.25">
      <c r="A16" s="20" t="s">
        <v>27</v>
      </c>
      <c r="B16" s="21">
        <v>45</v>
      </c>
      <c r="C16" s="10">
        <v>3</v>
      </c>
      <c r="D16" s="10"/>
      <c r="E16" s="12"/>
      <c r="F16" s="1">
        <f>'19.1'!AI16</f>
        <v>202</v>
      </c>
      <c r="G16" s="22">
        <f t="shared" si="3"/>
        <v>202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202</v>
      </c>
      <c r="P16" s="14">
        <v>9</v>
      </c>
      <c r="Q16" s="14">
        <v>3</v>
      </c>
      <c r="R16" s="14"/>
      <c r="S16" s="14">
        <v>8</v>
      </c>
      <c r="T16" s="14">
        <v>8</v>
      </c>
      <c r="U16" s="14"/>
      <c r="V16" s="14">
        <v>4</v>
      </c>
      <c r="W16" s="81"/>
      <c r="X16" s="14"/>
      <c r="Y16" s="14">
        <v>4</v>
      </c>
      <c r="Z16" s="14">
        <v>4</v>
      </c>
      <c r="AA16" s="14">
        <v>16</v>
      </c>
      <c r="AB16" s="14"/>
      <c r="AC16" s="14">
        <v>10</v>
      </c>
      <c r="AD16" s="14"/>
      <c r="AE16" s="14">
        <v>1</v>
      </c>
      <c r="AF16" s="13">
        <f t="shared" si="6"/>
        <v>66</v>
      </c>
      <c r="AG16" s="15">
        <f t="shared" si="2"/>
        <v>136</v>
      </c>
      <c r="AH16" s="7">
        <f t="shared" si="4"/>
        <v>135</v>
      </c>
      <c r="AI16" s="13">
        <f t="shared" si="5"/>
        <v>0</v>
      </c>
    </row>
    <row r="17" spans="1:35" ht="12.75" customHeight="1" x14ac:dyDescent="0.25">
      <c r="A17" s="20" t="s">
        <v>48</v>
      </c>
      <c r="B17" s="21">
        <v>50</v>
      </c>
      <c r="C17" s="10">
        <v>1</v>
      </c>
      <c r="D17" s="10">
        <v>22</v>
      </c>
      <c r="E17" s="12">
        <v>50</v>
      </c>
      <c r="F17" s="1">
        <f>'19.1'!AI17</f>
        <v>22</v>
      </c>
      <c r="G17" s="22">
        <f t="shared" si="3"/>
        <v>72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72</v>
      </c>
      <c r="P17" s="14"/>
      <c r="Q17" s="14"/>
      <c r="R17" s="14"/>
      <c r="S17" s="14"/>
      <c r="T17" s="14"/>
      <c r="U17" s="14"/>
      <c r="V17" s="14"/>
      <c r="W17" s="81"/>
      <c r="X17" s="14"/>
      <c r="Y17" s="14"/>
      <c r="Z17" s="14"/>
      <c r="AA17" s="14"/>
      <c r="AB17" s="14"/>
      <c r="AC17" s="14"/>
      <c r="AD17" s="14"/>
      <c r="AE17" s="14"/>
      <c r="AF17" s="13">
        <f t="shared" si="6"/>
        <v>0</v>
      </c>
      <c r="AG17" s="15">
        <f t="shared" si="2"/>
        <v>72</v>
      </c>
      <c r="AH17" s="7">
        <f t="shared" si="4"/>
        <v>72</v>
      </c>
      <c r="AI17" s="13">
        <f t="shared" si="5"/>
        <v>0</v>
      </c>
    </row>
    <row r="18" spans="1:35" ht="12.75" customHeight="1" x14ac:dyDescent="0.25">
      <c r="A18" s="20" t="s">
        <v>49</v>
      </c>
      <c r="B18" s="21">
        <v>100</v>
      </c>
      <c r="C18" s="10"/>
      <c r="D18" s="10">
        <v>94</v>
      </c>
      <c r="E18" s="12">
        <v>100</v>
      </c>
      <c r="F18" s="1">
        <f>'19.1'!AI18</f>
        <v>0</v>
      </c>
      <c r="G18" s="22">
        <f t="shared" si="3"/>
        <v>100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100</v>
      </c>
      <c r="P18" s="14">
        <v>2</v>
      </c>
      <c r="Q18" s="14"/>
      <c r="R18" s="14"/>
      <c r="S18" s="14"/>
      <c r="T18" s="14"/>
      <c r="U18" s="14"/>
      <c r="V18" s="14"/>
      <c r="W18" s="81"/>
      <c r="X18" s="14"/>
      <c r="Y18" s="14"/>
      <c r="Z18" s="14">
        <v>4</v>
      </c>
      <c r="AA18" s="14"/>
      <c r="AB18" s="14"/>
      <c r="AC18" s="14"/>
      <c r="AD18" s="14"/>
      <c r="AE18" s="14"/>
      <c r="AF18" s="13">
        <f t="shared" si="6"/>
        <v>6</v>
      </c>
      <c r="AG18" s="15">
        <f t="shared" si="2"/>
        <v>94</v>
      </c>
      <c r="AH18" s="7">
        <f t="shared" si="4"/>
        <v>94</v>
      </c>
      <c r="AI18" s="13">
        <f t="shared" si="5"/>
        <v>0</v>
      </c>
    </row>
    <row r="19" spans="1:35" ht="12.75" customHeight="1" x14ac:dyDescent="0.25">
      <c r="A19" s="20" t="s">
        <v>50</v>
      </c>
      <c r="B19" s="21">
        <v>50</v>
      </c>
      <c r="C19" s="10">
        <v>1</v>
      </c>
      <c r="D19" s="10">
        <v>11</v>
      </c>
      <c r="E19" s="12"/>
      <c r="F19" s="1">
        <f>'19.1'!AI19</f>
        <v>64</v>
      </c>
      <c r="G19" s="22">
        <f t="shared" si="3"/>
        <v>64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64</v>
      </c>
      <c r="P19" s="14"/>
      <c r="Q19" s="14"/>
      <c r="R19" s="14"/>
      <c r="S19" s="14"/>
      <c r="T19" s="14"/>
      <c r="U19" s="14"/>
      <c r="V19" s="14"/>
      <c r="W19" s="81"/>
      <c r="X19" s="14"/>
      <c r="Y19" s="14"/>
      <c r="Z19" s="14">
        <v>3</v>
      </c>
      <c r="AA19" s="14"/>
      <c r="AB19" s="14"/>
      <c r="AC19" s="14"/>
      <c r="AD19" s="14"/>
      <c r="AE19" s="14"/>
      <c r="AF19" s="13">
        <f t="shared" si="6"/>
        <v>3</v>
      </c>
      <c r="AG19" s="15">
        <f t="shared" si="2"/>
        <v>61</v>
      </c>
      <c r="AH19" s="7">
        <f t="shared" si="4"/>
        <v>61</v>
      </c>
      <c r="AI19" s="13">
        <f t="shared" si="5"/>
        <v>0</v>
      </c>
    </row>
    <row r="20" spans="1:35" ht="12.75" customHeight="1" x14ac:dyDescent="0.25">
      <c r="A20" s="20" t="s">
        <v>47</v>
      </c>
      <c r="B20" s="21">
        <v>33</v>
      </c>
      <c r="C20" s="10">
        <v>6</v>
      </c>
      <c r="D20" s="10">
        <v>102</v>
      </c>
      <c r="E20" s="12">
        <v>104</v>
      </c>
      <c r="F20" s="1">
        <f>'19.1'!AI20</f>
        <v>259</v>
      </c>
      <c r="G20" s="22">
        <f t="shared" si="3"/>
        <v>363</v>
      </c>
      <c r="H20" s="7"/>
      <c r="I20" s="7"/>
      <c r="J20" s="7"/>
      <c r="K20" s="7"/>
      <c r="L20" s="7">
        <v>20</v>
      </c>
      <c r="M20" s="7"/>
      <c r="N20" s="6">
        <f t="shared" si="0"/>
        <v>20</v>
      </c>
      <c r="O20" s="11">
        <f t="shared" si="1"/>
        <v>343</v>
      </c>
      <c r="P20" s="14">
        <v>4</v>
      </c>
      <c r="Q20" s="14">
        <v>4</v>
      </c>
      <c r="R20" s="14"/>
      <c r="S20" s="14">
        <v>1</v>
      </c>
      <c r="T20" s="14">
        <v>4</v>
      </c>
      <c r="U20" s="14"/>
      <c r="V20" s="14"/>
      <c r="W20" s="81"/>
      <c r="X20" s="14"/>
      <c r="Y20" s="14"/>
      <c r="Z20" s="14">
        <v>11</v>
      </c>
      <c r="AA20" s="14">
        <v>8</v>
      </c>
      <c r="AB20" s="14"/>
      <c r="AC20" s="14">
        <v>10</v>
      </c>
      <c r="AD20" s="14"/>
      <c r="AE20" s="14">
        <v>1</v>
      </c>
      <c r="AF20" s="13">
        <f t="shared" si="6"/>
        <v>42</v>
      </c>
      <c r="AG20" s="15">
        <f t="shared" si="2"/>
        <v>301</v>
      </c>
      <c r="AH20" s="7">
        <f t="shared" si="4"/>
        <v>300</v>
      </c>
      <c r="AI20" s="13">
        <f t="shared" si="5"/>
        <v>0</v>
      </c>
    </row>
    <row r="21" spans="1:35" ht="12.75" customHeight="1" x14ac:dyDescent="0.25">
      <c r="A21" s="20" t="s">
        <v>191</v>
      </c>
      <c r="B21" s="21">
        <v>33</v>
      </c>
      <c r="C21" s="10">
        <v>16</v>
      </c>
      <c r="D21" s="10">
        <v>3</v>
      </c>
      <c r="E21" s="12">
        <v>79</v>
      </c>
      <c r="F21" s="1">
        <f>'19.1'!AI21</f>
        <v>594</v>
      </c>
      <c r="G21" s="22">
        <f t="shared" ref="G21:G25" si="7">SUM(E21:F21)</f>
        <v>673</v>
      </c>
      <c r="H21" s="7"/>
      <c r="I21" s="7"/>
      <c r="J21" s="7"/>
      <c r="K21" s="7"/>
      <c r="L21" s="7"/>
      <c r="M21" s="7"/>
      <c r="N21" s="6">
        <f t="shared" ref="N21:N25" si="8">SUBTOTAL(9,H21:M21)</f>
        <v>0</v>
      </c>
      <c r="O21" s="11">
        <f t="shared" ref="O21:O25" si="9">G21-N21</f>
        <v>673</v>
      </c>
      <c r="P21" s="14"/>
      <c r="Q21" s="14"/>
      <c r="R21" s="14"/>
      <c r="S21" s="14"/>
      <c r="T21" s="14"/>
      <c r="U21" s="14"/>
      <c r="V21" s="14"/>
      <c r="W21" s="81"/>
      <c r="X21" s="14"/>
      <c r="Y21" s="14"/>
      <c r="Z21" s="14"/>
      <c r="AA21" s="14"/>
      <c r="AB21" s="14"/>
      <c r="AC21" s="14">
        <v>119</v>
      </c>
      <c r="AD21" s="14"/>
      <c r="AE21" s="14">
        <v>3</v>
      </c>
      <c r="AF21" s="13">
        <f t="shared" si="6"/>
        <v>119</v>
      </c>
      <c r="AG21" s="15">
        <f t="shared" si="2"/>
        <v>554</v>
      </c>
      <c r="AH21" s="7">
        <f t="shared" si="4"/>
        <v>531</v>
      </c>
      <c r="AI21" s="13">
        <f t="shared" ref="AI21:AI25" si="10">AH21+AE21-AG21</f>
        <v>-20</v>
      </c>
    </row>
    <row r="22" spans="1:35" ht="12.75" customHeight="1" x14ac:dyDescent="0.25">
      <c r="A22" s="20" t="s">
        <v>192</v>
      </c>
      <c r="B22" s="21">
        <v>75</v>
      </c>
      <c r="C22" s="10">
        <v>2</v>
      </c>
      <c r="D22" s="10">
        <v>325</v>
      </c>
      <c r="E22" s="12">
        <v>305</v>
      </c>
      <c r="F22" s="1">
        <f>'19.1'!AI22</f>
        <v>298</v>
      </c>
      <c r="G22" s="22">
        <f t="shared" si="7"/>
        <v>603</v>
      </c>
      <c r="H22" s="7"/>
      <c r="I22" s="7"/>
      <c r="J22" s="7"/>
      <c r="K22" s="7"/>
      <c r="L22" s="7"/>
      <c r="M22" s="7"/>
      <c r="N22" s="6">
        <f t="shared" si="8"/>
        <v>0</v>
      </c>
      <c r="O22" s="11">
        <f t="shared" si="9"/>
        <v>603</v>
      </c>
      <c r="P22" s="14"/>
      <c r="Q22" s="14"/>
      <c r="R22" s="14"/>
      <c r="S22" s="14"/>
      <c r="T22" s="14"/>
      <c r="U22" s="14"/>
      <c r="V22" s="14"/>
      <c r="W22" s="81"/>
      <c r="X22" s="14"/>
      <c r="Y22" s="14"/>
      <c r="Z22" s="14"/>
      <c r="AA22" s="14"/>
      <c r="AB22" s="14"/>
      <c r="AC22" s="14">
        <v>128</v>
      </c>
      <c r="AD22" s="14"/>
      <c r="AE22" s="14"/>
      <c r="AF22" s="13">
        <f t="shared" si="6"/>
        <v>128</v>
      </c>
      <c r="AG22" s="15">
        <f t="shared" si="2"/>
        <v>475</v>
      </c>
      <c r="AH22" s="7">
        <f t="shared" si="4"/>
        <v>475</v>
      </c>
      <c r="AI22" s="13">
        <f t="shared" si="10"/>
        <v>0</v>
      </c>
    </row>
    <row r="23" spans="1:35" ht="12.75" customHeight="1" x14ac:dyDescent="0.25">
      <c r="A23" s="20" t="s">
        <v>193</v>
      </c>
      <c r="B23" s="21">
        <v>50</v>
      </c>
      <c r="C23" s="10">
        <v>6</v>
      </c>
      <c r="D23" s="10">
        <v>37</v>
      </c>
      <c r="E23" s="12"/>
      <c r="F23" s="1">
        <f>'19.1'!AI23</f>
        <v>397</v>
      </c>
      <c r="G23" s="22">
        <f t="shared" si="7"/>
        <v>397</v>
      </c>
      <c r="H23" s="7"/>
      <c r="I23" s="7"/>
      <c r="J23" s="7"/>
      <c r="K23" s="7"/>
      <c r="L23" s="7"/>
      <c r="M23" s="7"/>
      <c r="N23" s="6">
        <f t="shared" si="8"/>
        <v>0</v>
      </c>
      <c r="O23" s="11">
        <f t="shared" si="9"/>
        <v>397</v>
      </c>
      <c r="P23" s="14"/>
      <c r="Q23" s="14"/>
      <c r="R23" s="14"/>
      <c r="S23" s="14"/>
      <c r="T23" s="14"/>
      <c r="U23" s="14"/>
      <c r="V23" s="14"/>
      <c r="W23" s="81"/>
      <c r="X23" s="14"/>
      <c r="Y23" s="14"/>
      <c r="Z23" s="14"/>
      <c r="AA23" s="14"/>
      <c r="AB23" s="14"/>
      <c r="AC23" s="14">
        <v>59</v>
      </c>
      <c r="AD23" s="14"/>
      <c r="AE23" s="14">
        <v>1</v>
      </c>
      <c r="AF23" s="13">
        <f t="shared" si="6"/>
        <v>59</v>
      </c>
      <c r="AG23" s="15">
        <f t="shared" si="2"/>
        <v>338</v>
      </c>
      <c r="AH23" s="7">
        <f t="shared" si="4"/>
        <v>337</v>
      </c>
      <c r="AI23" s="13">
        <f t="shared" si="10"/>
        <v>0</v>
      </c>
    </row>
    <row r="24" spans="1:35" ht="12.75" customHeight="1" x14ac:dyDescent="0.25">
      <c r="A24" s="20" t="s">
        <v>180</v>
      </c>
      <c r="B24" s="21">
        <v>40</v>
      </c>
      <c r="C24" s="10">
        <v>1</v>
      </c>
      <c r="D24" s="10">
        <v>34</v>
      </c>
      <c r="E24" s="12"/>
      <c r="F24" s="1">
        <f>'19.1'!AI24</f>
        <v>82</v>
      </c>
      <c r="G24" s="22">
        <f t="shared" si="7"/>
        <v>82</v>
      </c>
      <c r="H24" s="7"/>
      <c r="I24" s="7"/>
      <c r="J24" s="7"/>
      <c r="K24" s="7"/>
      <c r="L24" s="7"/>
      <c r="M24" s="7"/>
      <c r="N24" s="6">
        <f t="shared" si="8"/>
        <v>0</v>
      </c>
      <c r="O24" s="11">
        <f t="shared" si="9"/>
        <v>82</v>
      </c>
      <c r="P24" s="14"/>
      <c r="Q24" s="14">
        <v>3</v>
      </c>
      <c r="R24" s="14"/>
      <c r="S24" s="14"/>
      <c r="T24" s="14"/>
      <c r="U24" s="14"/>
      <c r="V24" s="14"/>
      <c r="W24" s="81"/>
      <c r="X24" s="14"/>
      <c r="Y24" s="14"/>
      <c r="Z24" s="14"/>
      <c r="AA24" s="14"/>
      <c r="AB24" s="14"/>
      <c r="AC24" s="14">
        <v>5</v>
      </c>
      <c r="AD24" s="14"/>
      <c r="AE24" s="14"/>
      <c r="AF24" s="13">
        <f t="shared" si="6"/>
        <v>8</v>
      </c>
      <c r="AG24" s="15">
        <f t="shared" si="2"/>
        <v>74</v>
      </c>
      <c r="AH24" s="7">
        <f t="shared" si="4"/>
        <v>74</v>
      </c>
      <c r="AI24" s="13">
        <f t="shared" si="10"/>
        <v>0</v>
      </c>
    </row>
    <row r="25" spans="1:35" ht="12.75" customHeight="1" x14ac:dyDescent="0.25">
      <c r="A25" s="20" t="s">
        <v>181</v>
      </c>
      <c r="B25" s="21">
        <v>40</v>
      </c>
      <c r="C25" s="10">
        <v>2</v>
      </c>
      <c r="D25" s="10">
        <v>7</v>
      </c>
      <c r="E25" s="12"/>
      <c r="F25" s="1">
        <f>'19.1'!AI25</f>
        <v>122</v>
      </c>
      <c r="G25" s="22">
        <f t="shared" si="7"/>
        <v>122</v>
      </c>
      <c r="H25" s="7"/>
      <c r="I25" s="7"/>
      <c r="J25" s="7"/>
      <c r="K25" s="7"/>
      <c r="L25" s="7"/>
      <c r="M25" s="7"/>
      <c r="N25" s="6">
        <f t="shared" si="8"/>
        <v>0</v>
      </c>
      <c r="O25" s="11">
        <f t="shared" si="9"/>
        <v>122</v>
      </c>
      <c r="P25" s="14"/>
      <c r="Q25" s="14"/>
      <c r="R25" s="14"/>
      <c r="S25" s="14"/>
      <c r="T25" s="14"/>
      <c r="U25" s="14"/>
      <c r="V25" s="14"/>
      <c r="W25" s="81"/>
      <c r="X25" s="14"/>
      <c r="Y25" s="14"/>
      <c r="Z25" s="14"/>
      <c r="AA25" s="14"/>
      <c r="AB25" s="14"/>
      <c r="AC25" s="14">
        <v>35</v>
      </c>
      <c r="AD25" s="14"/>
      <c r="AE25" s="14"/>
      <c r="AF25" s="13">
        <f t="shared" si="6"/>
        <v>35</v>
      </c>
      <c r="AG25" s="15">
        <f t="shared" si="2"/>
        <v>87</v>
      </c>
      <c r="AH25" s="7">
        <f t="shared" si="4"/>
        <v>87</v>
      </c>
      <c r="AI25" s="13">
        <f t="shared" si="10"/>
        <v>0</v>
      </c>
    </row>
    <row r="26" spans="1:35" ht="12.75" customHeight="1" x14ac:dyDescent="0.25">
      <c r="A26" s="20" t="s">
        <v>139</v>
      </c>
      <c r="B26" s="21">
        <v>30</v>
      </c>
      <c r="C26" s="10">
        <v>0</v>
      </c>
      <c r="D26" s="10">
        <v>0</v>
      </c>
      <c r="E26" s="12"/>
      <c r="F26" s="1">
        <f>'19.1'!AI26</f>
        <v>18</v>
      </c>
      <c r="G26" s="22">
        <f t="shared" ref="G26:G27" si="11">SUM(E26:F26)</f>
        <v>18</v>
      </c>
      <c r="H26" s="7"/>
      <c r="I26" s="7"/>
      <c r="J26" s="7"/>
      <c r="K26" s="7"/>
      <c r="L26" s="7"/>
      <c r="M26" s="7"/>
      <c r="N26" s="6">
        <f t="shared" ref="N26:N27" si="12">SUBTOTAL(9,H26:M26)</f>
        <v>0</v>
      </c>
      <c r="O26" s="11">
        <f t="shared" ref="O26:O27" si="13">G26-N26</f>
        <v>18</v>
      </c>
      <c r="P26" s="14"/>
      <c r="Q26" s="14"/>
      <c r="R26" s="14"/>
      <c r="S26" s="14">
        <v>8</v>
      </c>
      <c r="T26" s="14"/>
      <c r="U26" s="14"/>
      <c r="V26" s="14"/>
      <c r="W26" s="81"/>
      <c r="X26" s="14"/>
      <c r="Y26" s="14">
        <v>10</v>
      </c>
      <c r="Z26" s="14"/>
      <c r="AA26" s="14"/>
      <c r="AB26" s="14"/>
      <c r="AC26" s="14"/>
      <c r="AD26" s="14"/>
      <c r="AE26" s="14"/>
      <c r="AF26" s="13">
        <f t="shared" si="6"/>
        <v>18</v>
      </c>
      <c r="AG26" s="15">
        <f t="shared" si="2"/>
        <v>0</v>
      </c>
      <c r="AH26" s="7">
        <f t="shared" si="4"/>
        <v>0</v>
      </c>
      <c r="AI26" s="13">
        <f t="shared" ref="AI26:AI27" si="14">AH26+AE26-AG26</f>
        <v>0</v>
      </c>
    </row>
    <row r="27" spans="1:35" ht="12.75" customHeight="1" x14ac:dyDescent="0.25">
      <c r="A27" s="99" t="s">
        <v>138</v>
      </c>
      <c r="B27" s="21">
        <v>22</v>
      </c>
      <c r="C27" s="10">
        <v>2</v>
      </c>
      <c r="D27" s="10">
        <v>0</v>
      </c>
      <c r="E27" s="12"/>
      <c r="F27" s="1">
        <f>'19.1'!AI27</f>
        <v>44</v>
      </c>
      <c r="G27" s="22">
        <f t="shared" si="11"/>
        <v>44</v>
      </c>
      <c r="H27" s="7"/>
      <c r="I27" s="7"/>
      <c r="J27" s="7"/>
      <c r="K27" s="7"/>
      <c r="L27" s="7"/>
      <c r="M27" s="7"/>
      <c r="N27" s="6">
        <f t="shared" si="12"/>
        <v>0</v>
      </c>
      <c r="O27" s="11">
        <f t="shared" si="13"/>
        <v>44</v>
      </c>
      <c r="P27" s="14"/>
      <c r="Q27" s="14"/>
      <c r="R27" s="14"/>
      <c r="S27" s="14"/>
      <c r="T27" s="14"/>
      <c r="U27" s="14"/>
      <c r="V27" s="14"/>
      <c r="W27" s="81"/>
      <c r="X27" s="14"/>
      <c r="Y27" s="14"/>
      <c r="Z27" s="14"/>
      <c r="AA27" s="14"/>
      <c r="AB27" s="14"/>
      <c r="AC27" s="14"/>
      <c r="AD27" s="14"/>
      <c r="AE27" s="14"/>
      <c r="AF27" s="13">
        <f t="shared" si="6"/>
        <v>0</v>
      </c>
      <c r="AG27" s="15">
        <f t="shared" si="2"/>
        <v>44</v>
      </c>
      <c r="AH27" s="7">
        <f t="shared" si="4"/>
        <v>44</v>
      </c>
      <c r="AI27" s="13">
        <f t="shared" si="14"/>
        <v>0</v>
      </c>
    </row>
    <row r="28" spans="1:35" ht="12.75" customHeight="1" x14ac:dyDescent="0.25">
      <c r="A28" s="99" t="s">
        <v>194</v>
      </c>
      <c r="B28" s="21">
        <v>65</v>
      </c>
      <c r="C28" s="10">
        <v>3</v>
      </c>
      <c r="D28" s="10">
        <v>54</v>
      </c>
      <c r="E28" s="12"/>
      <c r="F28" s="1">
        <f>'19.1'!AI28</f>
        <v>254</v>
      </c>
      <c r="G28" s="22">
        <f t="shared" ref="G28:G31" si="15">SUM(E28:F28)</f>
        <v>254</v>
      </c>
      <c r="H28" s="7"/>
      <c r="I28" s="7"/>
      <c r="J28" s="7"/>
      <c r="K28" s="7"/>
      <c r="L28" s="7"/>
      <c r="M28" s="7"/>
      <c r="N28" s="6">
        <f t="shared" ref="N28:N31" si="16">SUBTOTAL(9,H28:M28)</f>
        <v>0</v>
      </c>
      <c r="O28" s="11">
        <f t="shared" ref="O28:O31" si="17">G28-N28</f>
        <v>254</v>
      </c>
      <c r="P28" s="14"/>
      <c r="Q28" s="14"/>
      <c r="R28" s="14"/>
      <c r="S28" s="14"/>
      <c r="T28" s="14"/>
      <c r="U28" s="14"/>
      <c r="V28" s="14"/>
      <c r="W28" s="81"/>
      <c r="X28" s="14"/>
      <c r="Y28" s="14"/>
      <c r="Z28" s="14"/>
      <c r="AA28" s="14"/>
      <c r="AB28" s="14"/>
      <c r="AC28" s="14">
        <v>5</v>
      </c>
      <c r="AD28" s="14"/>
      <c r="AE28" s="14"/>
      <c r="AF28" s="13">
        <f t="shared" si="6"/>
        <v>5</v>
      </c>
      <c r="AG28" s="15">
        <f t="shared" ref="AG28:AG31" si="18">O28-AF28</f>
        <v>249</v>
      </c>
      <c r="AH28" s="7">
        <f t="shared" ref="AH28:AH31" si="19">(B28*C28)+D28</f>
        <v>249</v>
      </c>
      <c r="AI28" s="13">
        <f t="shared" ref="AI28:AI31" si="20">AH28+AE28-AG28</f>
        <v>0</v>
      </c>
    </row>
    <row r="29" spans="1:35" ht="12.75" customHeight="1" x14ac:dyDescent="0.25">
      <c r="A29" s="21" t="s">
        <v>197</v>
      </c>
      <c r="B29" s="21"/>
      <c r="C29" s="10"/>
      <c r="D29" s="10">
        <v>2</v>
      </c>
      <c r="E29" s="12"/>
      <c r="F29" s="1">
        <f>'19.1'!AI29</f>
        <v>12</v>
      </c>
      <c r="G29" s="22">
        <f t="shared" si="15"/>
        <v>12</v>
      </c>
      <c r="H29" s="7"/>
      <c r="I29" s="7"/>
      <c r="J29" s="7"/>
      <c r="K29" s="7"/>
      <c r="L29" s="7"/>
      <c r="M29" s="7"/>
      <c r="N29" s="6">
        <f t="shared" si="16"/>
        <v>0</v>
      </c>
      <c r="O29" s="11">
        <f t="shared" si="17"/>
        <v>12</v>
      </c>
      <c r="P29" s="14"/>
      <c r="Q29" s="14"/>
      <c r="R29" s="14"/>
      <c r="S29" s="14"/>
      <c r="T29" s="14"/>
      <c r="U29" s="14"/>
      <c r="V29" s="14"/>
      <c r="W29" s="81"/>
      <c r="X29" s="14"/>
      <c r="Y29" s="14"/>
      <c r="Z29" s="14"/>
      <c r="AA29" s="14"/>
      <c r="AB29" s="14"/>
      <c r="AC29" s="14">
        <v>10</v>
      </c>
      <c r="AD29" s="14"/>
      <c r="AE29" s="14"/>
      <c r="AF29" s="13">
        <f t="shared" si="6"/>
        <v>10</v>
      </c>
      <c r="AG29" s="15">
        <f t="shared" si="18"/>
        <v>2</v>
      </c>
      <c r="AH29" s="7">
        <f t="shared" si="19"/>
        <v>2</v>
      </c>
      <c r="AI29" s="13">
        <f t="shared" si="20"/>
        <v>0</v>
      </c>
    </row>
    <row r="30" spans="1:35" ht="12.75" customHeight="1" x14ac:dyDescent="0.25">
      <c r="A30" s="21" t="s">
        <v>198</v>
      </c>
      <c r="B30" s="21"/>
      <c r="C30" s="10"/>
      <c r="D30" s="10">
        <v>27</v>
      </c>
      <c r="E30" s="12"/>
      <c r="F30" s="1">
        <f>'19.1'!AI30</f>
        <v>27</v>
      </c>
      <c r="G30" s="22">
        <f t="shared" si="15"/>
        <v>27</v>
      </c>
      <c r="H30" s="7"/>
      <c r="I30" s="7"/>
      <c r="J30" s="7"/>
      <c r="K30" s="7"/>
      <c r="L30" s="7"/>
      <c r="M30" s="7"/>
      <c r="N30" s="6">
        <f t="shared" si="16"/>
        <v>0</v>
      </c>
      <c r="O30" s="11">
        <f t="shared" si="17"/>
        <v>27</v>
      </c>
      <c r="P30" s="14"/>
      <c r="Q30" s="14"/>
      <c r="R30" s="14"/>
      <c r="S30" s="14"/>
      <c r="T30" s="14"/>
      <c r="U30" s="14"/>
      <c r="V30" s="14"/>
      <c r="W30" s="81"/>
      <c r="X30" s="14"/>
      <c r="Y30" s="14"/>
      <c r="Z30" s="14"/>
      <c r="AA30" s="14"/>
      <c r="AB30" s="14"/>
      <c r="AC30" s="14"/>
      <c r="AD30" s="14"/>
      <c r="AE30" s="14"/>
      <c r="AF30" s="13">
        <f t="shared" si="6"/>
        <v>0</v>
      </c>
      <c r="AG30" s="15">
        <f t="shared" si="18"/>
        <v>27</v>
      </c>
      <c r="AH30" s="7">
        <f t="shared" si="19"/>
        <v>27</v>
      </c>
      <c r="AI30" s="13">
        <f t="shared" si="20"/>
        <v>0</v>
      </c>
    </row>
    <row r="31" spans="1:35" ht="12.75" customHeight="1" x14ac:dyDescent="0.25">
      <c r="A31" s="21" t="s">
        <v>199</v>
      </c>
      <c r="B31" s="21"/>
      <c r="C31" s="10"/>
      <c r="D31" s="10">
        <v>0</v>
      </c>
      <c r="E31" s="12"/>
      <c r="F31" s="1">
        <f>'19.1'!AI31</f>
        <v>30</v>
      </c>
      <c r="G31" s="22">
        <f t="shared" si="15"/>
        <v>30</v>
      </c>
      <c r="H31" s="7"/>
      <c r="I31" s="7"/>
      <c r="J31" s="7"/>
      <c r="K31" s="7"/>
      <c r="L31" s="7"/>
      <c r="M31" s="7"/>
      <c r="N31" s="6">
        <f t="shared" si="16"/>
        <v>0</v>
      </c>
      <c r="O31" s="11">
        <f t="shared" si="17"/>
        <v>30</v>
      </c>
      <c r="P31" s="14"/>
      <c r="Q31" s="14"/>
      <c r="R31" s="14"/>
      <c r="S31" s="14"/>
      <c r="T31" s="14"/>
      <c r="U31" s="14"/>
      <c r="V31" s="14"/>
      <c r="W31" s="81"/>
      <c r="X31" s="14"/>
      <c r="Y31" s="14"/>
      <c r="Z31" s="14"/>
      <c r="AA31" s="14"/>
      <c r="AB31" s="14"/>
      <c r="AC31" s="14">
        <v>29</v>
      </c>
      <c r="AD31" s="14"/>
      <c r="AE31" s="14">
        <v>1</v>
      </c>
      <c r="AF31" s="13">
        <f t="shared" si="6"/>
        <v>29</v>
      </c>
      <c r="AG31" s="15">
        <f t="shared" si="18"/>
        <v>1</v>
      </c>
      <c r="AH31" s="7">
        <f t="shared" si="19"/>
        <v>0</v>
      </c>
      <c r="AI31" s="13">
        <f t="shared" si="20"/>
        <v>0</v>
      </c>
    </row>
    <row r="32" spans="1:35" ht="12.75" customHeight="1" x14ac:dyDescent="0.25">
      <c r="A32" s="34"/>
      <c r="B32" s="34"/>
      <c r="C32" s="34"/>
      <c r="D32" s="34"/>
      <c r="E32" s="19">
        <f t="shared" ref="E32:AD32" si="21">SUM(E3:E27)</f>
        <v>1763</v>
      </c>
      <c r="F32" s="19">
        <f t="shared" si="21"/>
        <v>9538</v>
      </c>
      <c r="G32" s="19">
        <f t="shared" si="21"/>
        <v>11301</v>
      </c>
      <c r="H32" s="19">
        <f t="shared" si="21"/>
        <v>0</v>
      </c>
      <c r="I32" s="19">
        <f t="shared" si="21"/>
        <v>0</v>
      </c>
      <c r="J32" s="19">
        <f t="shared" si="21"/>
        <v>0</v>
      </c>
      <c r="K32" s="19">
        <f t="shared" si="21"/>
        <v>0</v>
      </c>
      <c r="L32" s="19">
        <f t="shared" si="21"/>
        <v>235</v>
      </c>
      <c r="M32" s="19">
        <f t="shared" si="21"/>
        <v>0</v>
      </c>
      <c r="N32" s="19">
        <f t="shared" si="21"/>
        <v>235</v>
      </c>
      <c r="O32" s="19">
        <f t="shared" si="21"/>
        <v>11066</v>
      </c>
      <c r="P32" s="19">
        <f t="shared" si="21"/>
        <v>163</v>
      </c>
      <c r="Q32" s="19">
        <f t="shared" si="21"/>
        <v>262</v>
      </c>
      <c r="R32" s="19">
        <f t="shared" si="21"/>
        <v>0</v>
      </c>
      <c r="S32" s="19">
        <f t="shared" si="21"/>
        <v>253</v>
      </c>
      <c r="T32" s="19">
        <f t="shared" si="21"/>
        <v>314</v>
      </c>
      <c r="U32" s="19">
        <f t="shared" si="21"/>
        <v>180</v>
      </c>
      <c r="V32" s="19">
        <f t="shared" si="21"/>
        <v>110</v>
      </c>
      <c r="W32" s="19">
        <f t="shared" si="21"/>
        <v>55</v>
      </c>
      <c r="X32" s="19">
        <f t="shared" si="21"/>
        <v>21</v>
      </c>
      <c r="Y32" s="19">
        <f t="shared" si="21"/>
        <v>407</v>
      </c>
      <c r="Z32" s="19">
        <f t="shared" si="21"/>
        <v>177</v>
      </c>
      <c r="AA32" s="19">
        <f t="shared" si="21"/>
        <v>221</v>
      </c>
      <c r="AB32" s="19">
        <f t="shared" si="21"/>
        <v>0</v>
      </c>
      <c r="AC32" s="19">
        <f t="shared" si="21"/>
        <v>376</v>
      </c>
      <c r="AD32" s="19">
        <f t="shared" si="21"/>
        <v>0</v>
      </c>
      <c r="AE32" s="19">
        <f>SUM(AE3:AE27)</f>
        <v>16</v>
      </c>
      <c r="AF32" s="13">
        <f t="shared" ref="AF32" si="22">SUM(P32:AD32)</f>
        <v>2539</v>
      </c>
      <c r="AG32" s="19">
        <f>SUM(AG3:AG27)</f>
        <v>8527</v>
      </c>
      <c r="AH32" s="7">
        <f t="shared" si="4"/>
        <v>0</v>
      </c>
      <c r="AI32" s="19">
        <f>SUM(AI3:AI27)</f>
        <v>-20</v>
      </c>
    </row>
    <row r="35" spans="14:20" x14ac:dyDescent="0.25">
      <c r="N35" t="s">
        <v>8</v>
      </c>
      <c r="P35" s="18"/>
      <c r="Q35" s="18"/>
      <c r="R35" s="18"/>
      <c r="S35" s="18"/>
      <c r="T35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E1:AE2"/>
    <mergeCell ref="AF1:AF2"/>
    <mergeCell ref="AG1:AG2"/>
    <mergeCell ref="AH1:AH2"/>
    <mergeCell ref="AI1:AI2"/>
  </mergeCells>
  <pageMargins left="0.7" right="0.7" top="0.75" bottom="0.75" header="0.3" footer="0.3"/>
  <pageSetup paperSize="9"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35"/>
  <sheetViews>
    <sheetView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A3" sqref="AA3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6.8554687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8" width="10.85546875" customWidth="1"/>
    <col min="29" max="29" width="12.85546875" customWidth="1"/>
    <col min="30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</cols>
  <sheetData>
    <row r="1" spans="1:34" x14ac:dyDescent="0.25">
      <c r="A1" s="177" t="s">
        <v>0</v>
      </c>
      <c r="B1" s="186" t="s">
        <v>21</v>
      </c>
      <c r="C1" s="186" t="s">
        <v>19</v>
      </c>
      <c r="D1" s="177" t="s">
        <v>20</v>
      </c>
      <c r="E1" s="194" t="s">
        <v>12</v>
      </c>
      <c r="F1" s="194" t="s">
        <v>5</v>
      </c>
      <c r="G1" s="183" t="s">
        <v>17</v>
      </c>
      <c r="H1" s="3" t="s">
        <v>3</v>
      </c>
      <c r="I1" s="3"/>
      <c r="J1" s="3"/>
      <c r="K1" s="23"/>
      <c r="L1" s="3"/>
      <c r="M1" s="3"/>
      <c r="N1" s="188" t="s">
        <v>6</v>
      </c>
      <c r="O1" s="184" t="s">
        <v>4</v>
      </c>
      <c r="P1" s="5" t="s">
        <v>40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145</v>
      </c>
      <c r="W1" s="5" t="s">
        <v>16</v>
      </c>
      <c r="X1" s="5" t="s">
        <v>113</v>
      </c>
      <c r="Y1" s="5" t="s">
        <v>144</v>
      </c>
      <c r="Z1" s="5" t="s">
        <v>9</v>
      </c>
      <c r="AA1" s="5" t="s">
        <v>46</v>
      </c>
      <c r="AB1" s="4"/>
      <c r="AC1" s="5"/>
      <c r="AD1" s="177" t="s">
        <v>18</v>
      </c>
      <c r="AE1" s="169" t="s">
        <v>10</v>
      </c>
      <c r="AF1" s="169" t="s">
        <v>44</v>
      </c>
      <c r="AG1" s="179" t="s">
        <v>22</v>
      </c>
      <c r="AH1" s="181" t="s">
        <v>23</v>
      </c>
    </row>
    <row r="2" spans="1:34" x14ac:dyDescent="0.25">
      <c r="A2" s="178"/>
      <c r="B2" s="187"/>
      <c r="C2" s="187"/>
      <c r="D2" s="178"/>
      <c r="E2" s="195"/>
      <c r="F2" s="195"/>
      <c r="G2" s="183"/>
      <c r="H2" s="17" t="s">
        <v>24</v>
      </c>
      <c r="I2" s="17" t="s">
        <v>1</v>
      </c>
      <c r="J2" s="17" t="s">
        <v>15</v>
      </c>
      <c r="K2" s="17" t="s">
        <v>108</v>
      </c>
      <c r="L2" s="2" t="s">
        <v>2</v>
      </c>
      <c r="M2" s="2" t="s">
        <v>7</v>
      </c>
      <c r="N2" s="189"/>
      <c r="O2" s="185"/>
      <c r="P2" s="4" t="s">
        <v>41</v>
      </c>
      <c r="Q2" s="4" t="s">
        <v>41</v>
      </c>
      <c r="R2" s="4" t="s">
        <v>41</v>
      </c>
      <c r="S2" s="4" t="s">
        <v>41</v>
      </c>
      <c r="T2" s="4" t="s">
        <v>41</v>
      </c>
      <c r="U2" s="4" t="s">
        <v>41</v>
      </c>
      <c r="V2" s="4" t="s">
        <v>42</v>
      </c>
      <c r="W2" s="4" t="s">
        <v>42</v>
      </c>
      <c r="X2" s="4" t="s">
        <v>42</v>
      </c>
      <c r="Y2" s="4" t="s">
        <v>42</v>
      </c>
      <c r="Z2" s="4" t="s">
        <v>42</v>
      </c>
      <c r="AA2" s="4" t="s">
        <v>176</v>
      </c>
      <c r="AB2" s="16"/>
      <c r="AC2" s="16"/>
      <c r="AD2" s="178"/>
      <c r="AE2" s="170"/>
      <c r="AF2" s="170"/>
      <c r="AG2" s="180"/>
      <c r="AH2" s="182"/>
    </row>
    <row r="3" spans="1:34" ht="12" customHeight="1" x14ac:dyDescent="0.25">
      <c r="A3" s="20" t="s">
        <v>28</v>
      </c>
      <c r="B3" s="21">
        <v>33</v>
      </c>
      <c r="C3" s="9">
        <v>58</v>
      </c>
      <c r="D3" s="9">
        <v>47</v>
      </c>
      <c r="E3" s="12"/>
      <c r="F3" s="1">
        <f>'20.1'!AH3</f>
        <v>1964</v>
      </c>
      <c r="G3" s="22">
        <f>SUM(E3:F3)</f>
        <v>1964</v>
      </c>
      <c r="H3" s="7"/>
      <c r="I3" s="7"/>
      <c r="J3" s="7"/>
      <c r="K3" s="7"/>
      <c r="L3" s="7"/>
      <c r="M3" s="7"/>
      <c r="N3" s="6">
        <f t="shared" ref="N3:N20" si="0">SUBTOTAL(9,H3:M3)</f>
        <v>0</v>
      </c>
      <c r="O3" s="11">
        <f t="shared" ref="O3:O20" si="1">G3-N3</f>
        <v>1964</v>
      </c>
      <c r="P3" s="14"/>
      <c r="Q3" s="14"/>
      <c r="R3" s="14"/>
      <c r="S3" s="14"/>
      <c r="T3" s="14"/>
      <c r="U3" s="14"/>
      <c r="V3" s="67"/>
      <c r="W3" s="14"/>
      <c r="X3" s="14"/>
      <c r="Y3" s="14"/>
      <c r="Z3" s="14"/>
      <c r="AA3" s="14">
        <v>3</v>
      </c>
      <c r="AB3" s="14"/>
      <c r="AC3" s="14"/>
      <c r="AD3" s="14"/>
      <c r="AE3" s="13">
        <f>SUM(P3:AC3)</f>
        <v>3</v>
      </c>
      <c r="AF3" s="15">
        <f t="shared" ref="AF3:AF27" si="2">O3-AE3</f>
        <v>1961</v>
      </c>
      <c r="AG3" s="7">
        <f>(B3*C3)+D3</f>
        <v>1961</v>
      </c>
      <c r="AH3" s="13">
        <f>AG3+AD3-AF3</f>
        <v>0</v>
      </c>
    </row>
    <row r="4" spans="1:34" ht="12" customHeight="1" x14ac:dyDescent="0.25">
      <c r="A4" s="20" t="s">
        <v>29</v>
      </c>
      <c r="B4" s="21">
        <v>70</v>
      </c>
      <c r="C4" s="9">
        <v>13</v>
      </c>
      <c r="D4" s="9">
        <v>43</v>
      </c>
      <c r="E4" s="12"/>
      <c r="F4" s="1">
        <f>'20.1'!AH4</f>
        <v>953</v>
      </c>
      <c r="G4" s="22">
        <f t="shared" ref="G4:G20" si="3">SUM(E4:F4)</f>
        <v>953</v>
      </c>
      <c r="H4" s="7"/>
      <c r="I4" s="7"/>
      <c r="J4" s="7"/>
      <c r="K4" s="7"/>
      <c r="L4" s="7"/>
      <c r="M4" s="7"/>
      <c r="N4" s="6">
        <f t="shared" si="0"/>
        <v>0</v>
      </c>
      <c r="O4" s="11">
        <f t="shared" si="1"/>
        <v>953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3">
        <f t="shared" ref="AE4:AE32" si="4">SUM(P4:AC4)</f>
        <v>0</v>
      </c>
      <c r="AF4" s="15">
        <f t="shared" si="2"/>
        <v>953</v>
      </c>
      <c r="AG4" s="7">
        <f t="shared" ref="AG4:AG20" si="5">(B4*C4)+D4</f>
        <v>953</v>
      </c>
      <c r="AH4" s="13">
        <f t="shared" ref="AH4:AH27" si="6">AG4+AD4-AF4</f>
        <v>0</v>
      </c>
    </row>
    <row r="5" spans="1:34" ht="12" customHeight="1" x14ac:dyDescent="0.25">
      <c r="A5" s="20" t="s">
        <v>30</v>
      </c>
      <c r="B5" s="21">
        <v>45</v>
      </c>
      <c r="C5" s="8">
        <v>4</v>
      </c>
      <c r="D5" s="8">
        <v>9</v>
      </c>
      <c r="E5" s="12"/>
      <c r="F5" s="1">
        <f>'20.1'!AH5</f>
        <v>189</v>
      </c>
      <c r="G5" s="22">
        <f t="shared" si="3"/>
        <v>189</v>
      </c>
      <c r="H5" s="7"/>
      <c r="I5" s="7"/>
      <c r="J5" s="7"/>
      <c r="K5" s="7"/>
      <c r="L5" s="7"/>
      <c r="M5" s="7"/>
      <c r="N5" s="6">
        <f t="shared" si="0"/>
        <v>0</v>
      </c>
      <c r="O5" s="11">
        <f t="shared" si="1"/>
        <v>189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3">
        <f t="shared" si="4"/>
        <v>0</v>
      </c>
      <c r="AF5" s="15">
        <f t="shared" si="2"/>
        <v>189</v>
      </c>
      <c r="AG5" s="7">
        <f t="shared" si="5"/>
        <v>189</v>
      </c>
      <c r="AH5" s="13">
        <f t="shared" si="6"/>
        <v>0</v>
      </c>
    </row>
    <row r="6" spans="1:34" ht="12" customHeight="1" x14ac:dyDescent="0.25">
      <c r="A6" s="20" t="s">
        <v>31</v>
      </c>
      <c r="B6" s="21">
        <v>60</v>
      </c>
      <c r="C6" s="8">
        <v>1</v>
      </c>
      <c r="D6" s="8">
        <v>9</v>
      </c>
      <c r="E6" s="12"/>
      <c r="F6" s="1">
        <f>'20.1'!AH6</f>
        <v>69</v>
      </c>
      <c r="G6" s="22">
        <f t="shared" si="3"/>
        <v>69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69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4"/>
        <v>0</v>
      </c>
      <c r="AF6" s="15">
        <f t="shared" si="2"/>
        <v>69</v>
      </c>
      <c r="AG6" s="7">
        <f t="shared" si="5"/>
        <v>69</v>
      </c>
      <c r="AH6" s="13">
        <f t="shared" si="6"/>
        <v>0</v>
      </c>
    </row>
    <row r="7" spans="1:34" ht="12" customHeight="1" x14ac:dyDescent="0.25">
      <c r="A7" s="20" t="s">
        <v>33</v>
      </c>
      <c r="B7" s="21">
        <v>120</v>
      </c>
      <c r="C7" s="9">
        <v>6</v>
      </c>
      <c r="D7" s="9">
        <v>41</v>
      </c>
      <c r="E7" s="12"/>
      <c r="F7" s="1">
        <f>'20.1'!AH7</f>
        <v>761</v>
      </c>
      <c r="G7" s="22">
        <f t="shared" si="3"/>
        <v>761</v>
      </c>
      <c r="H7" s="7"/>
      <c r="I7" s="7"/>
      <c r="J7" s="7"/>
      <c r="K7" s="7"/>
      <c r="L7" s="7"/>
      <c r="M7" s="7"/>
      <c r="N7" s="6">
        <f t="shared" si="0"/>
        <v>0</v>
      </c>
      <c r="O7" s="11">
        <f t="shared" si="1"/>
        <v>761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3">
        <f t="shared" si="4"/>
        <v>0</v>
      </c>
      <c r="AF7" s="15">
        <f t="shared" si="2"/>
        <v>761</v>
      </c>
      <c r="AG7" s="7">
        <f t="shared" si="5"/>
        <v>761</v>
      </c>
      <c r="AH7" s="13">
        <f t="shared" si="6"/>
        <v>0</v>
      </c>
    </row>
    <row r="8" spans="1:34" ht="12" customHeight="1" x14ac:dyDescent="0.25">
      <c r="A8" s="20" t="s">
        <v>34</v>
      </c>
      <c r="B8" s="21">
        <v>40</v>
      </c>
      <c r="C8" s="8">
        <v>1</v>
      </c>
      <c r="D8" s="8">
        <v>36</v>
      </c>
      <c r="E8" s="12"/>
      <c r="F8" s="1">
        <f>'20.1'!AH8</f>
        <v>76</v>
      </c>
      <c r="G8" s="22">
        <f t="shared" si="3"/>
        <v>76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76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3">
        <f t="shared" si="4"/>
        <v>0</v>
      </c>
      <c r="AF8" s="15">
        <f t="shared" si="2"/>
        <v>76</v>
      </c>
      <c r="AG8" s="7">
        <f t="shared" si="5"/>
        <v>76</v>
      </c>
      <c r="AH8" s="13">
        <f t="shared" si="6"/>
        <v>0</v>
      </c>
    </row>
    <row r="9" spans="1:34" ht="12" customHeight="1" x14ac:dyDescent="0.25">
      <c r="A9" s="20" t="s">
        <v>35</v>
      </c>
      <c r="B9" s="21">
        <v>65</v>
      </c>
      <c r="C9" s="8">
        <v>4</v>
      </c>
      <c r="D9" s="8">
        <v>20</v>
      </c>
      <c r="E9" s="12"/>
      <c r="F9" s="1">
        <f>'20.1'!AH9</f>
        <v>280</v>
      </c>
      <c r="G9" s="22">
        <f t="shared" si="3"/>
        <v>280</v>
      </c>
      <c r="H9" s="7"/>
      <c r="I9" s="7"/>
      <c r="J9" s="7"/>
      <c r="K9" s="7"/>
      <c r="L9" s="7"/>
      <c r="M9" s="7"/>
      <c r="N9" s="6">
        <f t="shared" si="0"/>
        <v>0</v>
      </c>
      <c r="O9" s="11">
        <f t="shared" si="1"/>
        <v>280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3">
        <f t="shared" si="4"/>
        <v>0</v>
      </c>
      <c r="AF9" s="15">
        <f t="shared" si="2"/>
        <v>280</v>
      </c>
      <c r="AG9" s="7">
        <f t="shared" si="5"/>
        <v>280</v>
      </c>
      <c r="AH9" s="13">
        <f t="shared" si="6"/>
        <v>0</v>
      </c>
    </row>
    <row r="10" spans="1:34" ht="12" customHeight="1" x14ac:dyDescent="0.25">
      <c r="A10" s="20" t="s">
        <v>36</v>
      </c>
      <c r="B10" s="21">
        <v>100</v>
      </c>
      <c r="C10" s="8">
        <v>7</v>
      </c>
      <c r="D10" s="8">
        <v>12</v>
      </c>
      <c r="E10" s="12"/>
      <c r="F10" s="1">
        <f>'20.1'!AH10</f>
        <v>712</v>
      </c>
      <c r="G10" s="22">
        <f t="shared" si="3"/>
        <v>712</v>
      </c>
      <c r="H10" s="7"/>
      <c r="I10" s="7"/>
      <c r="J10" s="7"/>
      <c r="K10" s="7"/>
      <c r="L10" s="7"/>
      <c r="M10" s="7"/>
      <c r="N10" s="6">
        <f t="shared" si="0"/>
        <v>0</v>
      </c>
      <c r="O10" s="11">
        <f t="shared" si="1"/>
        <v>712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3">
        <f t="shared" si="4"/>
        <v>0</v>
      </c>
      <c r="AF10" s="15">
        <f t="shared" si="2"/>
        <v>712</v>
      </c>
      <c r="AG10" s="7">
        <f t="shared" si="5"/>
        <v>712</v>
      </c>
      <c r="AH10" s="13">
        <f t="shared" si="6"/>
        <v>0</v>
      </c>
    </row>
    <row r="11" spans="1:34" ht="12" customHeight="1" x14ac:dyDescent="0.25">
      <c r="A11" s="20" t="s">
        <v>37</v>
      </c>
      <c r="B11" s="21">
        <v>85</v>
      </c>
      <c r="C11" s="10">
        <v>1</v>
      </c>
      <c r="D11" s="10">
        <v>45</v>
      </c>
      <c r="E11" s="12"/>
      <c r="F11" s="1">
        <f>'20.1'!AH11</f>
        <v>130</v>
      </c>
      <c r="G11" s="22">
        <f t="shared" si="3"/>
        <v>130</v>
      </c>
      <c r="H11" s="7"/>
      <c r="I11" s="7"/>
      <c r="J11" s="7"/>
      <c r="K11" s="7"/>
      <c r="L11" s="7"/>
      <c r="M11" s="7"/>
      <c r="N11" s="6">
        <f t="shared" si="0"/>
        <v>0</v>
      </c>
      <c r="O11" s="11">
        <f t="shared" si="1"/>
        <v>130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3">
        <f t="shared" si="4"/>
        <v>0</v>
      </c>
      <c r="AF11" s="15">
        <f t="shared" si="2"/>
        <v>130</v>
      </c>
      <c r="AG11" s="7">
        <f t="shared" si="5"/>
        <v>130</v>
      </c>
      <c r="AH11" s="13">
        <f t="shared" si="6"/>
        <v>0</v>
      </c>
    </row>
    <row r="12" spans="1:34" ht="12" customHeight="1" x14ac:dyDescent="0.25">
      <c r="A12" s="20" t="s">
        <v>38</v>
      </c>
      <c r="B12" s="21">
        <v>50</v>
      </c>
      <c r="C12" s="10">
        <v>6</v>
      </c>
      <c r="D12" s="10">
        <v>53</v>
      </c>
      <c r="E12" s="12"/>
      <c r="F12" s="1">
        <f>'20.1'!AH12</f>
        <v>353</v>
      </c>
      <c r="G12" s="22">
        <f t="shared" si="3"/>
        <v>353</v>
      </c>
      <c r="H12" s="7"/>
      <c r="I12" s="7"/>
      <c r="J12" s="7"/>
      <c r="K12" s="7"/>
      <c r="L12" s="7"/>
      <c r="M12" s="7"/>
      <c r="N12" s="6">
        <f t="shared" si="0"/>
        <v>0</v>
      </c>
      <c r="O12" s="11">
        <f t="shared" si="1"/>
        <v>353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3">
        <f t="shared" si="4"/>
        <v>0</v>
      </c>
      <c r="AF12" s="15">
        <f t="shared" si="2"/>
        <v>353</v>
      </c>
      <c r="AG12" s="7">
        <f t="shared" si="5"/>
        <v>353</v>
      </c>
      <c r="AH12" s="13">
        <f t="shared" si="6"/>
        <v>0</v>
      </c>
    </row>
    <row r="13" spans="1:34" ht="12" customHeight="1" x14ac:dyDescent="0.25">
      <c r="A13" s="20" t="s">
        <v>39</v>
      </c>
      <c r="B13" s="21">
        <v>50</v>
      </c>
      <c r="C13" s="10">
        <v>7</v>
      </c>
      <c r="D13" s="10">
        <v>56</v>
      </c>
      <c r="E13" s="12"/>
      <c r="F13" s="1">
        <f>'20.1'!AH13</f>
        <v>406</v>
      </c>
      <c r="G13" s="22">
        <f t="shared" si="3"/>
        <v>406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406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3">
        <f t="shared" si="4"/>
        <v>0</v>
      </c>
      <c r="AF13" s="15">
        <f t="shared" si="2"/>
        <v>406</v>
      </c>
      <c r="AG13" s="7">
        <f t="shared" si="5"/>
        <v>406</v>
      </c>
      <c r="AH13" s="13">
        <f t="shared" si="6"/>
        <v>0</v>
      </c>
    </row>
    <row r="14" spans="1:34" ht="12" customHeight="1" x14ac:dyDescent="0.25">
      <c r="A14" s="20" t="s">
        <v>25</v>
      </c>
      <c r="B14" s="21">
        <v>45</v>
      </c>
      <c r="C14" s="10">
        <v>2</v>
      </c>
      <c r="D14" s="10"/>
      <c r="E14" s="12"/>
      <c r="F14" s="1">
        <f>'20.1'!AH14</f>
        <v>90</v>
      </c>
      <c r="G14" s="22">
        <f t="shared" si="3"/>
        <v>90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90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3">
        <f t="shared" si="4"/>
        <v>0</v>
      </c>
      <c r="AF14" s="15">
        <f t="shared" si="2"/>
        <v>90</v>
      </c>
      <c r="AG14" s="7">
        <f t="shared" si="5"/>
        <v>90</v>
      </c>
      <c r="AH14" s="13">
        <f t="shared" si="6"/>
        <v>0</v>
      </c>
    </row>
    <row r="15" spans="1:34" ht="12" customHeight="1" x14ac:dyDescent="0.25">
      <c r="A15" s="20" t="s">
        <v>26</v>
      </c>
      <c r="B15" s="21">
        <v>33</v>
      </c>
      <c r="C15" s="10">
        <v>9</v>
      </c>
      <c r="D15" s="10">
        <v>1</v>
      </c>
      <c r="E15" s="12"/>
      <c r="F15" s="1">
        <f>'20.1'!AH15</f>
        <v>298</v>
      </c>
      <c r="G15" s="22">
        <f t="shared" si="3"/>
        <v>298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298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3">
        <f t="shared" si="4"/>
        <v>0</v>
      </c>
      <c r="AF15" s="15">
        <f t="shared" si="2"/>
        <v>298</v>
      </c>
      <c r="AG15" s="7">
        <f t="shared" si="5"/>
        <v>298</v>
      </c>
      <c r="AH15" s="13">
        <f t="shared" si="6"/>
        <v>0</v>
      </c>
    </row>
    <row r="16" spans="1:34" ht="12" customHeight="1" x14ac:dyDescent="0.25">
      <c r="A16" s="20" t="s">
        <v>27</v>
      </c>
      <c r="B16" s="21">
        <v>45</v>
      </c>
      <c r="C16" s="10">
        <v>3</v>
      </c>
      <c r="D16" s="10">
        <v>225</v>
      </c>
      <c r="E16" s="12">
        <v>225</v>
      </c>
      <c r="F16" s="1">
        <f>'20.1'!AH16</f>
        <v>135</v>
      </c>
      <c r="G16" s="22">
        <f t="shared" si="3"/>
        <v>360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360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3">
        <f t="shared" si="4"/>
        <v>0</v>
      </c>
      <c r="AF16" s="15">
        <f t="shared" si="2"/>
        <v>360</v>
      </c>
      <c r="AG16" s="7">
        <f t="shared" si="5"/>
        <v>360</v>
      </c>
      <c r="AH16" s="13">
        <f t="shared" si="6"/>
        <v>0</v>
      </c>
    </row>
    <row r="17" spans="1:34" ht="12" customHeight="1" x14ac:dyDescent="0.25">
      <c r="A17" s="20" t="s">
        <v>48</v>
      </c>
      <c r="B17" s="21">
        <v>50</v>
      </c>
      <c r="C17" s="10">
        <v>1</v>
      </c>
      <c r="D17" s="10">
        <v>22</v>
      </c>
      <c r="E17" s="12"/>
      <c r="F17" s="1">
        <f>'20.1'!AH17</f>
        <v>72</v>
      </c>
      <c r="G17" s="22">
        <f t="shared" si="3"/>
        <v>72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72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3">
        <f t="shared" si="4"/>
        <v>0</v>
      </c>
      <c r="AF17" s="15">
        <f t="shared" si="2"/>
        <v>72</v>
      </c>
      <c r="AG17" s="7">
        <f t="shared" si="5"/>
        <v>72</v>
      </c>
      <c r="AH17" s="13">
        <f t="shared" si="6"/>
        <v>0</v>
      </c>
    </row>
    <row r="18" spans="1:34" ht="12" customHeight="1" x14ac:dyDescent="0.25">
      <c r="A18" s="20" t="s">
        <v>49</v>
      </c>
      <c r="B18" s="21">
        <v>100</v>
      </c>
      <c r="C18" s="10"/>
      <c r="D18" s="10">
        <v>204</v>
      </c>
      <c r="E18" s="12">
        <v>110</v>
      </c>
      <c r="F18" s="1">
        <f>'20.1'!AH18</f>
        <v>94</v>
      </c>
      <c r="G18" s="22">
        <f t="shared" si="3"/>
        <v>204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204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3">
        <f t="shared" si="4"/>
        <v>0</v>
      </c>
      <c r="AF18" s="15">
        <f t="shared" si="2"/>
        <v>204</v>
      </c>
      <c r="AG18" s="7">
        <f t="shared" si="5"/>
        <v>204</v>
      </c>
      <c r="AH18" s="13">
        <f t="shared" si="6"/>
        <v>0</v>
      </c>
    </row>
    <row r="19" spans="1:34" ht="12" customHeight="1" x14ac:dyDescent="0.25">
      <c r="A19" s="20" t="s">
        <v>50</v>
      </c>
      <c r="B19" s="21">
        <v>50</v>
      </c>
      <c r="C19" s="10">
        <v>1</v>
      </c>
      <c r="D19" s="10">
        <v>11</v>
      </c>
      <c r="E19" s="12"/>
      <c r="F19" s="1">
        <f>'20.1'!AH19</f>
        <v>61</v>
      </c>
      <c r="G19" s="22">
        <f t="shared" si="3"/>
        <v>61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61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>
        <f t="shared" si="4"/>
        <v>0</v>
      </c>
      <c r="AF19" s="15">
        <f t="shared" si="2"/>
        <v>61</v>
      </c>
      <c r="AG19" s="7">
        <f t="shared" si="5"/>
        <v>61</v>
      </c>
      <c r="AH19" s="13">
        <f t="shared" si="6"/>
        <v>0</v>
      </c>
    </row>
    <row r="20" spans="1:34" ht="12" customHeight="1" x14ac:dyDescent="0.25">
      <c r="A20" s="20" t="s">
        <v>47</v>
      </c>
      <c r="B20" s="21">
        <v>33</v>
      </c>
      <c r="C20" s="10">
        <v>6</v>
      </c>
      <c r="D20" s="10">
        <v>102</v>
      </c>
      <c r="E20" s="12"/>
      <c r="F20" s="1">
        <f>'20.1'!AH20</f>
        <v>300</v>
      </c>
      <c r="G20" s="22">
        <f t="shared" si="3"/>
        <v>300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300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3">
        <f t="shared" si="4"/>
        <v>0</v>
      </c>
      <c r="AF20" s="15">
        <f t="shared" si="2"/>
        <v>300</v>
      </c>
      <c r="AG20" s="7">
        <f t="shared" si="5"/>
        <v>300</v>
      </c>
      <c r="AH20" s="13">
        <f t="shared" si="6"/>
        <v>0</v>
      </c>
    </row>
    <row r="21" spans="1:34" ht="12" customHeight="1" x14ac:dyDescent="0.25">
      <c r="A21" s="20" t="s">
        <v>191</v>
      </c>
      <c r="B21" s="21">
        <v>33</v>
      </c>
      <c r="C21" s="10">
        <v>16</v>
      </c>
      <c r="D21" s="10">
        <v>3</v>
      </c>
      <c r="E21" s="12"/>
      <c r="F21" s="1">
        <f>'20.1'!AH21</f>
        <v>531</v>
      </c>
      <c r="G21" s="22">
        <f t="shared" ref="G21" si="7">SUM(E21:F21)</f>
        <v>531</v>
      </c>
      <c r="H21" s="7"/>
      <c r="I21" s="7"/>
      <c r="J21" s="7"/>
      <c r="K21" s="7"/>
      <c r="L21" s="7"/>
      <c r="M21" s="7"/>
      <c r="N21" s="6">
        <f t="shared" ref="N21" si="8">SUBTOTAL(9,H21:M21)</f>
        <v>0</v>
      </c>
      <c r="O21" s="11">
        <f t="shared" ref="O21" si="9">G21-N21</f>
        <v>531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>
        <f t="shared" si="4"/>
        <v>0</v>
      </c>
      <c r="AF21" s="15">
        <f t="shared" si="2"/>
        <v>531</v>
      </c>
      <c r="AG21" s="7">
        <f>(B21*C21)+D21</f>
        <v>531</v>
      </c>
      <c r="AH21" s="13">
        <f t="shared" si="6"/>
        <v>0</v>
      </c>
    </row>
    <row r="22" spans="1:34" ht="12" customHeight="1" x14ac:dyDescent="0.25">
      <c r="A22" s="20" t="s">
        <v>192</v>
      </c>
      <c r="B22" s="21">
        <v>75</v>
      </c>
      <c r="C22" s="10">
        <v>2</v>
      </c>
      <c r="D22" s="10">
        <v>325</v>
      </c>
      <c r="E22" s="12"/>
      <c r="F22" s="1">
        <f>'20.1'!AH22</f>
        <v>475</v>
      </c>
      <c r="G22" s="22">
        <f t="shared" ref="G22:G24" si="10">SUM(E22:F22)</f>
        <v>475</v>
      </c>
      <c r="H22" s="7"/>
      <c r="I22" s="7"/>
      <c r="J22" s="7"/>
      <c r="K22" s="7"/>
      <c r="L22" s="7"/>
      <c r="M22" s="7"/>
      <c r="N22" s="6">
        <f t="shared" ref="N22:N24" si="11">SUBTOTAL(9,H22:M22)</f>
        <v>0</v>
      </c>
      <c r="O22" s="11">
        <f>G22-N22</f>
        <v>475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4"/>
        <v>0</v>
      </c>
      <c r="AF22" s="15">
        <f t="shared" si="2"/>
        <v>475</v>
      </c>
      <c r="AG22" s="7">
        <f>(B22*C22)+D22</f>
        <v>475</v>
      </c>
      <c r="AH22" s="13">
        <f t="shared" si="6"/>
        <v>0</v>
      </c>
    </row>
    <row r="23" spans="1:34" ht="12" customHeight="1" x14ac:dyDescent="0.25">
      <c r="A23" s="20" t="s">
        <v>193</v>
      </c>
      <c r="B23" s="21">
        <v>50</v>
      </c>
      <c r="C23" s="10">
        <v>6</v>
      </c>
      <c r="D23" s="10">
        <v>37</v>
      </c>
      <c r="E23" s="12"/>
      <c r="F23" s="1">
        <f>'20.1'!AH23</f>
        <v>337</v>
      </c>
      <c r="G23" s="22">
        <f t="shared" si="10"/>
        <v>337</v>
      </c>
      <c r="H23" s="7"/>
      <c r="I23" s="7"/>
      <c r="J23" s="7"/>
      <c r="K23" s="7"/>
      <c r="L23" s="7"/>
      <c r="M23" s="7"/>
      <c r="N23" s="6">
        <f t="shared" si="11"/>
        <v>0</v>
      </c>
      <c r="O23" s="11">
        <f t="shared" ref="O23:O24" si="12">G23-N23</f>
        <v>337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4"/>
        <v>0</v>
      </c>
      <c r="AF23" s="15">
        <f t="shared" si="2"/>
        <v>337</v>
      </c>
      <c r="AG23" s="7">
        <f>(B23*C23)+D23</f>
        <v>337</v>
      </c>
      <c r="AH23" s="13">
        <f t="shared" si="6"/>
        <v>0</v>
      </c>
    </row>
    <row r="24" spans="1:34" ht="12" customHeight="1" x14ac:dyDescent="0.25">
      <c r="A24" s="20" t="s">
        <v>180</v>
      </c>
      <c r="B24" s="21">
        <v>40</v>
      </c>
      <c r="C24" s="10">
        <v>1</v>
      </c>
      <c r="D24" s="10">
        <v>34</v>
      </c>
      <c r="E24" s="12"/>
      <c r="F24" s="1">
        <f>'20.1'!AH24</f>
        <v>74</v>
      </c>
      <c r="G24" s="22">
        <f t="shared" si="10"/>
        <v>74</v>
      </c>
      <c r="H24" s="7"/>
      <c r="I24" s="7"/>
      <c r="J24" s="7"/>
      <c r="K24" s="7"/>
      <c r="L24" s="7"/>
      <c r="M24" s="7"/>
      <c r="N24" s="6">
        <f t="shared" si="11"/>
        <v>0</v>
      </c>
      <c r="O24" s="11">
        <f t="shared" si="12"/>
        <v>74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>
        <f t="shared" si="4"/>
        <v>0</v>
      </c>
      <c r="AF24" s="15">
        <f t="shared" si="2"/>
        <v>74</v>
      </c>
      <c r="AG24" s="7">
        <f>(B24*C24)+D24</f>
        <v>74</v>
      </c>
      <c r="AH24" s="13">
        <f t="shared" si="6"/>
        <v>0</v>
      </c>
    </row>
    <row r="25" spans="1:34" ht="12" customHeight="1" x14ac:dyDescent="0.25">
      <c r="A25" s="20" t="s">
        <v>181</v>
      </c>
      <c r="B25" s="21">
        <v>40</v>
      </c>
      <c r="C25" s="10">
        <v>2</v>
      </c>
      <c r="D25" s="10">
        <v>7</v>
      </c>
      <c r="E25" s="12"/>
      <c r="F25" s="1">
        <f>'20.1'!AH25</f>
        <v>87</v>
      </c>
      <c r="G25" s="22">
        <f t="shared" ref="G25:G27" si="13">SUM(E25:F25)</f>
        <v>87</v>
      </c>
      <c r="H25" s="7"/>
      <c r="I25" s="7"/>
      <c r="J25" s="7"/>
      <c r="K25" s="7"/>
      <c r="L25" s="7"/>
      <c r="M25" s="7"/>
      <c r="N25" s="6">
        <f t="shared" ref="N25:N27" si="14">SUBTOTAL(9,H25:M25)</f>
        <v>0</v>
      </c>
      <c r="O25" s="11">
        <f t="shared" ref="O25:O27" si="15">G25-N25</f>
        <v>87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3">
        <f t="shared" si="4"/>
        <v>0</v>
      </c>
      <c r="AF25" s="15">
        <f t="shared" si="2"/>
        <v>87</v>
      </c>
      <c r="AG25" s="7">
        <f>(B25*C25)+D25</f>
        <v>87</v>
      </c>
      <c r="AH25" s="13">
        <f t="shared" si="6"/>
        <v>0</v>
      </c>
    </row>
    <row r="26" spans="1:34" ht="12" customHeight="1" x14ac:dyDescent="0.25">
      <c r="A26" s="20" t="s">
        <v>139</v>
      </c>
      <c r="B26" s="21">
        <v>30</v>
      </c>
      <c r="C26" s="10">
        <v>0</v>
      </c>
      <c r="D26" s="10">
        <v>0</v>
      </c>
      <c r="E26" s="12"/>
      <c r="F26" s="1">
        <f>'20.1'!AH26</f>
        <v>0</v>
      </c>
      <c r="G26" s="22">
        <f t="shared" si="13"/>
        <v>0</v>
      </c>
      <c r="H26" s="7"/>
      <c r="I26" s="7"/>
      <c r="J26" s="7"/>
      <c r="K26" s="7"/>
      <c r="L26" s="7"/>
      <c r="M26" s="7"/>
      <c r="N26" s="6">
        <f t="shared" si="14"/>
        <v>0</v>
      </c>
      <c r="O26" s="11">
        <f t="shared" si="15"/>
        <v>0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3">
        <f t="shared" si="4"/>
        <v>0</v>
      </c>
      <c r="AF26" s="15">
        <f t="shared" si="2"/>
        <v>0</v>
      </c>
      <c r="AG26" s="7">
        <f t="shared" ref="AG26:AG27" si="16">(B26*C26)+D26</f>
        <v>0</v>
      </c>
      <c r="AH26" s="13">
        <f t="shared" si="6"/>
        <v>0</v>
      </c>
    </row>
    <row r="27" spans="1:34" ht="12" customHeight="1" x14ac:dyDescent="0.25">
      <c r="A27" s="99" t="s">
        <v>138</v>
      </c>
      <c r="B27" s="21">
        <v>22</v>
      </c>
      <c r="C27" s="10">
        <v>2</v>
      </c>
      <c r="D27" s="10">
        <v>0</v>
      </c>
      <c r="E27" s="12"/>
      <c r="F27" s="1">
        <f>'20.1'!AH27</f>
        <v>44</v>
      </c>
      <c r="G27" s="22">
        <f t="shared" si="13"/>
        <v>44</v>
      </c>
      <c r="H27" s="7"/>
      <c r="I27" s="7"/>
      <c r="J27" s="7"/>
      <c r="K27" s="7"/>
      <c r="L27" s="7"/>
      <c r="M27" s="7"/>
      <c r="N27" s="6">
        <f t="shared" si="14"/>
        <v>0</v>
      </c>
      <c r="O27" s="11">
        <f t="shared" si="15"/>
        <v>44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3">
        <f t="shared" si="4"/>
        <v>0</v>
      </c>
      <c r="AF27" s="15">
        <f t="shared" si="2"/>
        <v>44</v>
      </c>
      <c r="AG27" s="7">
        <f t="shared" si="16"/>
        <v>44</v>
      </c>
      <c r="AH27" s="13">
        <f t="shared" si="6"/>
        <v>0</v>
      </c>
    </row>
    <row r="28" spans="1:34" ht="12" customHeight="1" x14ac:dyDescent="0.25">
      <c r="A28" s="99" t="s">
        <v>194</v>
      </c>
      <c r="B28" s="21">
        <v>65</v>
      </c>
      <c r="C28" s="10">
        <v>3</v>
      </c>
      <c r="D28" s="10">
        <v>54</v>
      </c>
      <c r="E28" s="12"/>
      <c r="F28" s="1">
        <f>'20.1'!AH28</f>
        <v>249</v>
      </c>
      <c r="G28" s="22">
        <f t="shared" ref="G28:G31" si="17">SUM(E28:F28)</f>
        <v>249</v>
      </c>
      <c r="H28" s="7"/>
      <c r="I28" s="7"/>
      <c r="J28" s="7"/>
      <c r="K28" s="7"/>
      <c r="L28" s="7"/>
      <c r="M28" s="7"/>
      <c r="N28" s="6">
        <f t="shared" ref="N28:N31" si="18">SUBTOTAL(9,H28:M28)</f>
        <v>0</v>
      </c>
      <c r="O28" s="11">
        <f t="shared" ref="O28:O31" si="19">G28-N28</f>
        <v>249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3">
        <f t="shared" ref="AE28:AE31" si="20">SUM(P28:AC28)</f>
        <v>0</v>
      </c>
      <c r="AF28" s="15">
        <f t="shared" ref="AF28:AF31" si="21">O28-AE28</f>
        <v>249</v>
      </c>
      <c r="AG28" s="7">
        <f t="shared" ref="AG28:AG31" si="22">(B28*C28)+D28</f>
        <v>249</v>
      </c>
      <c r="AH28" s="13">
        <f t="shared" ref="AH28:AH31" si="23">AG28+AD28-AF28</f>
        <v>0</v>
      </c>
    </row>
    <row r="29" spans="1:34" ht="12" customHeight="1" x14ac:dyDescent="0.25">
      <c r="A29" s="21" t="s">
        <v>197</v>
      </c>
      <c r="B29" s="21"/>
      <c r="C29" s="10"/>
      <c r="D29" s="10">
        <v>2</v>
      </c>
      <c r="E29" s="12"/>
      <c r="F29" s="1">
        <f>'20.1'!AH29</f>
        <v>2</v>
      </c>
      <c r="G29" s="22">
        <f t="shared" si="17"/>
        <v>2</v>
      </c>
      <c r="H29" s="7"/>
      <c r="I29" s="7"/>
      <c r="J29" s="7"/>
      <c r="K29" s="7"/>
      <c r="L29" s="7"/>
      <c r="M29" s="7"/>
      <c r="N29" s="6">
        <f t="shared" si="18"/>
        <v>0</v>
      </c>
      <c r="O29" s="11">
        <f t="shared" si="19"/>
        <v>2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3">
        <f t="shared" si="20"/>
        <v>0</v>
      </c>
      <c r="AF29" s="15">
        <f t="shared" si="21"/>
        <v>2</v>
      </c>
      <c r="AG29" s="7">
        <f t="shared" si="22"/>
        <v>2</v>
      </c>
      <c r="AH29" s="13">
        <f t="shared" si="23"/>
        <v>0</v>
      </c>
    </row>
    <row r="30" spans="1:34" ht="12" customHeight="1" x14ac:dyDescent="0.25">
      <c r="A30" s="21" t="s">
        <v>198</v>
      </c>
      <c r="B30" s="21"/>
      <c r="C30" s="10"/>
      <c r="D30" s="10">
        <v>27</v>
      </c>
      <c r="E30" s="12"/>
      <c r="F30" s="1">
        <f>'20.1'!AH30</f>
        <v>27</v>
      </c>
      <c r="G30" s="22">
        <f t="shared" si="17"/>
        <v>27</v>
      </c>
      <c r="H30" s="7"/>
      <c r="I30" s="7"/>
      <c r="J30" s="7"/>
      <c r="K30" s="7"/>
      <c r="L30" s="7"/>
      <c r="M30" s="7"/>
      <c r="N30" s="6">
        <f t="shared" si="18"/>
        <v>0</v>
      </c>
      <c r="O30" s="11">
        <f t="shared" si="19"/>
        <v>27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3">
        <f t="shared" si="20"/>
        <v>0</v>
      </c>
      <c r="AF30" s="15">
        <f t="shared" si="21"/>
        <v>27</v>
      </c>
      <c r="AG30" s="7">
        <f t="shared" si="22"/>
        <v>27</v>
      </c>
      <c r="AH30" s="13">
        <f t="shared" si="23"/>
        <v>0</v>
      </c>
    </row>
    <row r="31" spans="1:34" ht="12" customHeight="1" x14ac:dyDescent="0.25">
      <c r="A31" s="21" t="s">
        <v>199</v>
      </c>
      <c r="B31" s="21"/>
      <c r="C31" s="10"/>
      <c r="D31" s="10">
        <v>0</v>
      </c>
      <c r="E31" s="12"/>
      <c r="F31" s="1">
        <f>'20.1'!AH31</f>
        <v>0</v>
      </c>
      <c r="G31" s="22">
        <f t="shared" si="17"/>
        <v>0</v>
      </c>
      <c r="H31" s="7"/>
      <c r="I31" s="7"/>
      <c r="J31" s="7"/>
      <c r="K31" s="7"/>
      <c r="L31" s="7"/>
      <c r="M31" s="7"/>
      <c r="N31" s="6">
        <f t="shared" si="18"/>
        <v>0</v>
      </c>
      <c r="O31" s="11">
        <f t="shared" si="19"/>
        <v>0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3">
        <f t="shared" si="20"/>
        <v>0</v>
      </c>
      <c r="AF31" s="15">
        <f t="shared" si="21"/>
        <v>0</v>
      </c>
      <c r="AG31" s="7">
        <f t="shared" si="22"/>
        <v>0</v>
      </c>
      <c r="AH31" s="13">
        <f t="shared" si="23"/>
        <v>0</v>
      </c>
    </row>
    <row r="32" spans="1:34" ht="12" customHeight="1" x14ac:dyDescent="0.25">
      <c r="A32" s="34"/>
      <c r="B32" s="34"/>
      <c r="C32" s="34"/>
      <c r="D32" s="34"/>
      <c r="E32" s="19">
        <f t="shared" ref="E32:AH32" si="24">SUM(E3:E27)</f>
        <v>335</v>
      </c>
      <c r="F32" s="19">
        <f t="shared" si="24"/>
        <v>8491</v>
      </c>
      <c r="G32" s="19">
        <f t="shared" si="24"/>
        <v>8826</v>
      </c>
      <c r="H32" s="19">
        <f t="shared" si="24"/>
        <v>0</v>
      </c>
      <c r="I32" s="19">
        <f t="shared" si="24"/>
        <v>0</v>
      </c>
      <c r="J32" s="19">
        <f t="shared" si="24"/>
        <v>0</v>
      </c>
      <c r="K32" s="19">
        <f t="shared" si="24"/>
        <v>0</v>
      </c>
      <c r="L32" s="19">
        <f t="shared" si="24"/>
        <v>0</v>
      </c>
      <c r="M32" s="19">
        <f t="shared" si="24"/>
        <v>0</v>
      </c>
      <c r="N32" s="19">
        <f t="shared" si="24"/>
        <v>0</v>
      </c>
      <c r="O32" s="19">
        <f t="shared" si="24"/>
        <v>8826</v>
      </c>
      <c r="P32" s="19">
        <f t="shared" si="24"/>
        <v>0</v>
      </c>
      <c r="Q32" s="19">
        <f t="shared" si="24"/>
        <v>0</v>
      </c>
      <c r="R32" s="19">
        <f t="shared" si="24"/>
        <v>0</v>
      </c>
      <c r="S32" s="19">
        <f t="shared" si="24"/>
        <v>0</v>
      </c>
      <c r="T32" s="19">
        <f t="shared" si="24"/>
        <v>0</v>
      </c>
      <c r="U32" s="19">
        <f t="shared" si="24"/>
        <v>0</v>
      </c>
      <c r="V32" s="19">
        <f t="shared" si="24"/>
        <v>0</v>
      </c>
      <c r="W32" s="19">
        <f t="shared" si="24"/>
        <v>0</v>
      </c>
      <c r="X32" s="19">
        <f t="shared" si="24"/>
        <v>0</v>
      </c>
      <c r="Y32" s="19">
        <f t="shared" si="24"/>
        <v>0</v>
      </c>
      <c r="Z32" s="19">
        <f t="shared" si="24"/>
        <v>0</v>
      </c>
      <c r="AA32" s="19">
        <f t="shared" si="24"/>
        <v>3</v>
      </c>
      <c r="AB32" s="19">
        <f t="shared" si="24"/>
        <v>0</v>
      </c>
      <c r="AC32" s="19">
        <f t="shared" si="24"/>
        <v>0</v>
      </c>
      <c r="AD32" s="19">
        <f t="shared" si="24"/>
        <v>0</v>
      </c>
      <c r="AE32" s="13">
        <f t="shared" si="4"/>
        <v>3</v>
      </c>
      <c r="AF32" s="19">
        <f t="shared" si="24"/>
        <v>8823</v>
      </c>
      <c r="AG32" s="19">
        <f t="shared" si="24"/>
        <v>8823</v>
      </c>
      <c r="AH32" s="19">
        <f t="shared" si="24"/>
        <v>0</v>
      </c>
    </row>
    <row r="35" spans="14:20" x14ac:dyDescent="0.25">
      <c r="N35" t="s">
        <v>8</v>
      </c>
      <c r="P35" s="18"/>
      <c r="Q35" s="18"/>
      <c r="R35" s="18"/>
      <c r="S35" s="18"/>
      <c r="T35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D1:AD2"/>
    <mergeCell ref="AE1:AE2"/>
    <mergeCell ref="AF1:AF2"/>
    <mergeCell ref="AG1:AG2"/>
    <mergeCell ref="AH1:AH2"/>
  </mergeCells>
  <pageMargins left="0.7" right="0.7" top="0.75" bottom="0.75" header="0.3" footer="0.3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8"/>
  <sheetViews>
    <sheetView zoomScale="115" zoomScaleNormal="115" workbookViewId="0">
      <pane xSplit="1" ySplit="3" topLeftCell="B31" activePane="bottomRight" state="frozen"/>
      <selection activeCell="D43" sqref="D43"/>
      <selection pane="topRight" activeCell="D43" sqref="D43"/>
      <selection pane="bottomLeft" activeCell="D43" sqref="D43"/>
      <selection pane="bottomRight" activeCell="D43" sqref="D43"/>
    </sheetView>
  </sheetViews>
  <sheetFormatPr defaultRowHeight="15" x14ac:dyDescent="0.25"/>
  <cols>
    <col min="1" max="1" width="24" bestFit="1" customWidth="1"/>
    <col min="2" max="2" width="26.7109375" bestFit="1" customWidth="1"/>
    <col min="3" max="3" width="19.28515625" bestFit="1" customWidth="1"/>
    <col min="4" max="4" width="19.28515625" customWidth="1"/>
    <col min="5" max="5" width="20.85546875" bestFit="1" customWidth="1"/>
    <col min="6" max="7" width="22" bestFit="1" customWidth="1"/>
    <col min="8" max="8" width="22" customWidth="1"/>
    <col min="9" max="9" width="15.5703125" bestFit="1" customWidth="1"/>
    <col min="10" max="10" width="25.85546875" customWidth="1"/>
    <col min="11" max="11" width="14.140625" bestFit="1" customWidth="1"/>
  </cols>
  <sheetData>
    <row r="2" spans="1:11" x14ac:dyDescent="0.25">
      <c r="A2" t="s">
        <v>239</v>
      </c>
    </row>
    <row r="3" spans="1:11" x14ac:dyDescent="0.25">
      <c r="A3" s="140" t="s">
        <v>230</v>
      </c>
      <c r="B3" t="s">
        <v>232</v>
      </c>
      <c r="C3" t="s">
        <v>233</v>
      </c>
      <c r="D3" t="s">
        <v>264</v>
      </c>
      <c r="E3" t="s">
        <v>235</v>
      </c>
      <c r="F3" t="s">
        <v>236</v>
      </c>
      <c r="G3" t="s">
        <v>237</v>
      </c>
      <c r="H3" t="s">
        <v>263</v>
      </c>
      <c r="I3" t="s">
        <v>238</v>
      </c>
      <c r="J3" t="s">
        <v>265</v>
      </c>
      <c r="K3" t="s">
        <v>234</v>
      </c>
    </row>
    <row r="4" spans="1:11" x14ac:dyDescent="0.25">
      <c r="A4" s="142" t="s">
        <v>240</v>
      </c>
      <c r="B4" s="144">
        <v>231</v>
      </c>
      <c r="C4" s="144">
        <v>294</v>
      </c>
      <c r="D4" s="144">
        <f>SUM(B4:C4)</f>
        <v>525</v>
      </c>
      <c r="E4" s="144"/>
      <c r="F4" s="144"/>
      <c r="G4" s="144"/>
      <c r="H4" s="144">
        <f>SUM(E4:G4)</f>
        <v>0</v>
      </c>
      <c r="I4" s="144">
        <v>1</v>
      </c>
      <c r="J4" s="144">
        <f>D4-H4-I4</f>
        <v>524</v>
      </c>
      <c r="K4" s="144"/>
    </row>
    <row r="5" spans="1:11" x14ac:dyDescent="0.25">
      <c r="A5" s="142" t="s">
        <v>241</v>
      </c>
      <c r="B5" s="144">
        <v>100</v>
      </c>
      <c r="C5" s="144">
        <v>114</v>
      </c>
      <c r="D5" s="144">
        <f t="shared" ref="D5:D41" si="0">SUM(B5:C5)</f>
        <v>214</v>
      </c>
      <c r="E5" s="144"/>
      <c r="F5" s="144"/>
      <c r="G5" s="144"/>
      <c r="H5" s="144">
        <f t="shared" ref="H5:H41" si="1">SUM(E5:G5)</f>
        <v>0</v>
      </c>
      <c r="I5" s="144"/>
      <c r="J5" s="144">
        <f t="shared" ref="J5:J41" si="2">D5-H5-I5</f>
        <v>214</v>
      </c>
      <c r="K5" s="144"/>
    </row>
    <row r="6" spans="1:11" x14ac:dyDescent="0.25">
      <c r="A6" s="141" t="s">
        <v>106</v>
      </c>
      <c r="B6" s="144">
        <v>0</v>
      </c>
      <c r="C6" s="144">
        <v>0</v>
      </c>
      <c r="D6" s="144">
        <f t="shared" si="0"/>
        <v>0</v>
      </c>
      <c r="E6" s="144"/>
      <c r="F6" s="144"/>
      <c r="G6" s="144"/>
      <c r="H6" s="144">
        <f t="shared" si="1"/>
        <v>0</v>
      </c>
      <c r="I6" s="144"/>
      <c r="J6" s="144">
        <f t="shared" si="2"/>
        <v>0</v>
      </c>
      <c r="K6" s="144"/>
    </row>
    <row r="7" spans="1:11" x14ac:dyDescent="0.25">
      <c r="A7" s="141" t="s">
        <v>193</v>
      </c>
      <c r="B7" s="144">
        <v>0</v>
      </c>
      <c r="C7" s="144">
        <v>473</v>
      </c>
      <c r="D7" s="144">
        <f t="shared" si="0"/>
        <v>473</v>
      </c>
      <c r="E7" s="144">
        <v>181</v>
      </c>
      <c r="F7" s="144">
        <v>274</v>
      </c>
      <c r="G7" s="144">
        <v>16</v>
      </c>
      <c r="H7" s="144">
        <f t="shared" si="1"/>
        <v>471</v>
      </c>
      <c r="I7" s="144"/>
      <c r="J7" s="144">
        <f t="shared" si="2"/>
        <v>2</v>
      </c>
      <c r="K7" s="144">
        <v>5</v>
      </c>
    </row>
    <row r="8" spans="1:11" x14ac:dyDescent="0.25">
      <c r="A8" s="142" t="s">
        <v>248</v>
      </c>
      <c r="B8" s="144">
        <v>311</v>
      </c>
      <c r="C8" s="144">
        <v>780</v>
      </c>
      <c r="D8" s="144">
        <f t="shared" si="0"/>
        <v>1091</v>
      </c>
      <c r="E8" s="144"/>
      <c r="F8" s="144">
        <v>2</v>
      </c>
      <c r="G8" s="144"/>
      <c r="H8" s="144">
        <f t="shared" si="1"/>
        <v>2</v>
      </c>
      <c r="I8" s="144"/>
      <c r="J8" s="144">
        <f t="shared" si="2"/>
        <v>1089</v>
      </c>
      <c r="K8" s="144">
        <v>2</v>
      </c>
    </row>
    <row r="9" spans="1:11" x14ac:dyDescent="0.25">
      <c r="A9" s="141" t="s">
        <v>194</v>
      </c>
      <c r="B9" s="144">
        <v>0</v>
      </c>
      <c r="C9" s="144">
        <v>245</v>
      </c>
      <c r="D9" s="144">
        <f t="shared" si="0"/>
        <v>245</v>
      </c>
      <c r="E9" s="144">
        <v>88</v>
      </c>
      <c r="F9" s="144">
        <v>108</v>
      </c>
      <c r="G9" s="144">
        <v>1</v>
      </c>
      <c r="H9" s="144">
        <f t="shared" si="1"/>
        <v>197</v>
      </c>
      <c r="I9" s="144"/>
      <c r="J9" s="144">
        <f t="shared" si="2"/>
        <v>48</v>
      </c>
      <c r="K9" s="144">
        <v>1</v>
      </c>
    </row>
    <row r="10" spans="1:11" x14ac:dyDescent="0.25">
      <c r="A10" s="142" t="s">
        <v>244</v>
      </c>
      <c r="B10" s="144">
        <v>8681</v>
      </c>
      <c r="C10" s="144">
        <v>9486</v>
      </c>
      <c r="D10" s="144">
        <f t="shared" si="0"/>
        <v>18167</v>
      </c>
      <c r="E10" s="144">
        <v>5</v>
      </c>
      <c r="F10" s="144">
        <v>2</v>
      </c>
      <c r="G10" s="144"/>
      <c r="H10" s="144">
        <f t="shared" si="1"/>
        <v>7</v>
      </c>
      <c r="I10" s="144">
        <v>4</v>
      </c>
      <c r="J10" s="144">
        <f t="shared" si="2"/>
        <v>18156</v>
      </c>
      <c r="K10" s="144">
        <v>40</v>
      </c>
    </row>
    <row r="11" spans="1:11" x14ac:dyDescent="0.25">
      <c r="A11" s="141" t="s">
        <v>192</v>
      </c>
      <c r="B11" s="144">
        <v>0</v>
      </c>
      <c r="C11" s="144">
        <v>757</v>
      </c>
      <c r="D11" s="144">
        <f t="shared" si="0"/>
        <v>757</v>
      </c>
      <c r="E11" s="144">
        <v>273</v>
      </c>
      <c r="F11" s="144">
        <v>453</v>
      </c>
      <c r="G11" s="144">
        <v>31</v>
      </c>
      <c r="H11" s="144">
        <f t="shared" si="1"/>
        <v>757</v>
      </c>
      <c r="I11" s="144"/>
      <c r="J11" s="144">
        <f t="shared" si="2"/>
        <v>0</v>
      </c>
      <c r="K11" s="144">
        <v>5</v>
      </c>
    </row>
    <row r="12" spans="1:11" x14ac:dyDescent="0.25">
      <c r="A12" s="142" t="s">
        <v>245</v>
      </c>
      <c r="B12" s="144">
        <v>3023</v>
      </c>
      <c r="C12" s="144">
        <v>1753</v>
      </c>
      <c r="D12" s="144">
        <f t="shared" si="0"/>
        <v>4776</v>
      </c>
      <c r="E12" s="144">
        <v>7</v>
      </c>
      <c r="F12" s="144"/>
      <c r="G12" s="144"/>
      <c r="H12" s="144">
        <f t="shared" si="1"/>
        <v>7</v>
      </c>
      <c r="I12" s="144">
        <v>5</v>
      </c>
      <c r="J12" s="144">
        <f t="shared" si="2"/>
        <v>4764</v>
      </c>
      <c r="K12" s="144">
        <v>4</v>
      </c>
    </row>
    <row r="13" spans="1:11" x14ac:dyDescent="0.25">
      <c r="A13" s="141" t="s">
        <v>199</v>
      </c>
      <c r="B13" s="144">
        <v>0</v>
      </c>
      <c r="C13" s="144">
        <v>29</v>
      </c>
      <c r="D13" s="144">
        <f t="shared" si="0"/>
        <v>29</v>
      </c>
      <c r="E13" s="144">
        <v>29</v>
      </c>
      <c r="F13" s="144"/>
      <c r="G13" s="144"/>
      <c r="H13" s="144">
        <f t="shared" si="1"/>
        <v>29</v>
      </c>
      <c r="I13" s="144"/>
      <c r="J13" s="144">
        <f>D13-H13-I13</f>
        <v>0</v>
      </c>
      <c r="K13" s="144">
        <v>1</v>
      </c>
    </row>
    <row r="14" spans="1:11" x14ac:dyDescent="0.25">
      <c r="A14" s="142" t="s">
        <v>242</v>
      </c>
      <c r="B14" s="144">
        <v>621</v>
      </c>
      <c r="C14" s="144">
        <v>392</v>
      </c>
      <c r="D14" s="144">
        <f t="shared" si="0"/>
        <v>1013</v>
      </c>
      <c r="E14" s="144">
        <v>1</v>
      </c>
      <c r="F14" s="144"/>
      <c r="G14" s="144"/>
      <c r="H14" s="144">
        <f t="shared" si="1"/>
        <v>1</v>
      </c>
      <c r="I14" s="144">
        <v>3</v>
      </c>
      <c r="J14" s="144">
        <f>D14-H14-I14</f>
        <v>1009</v>
      </c>
      <c r="K14" s="144">
        <v>3</v>
      </c>
    </row>
    <row r="15" spans="1:11" x14ac:dyDescent="0.25">
      <c r="A15" s="142" t="s">
        <v>246</v>
      </c>
      <c r="B15" s="144">
        <v>177</v>
      </c>
      <c r="C15" s="144">
        <v>86</v>
      </c>
      <c r="D15" s="144">
        <f t="shared" si="0"/>
        <v>263</v>
      </c>
      <c r="E15" s="144"/>
      <c r="F15" s="144"/>
      <c r="G15" s="144"/>
      <c r="H15" s="144">
        <f t="shared" si="1"/>
        <v>0</v>
      </c>
      <c r="I15" s="144"/>
      <c r="J15" s="144">
        <f t="shared" si="2"/>
        <v>263</v>
      </c>
      <c r="K15" s="144">
        <v>4</v>
      </c>
    </row>
    <row r="16" spans="1:11" x14ac:dyDescent="0.25">
      <c r="A16" s="142" t="s">
        <v>247</v>
      </c>
      <c r="B16" s="144">
        <v>248</v>
      </c>
      <c r="C16" s="144">
        <v>495</v>
      </c>
      <c r="D16" s="144">
        <f t="shared" si="0"/>
        <v>743</v>
      </c>
      <c r="E16" s="144">
        <v>5</v>
      </c>
      <c r="F16" s="144"/>
      <c r="G16" s="144"/>
      <c r="H16" s="144">
        <f t="shared" si="1"/>
        <v>5</v>
      </c>
      <c r="I16" s="144"/>
      <c r="J16" s="144">
        <f t="shared" si="2"/>
        <v>738</v>
      </c>
      <c r="K16" s="144">
        <v>4</v>
      </c>
    </row>
    <row r="17" spans="1:11" x14ac:dyDescent="0.25">
      <c r="A17" s="141" t="s">
        <v>104</v>
      </c>
      <c r="B17" s="144">
        <v>0</v>
      </c>
      <c r="C17" s="144">
        <v>0</v>
      </c>
      <c r="D17" s="144">
        <f t="shared" si="0"/>
        <v>0</v>
      </c>
      <c r="E17" s="144"/>
      <c r="F17" s="144"/>
      <c r="G17" s="144"/>
      <c r="H17" s="144">
        <f t="shared" si="1"/>
        <v>0</v>
      </c>
      <c r="I17" s="144"/>
      <c r="J17" s="144">
        <f t="shared" si="2"/>
        <v>0</v>
      </c>
      <c r="K17" s="144"/>
    </row>
    <row r="18" spans="1:11" x14ac:dyDescent="0.25">
      <c r="A18" s="142" t="s">
        <v>243</v>
      </c>
      <c r="B18" s="144">
        <v>468</v>
      </c>
      <c r="C18" s="144">
        <v>1909</v>
      </c>
      <c r="D18" s="144">
        <f t="shared" si="0"/>
        <v>2377</v>
      </c>
      <c r="E18" s="144">
        <v>1</v>
      </c>
      <c r="F18" s="144">
        <v>2</v>
      </c>
      <c r="G18" s="144"/>
      <c r="H18" s="144">
        <f t="shared" si="1"/>
        <v>3</v>
      </c>
      <c r="I18" s="144"/>
      <c r="J18" s="144">
        <f t="shared" si="2"/>
        <v>2374</v>
      </c>
      <c r="K18" s="144">
        <v>5</v>
      </c>
    </row>
    <row r="19" spans="1:11" s="120" customFormat="1" x14ac:dyDescent="0.25">
      <c r="A19" s="143" t="s">
        <v>262</v>
      </c>
      <c r="B19" s="144"/>
      <c r="C19" s="144">
        <v>0</v>
      </c>
      <c r="D19" s="144">
        <f t="shared" si="0"/>
        <v>0</v>
      </c>
      <c r="E19" s="144"/>
      <c r="F19" s="144"/>
      <c r="G19" s="144"/>
      <c r="H19" s="144">
        <f t="shared" si="1"/>
        <v>0</v>
      </c>
      <c r="I19" s="144"/>
      <c r="J19" s="144">
        <f t="shared" si="2"/>
        <v>0</v>
      </c>
      <c r="K19" s="144"/>
    </row>
    <row r="20" spans="1:11" s="120" customFormat="1" x14ac:dyDescent="0.25">
      <c r="A20" s="142" t="s">
        <v>251</v>
      </c>
      <c r="B20" s="144">
        <v>1300</v>
      </c>
      <c r="C20" s="144">
        <v>1110</v>
      </c>
      <c r="D20" s="144">
        <f t="shared" si="0"/>
        <v>2410</v>
      </c>
      <c r="E20" s="144">
        <v>16</v>
      </c>
      <c r="F20" s="144">
        <v>17</v>
      </c>
      <c r="G20" s="144"/>
      <c r="H20" s="144">
        <f t="shared" si="1"/>
        <v>33</v>
      </c>
      <c r="I20" s="144"/>
      <c r="J20" s="144">
        <f t="shared" si="2"/>
        <v>2377</v>
      </c>
      <c r="K20" s="144">
        <v>13</v>
      </c>
    </row>
    <row r="21" spans="1:11" s="120" customFormat="1" x14ac:dyDescent="0.25">
      <c r="A21" s="143" t="s">
        <v>102</v>
      </c>
      <c r="B21" s="144">
        <v>0</v>
      </c>
      <c r="C21" s="144">
        <v>0</v>
      </c>
      <c r="D21" s="144">
        <f t="shared" si="0"/>
        <v>0</v>
      </c>
      <c r="E21" s="144"/>
      <c r="F21" s="144"/>
      <c r="G21" s="144"/>
      <c r="H21" s="144">
        <f t="shared" si="1"/>
        <v>0</v>
      </c>
      <c r="I21" s="144"/>
      <c r="J21" s="144">
        <f t="shared" si="2"/>
        <v>0</v>
      </c>
      <c r="K21" s="144"/>
    </row>
    <row r="22" spans="1:11" s="120" customFormat="1" x14ac:dyDescent="0.25">
      <c r="A22" s="143" t="s">
        <v>191</v>
      </c>
      <c r="B22" s="144">
        <v>0</v>
      </c>
      <c r="C22" s="144">
        <v>678</v>
      </c>
      <c r="D22" s="144">
        <f t="shared" si="0"/>
        <v>678</v>
      </c>
      <c r="E22" s="144">
        <v>269</v>
      </c>
      <c r="F22" s="144">
        <v>278</v>
      </c>
      <c r="G22" s="144">
        <v>16</v>
      </c>
      <c r="H22" s="144">
        <f t="shared" si="1"/>
        <v>563</v>
      </c>
      <c r="I22" s="144"/>
      <c r="J22" s="144">
        <f t="shared" si="2"/>
        <v>115</v>
      </c>
      <c r="K22" s="144">
        <v>12</v>
      </c>
    </row>
    <row r="23" spans="1:11" s="120" customFormat="1" x14ac:dyDescent="0.25">
      <c r="A23" s="142" t="s">
        <v>250</v>
      </c>
      <c r="B23" s="144">
        <v>882</v>
      </c>
      <c r="C23" s="144">
        <v>607</v>
      </c>
      <c r="D23" s="144">
        <f t="shared" si="0"/>
        <v>1489</v>
      </c>
      <c r="E23" s="144">
        <v>1</v>
      </c>
      <c r="F23" s="144"/>
      <c r="G23" s="144"/>
      <c r="H23" s="144">
        <f t="shared" si="1"/>
        <v>1</v>
      </c>
      <c r="I23" s="144"/>
      <c r="J23" s="144">
        <f t="shared" si="2"/>
        <v>1488</v>
      </c>
      <c r="K23" s="144">
        <v>14</v>
      </c>
    </row>
    <row r="24" spans="1:11" s="120" customFormat="1" x14ac:dyDescent="0.25">
      <c r="A24" s="142" t="s">
        <v>249</v>
      </c>
      <c r="B24" s="144">
        <v>74</v>
      </c>
      <c r="C24" s="144">
        <v>16</v>
      </c>
      <c r="D24" s="144">
        <f t="shared" si="0"/>
        <v>90</v>
      </c>
      <c r="E24" s="144"/>
      <c r="F24" s="144"/>
      <c r="G24" s="144"/>
      <c r="H24" s="144">
        <f t="shared" si="1"/>
        <v>0</v>
      </c>
      <c r="I24" s="144"/>
      <c r="J24" s="144">
        <f t="shared" si="2"/>
        <v>90</v>
      </c>
      <c r="K24" s="144">
        <v>2</v>
      </c>
    </row>
    <row r="25" spans="1:11" s="120" customFormat="1" x14ac:dyDescent="0.25">
      <c r="A25" s="142" t="s">
        <v>254</v>
      </c>
      <c r="B25" s="144">
        <v>6060</v>
      </c>
      <c r="C25" s="144">
        <v>6986</v>
      </c>
      <c r="D25" s="144">
        <f t="shared" si="0"/>
        <v>13046</v>
      </c>
      <c r="E25" s="144">
        <v>21</v>
      </c>
      <c r="F25" s="144">
        <v>2</v>
      </c>
      <c r="G25" s="144"/>
      <c r="H25" s="144">
        <f t="shared" si="1"/>
        <v>23</v>
      </c>
      <c r="I25" s="144">
        <v>10</v>
      </c>
      <c r="J25" s="144">
        <f t="shared" si="2"/>
        <v>13013</v>
      </c>
      <c r="K25" s="144">
        <v>127</v>
      </c>
    </row>
    <row r="26" spans="1:11" x14ac:dyDescent="0.25">
      <c r="A26" s="142" t="s">
        <v>257</v>
      </c>
      <c r="B26" s="144">
        <v>1051</v>
      </c>
      <c r="C26" s="144">
        <v>1265</v>
      </c>
      <c r="D26" s="144">
        <f t="shared" si="0"/>
        <v>2316</v>
      </c>
      <c r="E26" s="144">
        <v>36</v>
      </c>
      <c r="F26" s="144">
        <v>13</v>
      </c>
      <c r="G26" s="144">
        <v>1</v>
      </c>
      <c r="H26" s="144">
        <f t="shared" si="1"/>
        <v>50</v>
      </c>
      <c r="I26" s="144"/>
      <c r="J26" s="144">
        <f t="shared" si="2"/>
        <v>2266</v>
      </c>
      <c r="K26" s="144">
        <v>29</v>
      </c>
    </row>
    <row r="27" spans="1:11" s="120" customFormat="1" x14ac:dyDescent="0.25">
      <c r="A27" s="142" t="s">
        <v>253</v>
      </c>
      <c r="B27" s="144">
        <v>65</v>
      </c>
      <c r="C27" s="144">
        <v>174</v>
      </c>
      <c r="D27" s="144">
        <f t="shared" si="0"/>
        <v>239</v>
      </c>
      <c r="E27" s="144">
        <v>102</v>
      </c>
      <c r="F27" s="144"/>
      <c r="G27" s="144"/>
      <c r="H27" s="144">
        <f t="shared" si="1"/>
        <v>102</v>
      </c>
      <c r="I27" s="144"/>
      <c r="J27" s="144">
        <f t="shared" si="2"/>
        <v>137</v>
      </c>
      <c r="K27" s="144"/>
    </row>
    <row r="28" spans="1:11" x14ac:dyDescent="0.25">
      <c r="A28" s="141" t="s">
        <v>123</v>
      </c>
      <c r="B28" s="144">
        <v>0</v>
      </c>
      <c r="C28" s="144">
        <v>0</v>
      </c>
      <c r="D28" s="144">
        <f t="shared" si="0"/>
        <v>0</v>
      </c>
      <c r="E28" s="144"/>
      <c r="F28" s="144"/>
      <c r="G28" s="144"/>
      <c r="H28" s="144">
        <f t="shared" si="1"/>
        <v>0</v>
      </c>
      <c r="I28" s="144"/>
      <c r="J28" s="144">
        <f t="shared" si="2"/>
        <v>0</v>
      </c>
      <c r="K28" s="144"/>
    </row>
    <row r="29" spans="1:11" x14ac:dyDescent="0.25">
      <c r="A29" s="141" t="s">
        <v>103</v>
      </c>
      <c r="B29" s="144">
        <v>0</v>
      </c>
      <c r="C29" s="144">
        <v>0</v>
      </c>
      <c r="D29" s="144">
        <f t="shared" si="0"/>
        <v>0</v>
      </c>
      <c r="E29" s="144"/>
      <c r="F29" s="144"/>
      <c r="G29" s="144"/>
      <c r="H29" s="144">
        <f t="shared" si="1"/>
        <v>0</v>
      </c>
      <c r="I29" s="144"/>
      <c r="J29" s="144">
        <f t="shared" si="2"/>
        <v>0</v>
      </c>
      <c r="K29" s="144"/>
    </row>
    <row r="30" spans="1:11" s="120" customFormat="1" x14ac:dyDescent="0.25">
      <c r="A30" s="142" t="s">
        <v>256</v>
      </c>
      <c r="B30" s="144">
        <v>84</v>
      </c>
      <c r="C30" s="144">
        <v>78</v>
      </c>
      <c r="D30" s="144">
        <f t="shared" si="0"/>
        <v>162</v>
      </c>
      <c r="E30" s="144">
        <v>49</v>
      </c>
      <c r="F30" s="144"/>
      <c r="G30" s="144"/>
      <c r="H30" s="144">
        <f t="shared" si="1"/>
        <v>49</v>
      </c>
      <c r="I30" s="144"/>
      <c r="J30" s="144">
        <f t="shared" si="2"/>
        <v>113</v>
      </c>
      <c r="K30" s="144">
        <v>5</v>
      </c>
    </row>
    <row r="31" spans="1:11" x14ac:dyDescent="0.25">
      <c r="A31" s="141" t="s">
        <v>124</v>
      </c>
      <c r="B31" s="144">
        <v>0</v>
      </c>
      <c r="C31" s="144">
        <v>0</v>
      </c>
      <c r="D31" s="144">
        <f t="shared" si="0"/>
        <v>0</v>
      </c>
      <c r="E31" s="144"/>
      <c r="F31" s="144"/>
      <c r="G31" s="144"/>
      <c r="H31" s="144">
        <f t="shared" si="1"/>
        <v>0</v>
      </c>
      <c r="I31" s="144"/>
      <c r="J31" s="144">
        <f t="shared" si="2"/>
        <v>0</v>
      </c>
      <c r="K31" s="144"/>
    </row>
    <row r="32" spans="1:11" x14ac:dyDescent="0.25">
      <c r="A32" s="141" t="s">
        <v>107</v>
      </c>
      <c r="B32" s="144">
        <v>0</v>
      </c>
      <c r="C32" s="144">
        <v>0</v>
      </c>
      <c r="D32" s="144">
        <f t="shared" si="0"/>
        <v>0</v>
      </c>
      <c r="E32" s="144"/>
      <c r="F32" s="144"/>
      <c r="G32" s="144"/>
      <c r="H32" s="144">
        <f t="shared" si="1"/>
        <v>0</v>
      </c>
      <c r="I32" s="144"/>
      <c r="J32" s="144">
        <f t="shared" si="2"/>
        <v>0</v>
      </c>
      <c r="K32" s="144"/>
    </row>
    <row r="33" spans="1:11" x14ac:dyDescent="0.25">
      <c r="A33" s="142" t="s">
        <v>252</v>
      </c>
      <c r="B33" s="144">
        <v>218</v>
      </c>
      <c r="C33" s="144">
        <v>823</v>
      </c>
      <c r="D33" s="144">
        <f t="shared" si="0"/>
        <v>1041</v>
      </c>
      <c r="E33" s="144"/>
      <c r="F33" s="144"/>
      <c r="G33" s="144"/>
      <c r="H33" s="144">
        <f t="shared" si="1"/>
        <v>0</v>
      </c>
      <c r="I33" s="144"/>
      <c r="J33" s="144">
        <f t="shared" si="2"/>
        <v>1041</v>
      </c>
      <c r="K33" s="144"/>
    </row>
    <row r="34" spans="1:11" x14ac:dyDescent="0.25">
      <c r="A34" s="142" t="s">
        <v>255</v>
      </c>
      <c r="B34" s="144">
        <v>3192</v>
      </c>
      <c r="C34" s="144">
        <v>5426</v>
      </c>
      <c r="D34" s="144">
        <f t="shared" si="0"/>
        <v>8618</v>
      </c>
      <c r="E34" s="144">
        <v>15</v>
      </c>
      <c r="F34" s="144"/>
      <c r="G34" s="144"/>
      <c r="H34" s="144">
        <f t="shared" si="1"/>
        <v>15</v>
      </c>
      <c r="I34" s="144">
        <v>4</v>
      </c>
      <c r="J34" s="144">
        <f t="shared" si="2"/>
        <v>8599</v>
      </c>
      <c r="K34" s="144">
        <v>50</v>
      </c>
    </row>
    <row r="35" spans="1:11" x14ac:dyDescent="0.25">
      <c r="A35" s="142" t="s">
        <v>258</v>
      </c>
      <c r="B35" s="144">
        <v>234</v>
      </c>
      <c r="C35" s="144">
        <v>486</v>
      </c>
      <c r="D35" s="144">
        <f t="shared" si="0"/>
        <v>720</v>
      </c>
      <c r="E35" s="144">
        <v>1</v>
      </c>
      <c r="F35" s="144"/>
      <c r="G35" s="144"/>
      <c r="H35" s="144">
        <f t="shared" si="1"/>
        <v>1</v>
      </c>
      <c r="I35" s="144"/>
      <c r="J35" s="144">
        <f t="shared" si="2"/>
        <v>719</v>
      </c>
      <c r="K35" s="144">
        <v>2</v>
      </c>
    </row>
    <row r="36" spans="1:11" x14ac:dyDescent="0.25">
      <c r="A36" s="141" t="s">
        <v>198</v>
      </c>
      <c r="B36" s="144">
        <v>0</v>
      </c>
      <c r="C36" s="144">
        <v>28</v>
      </c>
      <c r="D36" s="144">
        <f t="shared" si="0"/>
        <v>28</v>
      </c>
      <c r="E36" s="144">
        <v>6</v>
      </c>
      <c r="F36" s="144">
        <v>17</v>
      </c>
      <c r="G36" s="144">
        <v>1</v>
      </c>
      <c r="H36" s="144">
        <f t="shared" si="1"/>
        <v>24</v>
      </c>
      <c r="I36" s="144"/>
      <c r="J36" s="144">
        <f t="shared" si="2"/>
        <v>4</v>
      </c>
      <c r="K36" s="144">
        <v>3</v>
      </c>
    </row>
    <row r="37" spans="1:11" x14ac:dyDescent="0.25">
      <c r="A37" s="142" t="s">
        <v>259</v>
      </c>
      <c r="B37" s="144">
        <v>0</v>
      </c>
      <c r="C37" s="144">
        <v>0</v>
      </c>
      <c r="D37" s="144">
        <f t="shared" si="0"/>
        <v>0</v>
      </c>
      <c r="E37" s="144"/>
      <c r="F37" s="144"/>
      <c r="G37" s="144"/>
      <c r="H37" s="144">
        <f t="shared" si="1"/>
        <v>0</v>
      </c>
      <c r="I37" s="144"/>
      <c r="J37" s="144">
        <f t="shared" si="2"/>
        <v>0</v>
      </c>
      <c r="K37" s="144"/>
    </row>
    <row r="38" spans="1:11" x14ac:dyDescent="0.25">
      <c r="A38" s="141" t="s">
        <v>50</v>
      </c>
      <c r="B38" s="144">
        <v>115</v>
      </c>
      <c r="C38" s="144">
        <v>72</v>
      </c>
      <c r="D38" s="144">
        <f t="shared" si="0"/>
        <v>187</v>
      </c>
      <c r="E38" s="144"/>
      <c r="F38" s="144"/>
      <c r="G38" s="144"/>
      <c r="H38" s="144">
        <f t="shared" si="1"/>
        <v>0</v>
      </c>
      <c r="I38" s="144"/>
      <c r="J38" s="144">
        <f t="shared" si="2"/>
        <v>187</v>
      </c>
      <c r="K38" s="144">
        <v>3</v>
      </c>
    </row>
    <row r="39" spans="1:11" x14ac:dyDescent="0.25">
      <c r="A39" s="142" t="s">
        <v>260</v>
      </c>
      <c r="B39" s="144">
        <v>1606</v>
      </c>
      <c r="C39" s="144">
        <v>1849</v>
      </c>
      <c r="D39" s="144">
        <f t="shared" si="0"/>
        <v>3455</v>
      </c>
      <c r="E39" s="144">
        <v>4</v>
      </c>
      <c r="F39" s="144"/>
      <c r="G39" s="144"/>
      <c r="H39" s="144">
        <f t="shared" si="1"/>
        <v>4</v>
      </c>
      <c r="I39" s="144">
        <v>7</v>
      </c>
      <c r="J39" s="144">
        <f t="shared" si="2"/>
        <v>3444</v>
      </c>
      <c r="K39" s="144">
        <v>10</v>
      </c>
    </row>
    <row r="40" spans="1:11" x14ac:dyDescent="0.25">
      <c r="A40" s="141" t="s">
        <v>197</v>
      </c>
      <c r="B40" s="144">
        <v>0</v>
      </c>
      <c r="C40" s="144">
        <v>30</v>
      </c>
      <c r="D40" s="144">
        <f t="shared" si="0"/>
        <v>30</v>
      </c>
      <c r="E40" s="144">
        <v>20</v>
      </c>
      <c r="F40" s="144">
        <v>10</v>
      </c>
      <c r="G40" s="144"/>
      <c r="H40" s="144">
        <f t="shared" si="1"/>
        <v>30</v>
      </c>
      <c r="I40" s="144"/>
      <c r="J40" s="144">
        <f t="shared" si="2"/>
        <v>0</v>
      </c>
      <c r="K40" s="144"/>
    </row>
    <row r="41" spans="1:11" x14ac:dyDescent="0.25">
      <c r="A41" s="142" t="s">
        <v>261</v>
      </c>
      <c r="B41" s="144">
        <v>362</v>
      </c>
      <c r="C41" s="144">
        <v>427</v>
      </c>
      <c r="D41" s="144">
        <f t="shared" si="0"/>
        <v>789</v>
      </c>
      <c r="E41" s="144"/>
      <c r="F41" s="144"/>
      <c r="G41" s="144"/>
      <c r="H41" s="144">
        <f t="shared" si="1"/>
        <v>0</v>
      </c>
      <c r="I41" s="144"/>
      <c r="J41" s="144">
        <f t="shared" si="2"/>
        <v>789</v>
      </c>
      <c r="K41" s="144">
        <v>2</v>
      </c>
    </row>
    <row r="42" spans="1:11" x14ac:dyDescent="0.25">
      <c r="A42" s="141" t="s">
        <v>231</v>
      </c>
      <c r="B42" s="144">
        <v>29103</v>
      </c>
      <c r="C42" s="144">
        <v>36868</v>
      </c>
      <c r="D42" s="144">
        <f>SUM(D4:D41)</f>
        <v>65971</v>
      </c>
      <c r="E42" s="144">
        <v>1130</v>
      </c>
      <c r="F42" s="144">
        <v>1178</v>
      </c>
      <c r="G42" s="144">
        <v>66</v>
      </c>
      <c r="H42" s="144">
        <f>SUM(H4:H41)</f>
        <v>2374</v>
      </c>
      <c r="I42" s="144">
        <v>34</v>
      </c>
      <c r="J42" s="144">
        <f>SUM(J4:J41)</f>
        <v>63563</v>
      </c>
      <c r="K42" s="144">
        <v>346</v>
      </c>
    </row>
    <row r="44" spans="1:11" x14ac:dyDescent="0.25">
      <c r="A44" s="142"/>
    </row>
    <row r="45" spans="1:11" x14ac:dyDescent="0.25">
      <c r="A45" s="142"/>
    </row>
    <row r="46" spans="1:11" x14ac:dyDescent="0.25">
      <c r="A46" s="142"/>
    </row>
    <row r="47" spans="1:11" x14ac:dyDescent="0.25">
      <c r="A47" s="142"/>
    </row>
    <row r="48" spans="1:11" x14ac:dyDescent="0.25">
      <c r="A48" s="142"/>
    </row>
    <row r="49" spans="1:1" x14ac:dyDescent="0.25">
      <c r="A49" s="142"/>
    </row>
    <row r="50" spans="1:1" x14ac:dyDescent="0.25">
      <c r="A50" s="142"/>
    </row>
    <row r="51" spans="1:1" x14ac:dyDescent="0.25">
      <c r="A51" s="142"/>
    </row>
    <row r="52" spans="1:1" x14ac:dyDescent="0.25">
      <c r="A52" s="142"/>
    </row>
    <row r="53" spans="1:1" x14ac:dyDescent="0.25">
      <c r="A53" s="142"/>
    </row>
    <row r="54" spans="1:1" x14ac:dyDescent="0.25">
      <c r="A54" s="142"/>
    </row>
    <row r="55" spans="1:1" x14ac:dyDescent="0.25">
      <c r="A55" s="142"/>
    </row>
    <row r="56" spans="1:1" x14ac:dyDescent="0.25">
      <c r="A56" s="142"/>
    </row>
    <row r="57" spans="1:1" x14ac:dyDescent="0.25">
      <c r="A57" s="142"/>
    </row>
    <row r="58" spans="1:1" x14ac:dyDescent="0.25">
      <c r="A58" s="142"/>
    </row>
    <row r="59" spans="1:1" x14ac:dyDescent="0.25">
      <c r="A59" s="142"/>
    </row>
    <row r="60" spans="1:1" x14ac:dyDescent="0.25">
      <c r="A60" s="142"/>
    </row>
    <row r="61" spans="1:1" x14ac:dyDescent="0.25">
      <c r="A61" s="142"/>
    </row>
    <row r="62" spans="1:1" x14ac:dyDescent="0.25">
      <c r="A62" s="142"/>
    </row>
    <row r="63" spans="1:1" x14ac:dyDescent="0.25">
      <c r="A63" s="142"/>
    </row>
    <row r="64" spans="1:1" x14ac:dyDescent="0.25">
      <c r="A64" s="142"/>
    </row>
    <row r="65" spans="1:1" x14ac:dyDescent="0.25">
      <c r="A65" s="142"/>
    </row>
    <row r="66" spans="1:1" x14ac:dyDescent="0.25">
      <c r="A66" s="142"/>
    </row>
    <row r="67" spans="1:1" x14ac:dyDescent="0.25">
      <c r="A67" s="142"/>
    </row>
    <row r="68" spans="1:1" x14ac:dyDescent="0.25">
      <c r="A68" s="142"/>
    </row>
  </sheetData>
  <autoFilter ref="A3:K3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734"/>
  <sheetViews>
    <sheetView zoomScaleNormal="100" workbookViewId="0">
      <selection activeCell="D43" sqref="D43"/>
    </sheetView>
  </sheetViews>
  <sheetFormatPr defaultRowHeight="15" x14ac:dyDescent="0.25"/>
  <cols>
    <col min="1" max="1" width="21.5703125" style="122" customWidth="1"/>
    <col min="2" max="2" width="12.7109375" style="122" customWidth="1"/>
    <col min="3" max="3" width="10.85546875" style="122" customWidth="1"/>
    <col min="4" max="4" width="12.28515625" style="122" bestFit="1" customWidth="1"/>
    <col min="5" max="8" width="15.42578125" style="122" customWidth="1"/>
    <col min="9" max="9" width="20.140625" style="122" customWidth="1"/>
    <col min="10" max="16384" width="9.140625" style="122"/>
  </cols>
  <sheetData>
    <row r="1" spans="1:9" ht="15.75" customHeight="1" x14ac:dyDescent="0.25">
      <c r="A1" s="196" t="s">
        <v>0</v>
      </c>
      <c r="B1" s="198" t="s">
        <v>6</v>
      </c>
      <c r="C1" s="196" t="s">
        <v>18</v>
      </c>
      <c r="D1" s="200" t="s">
        <v>10</v>
      </c>
    </row>
    <row r="2" spans="1:9" ht="15.75" customHeight="1" x14ac:dyDescent="0.25">
      <c r="A2" s="197"/>
      <c r="B2" s="199"/>
      <c r="C2" s="197"/>
      <c r="D2" s="201"/>
      <c r="E2" s="122" t="s">
        <v>226</v>
      </c>
      <c r="F2" s="122" t="s">
        <v>226</v>
      </c>
      <c r="G2" s="122" t="s">
        <v>226</v>
      </c>
      <c r="H2" s="122" t="s">
        <v>227</v>
      </c>
      <c r="I2" s="122" t="s">
        <v>228</v>
      </c>
    </row>
    <row r="3" spans="1:9" ht="15" customHeight="1" x14ac:dyDescent="0.25">
      <c r="A3" s="20" t="s">
        <v>28</v>
      </c>
      <c r="B3" s="125">
        <f>SUMIF($A$38:$A$750,A3,$B$38:$B$750)</f>
        <v>6060</v>
      </c>
      <c r="C3" s="125">
        <f>SUMIF($A$38:$A$750,A3,$C$38:$C$750)</f>
        <v>127</v>
      </c>
      <c r="D3" s="125">
        <f>SUMIF($A$38:$A$750,A3,$D$38:$D$750)</f>
        <v>6986</v>
      </c>
      <c r="E3" s="125">
        <f>SUMIF($A$38:$A$750,A3,$E$38:$E$750)</f>
        <v>21</v>
      </c>
      <c r="F3" s="125">
        <f>SUMIF($A$38:$A$750,A3,$F$38:$F$750)</f>
        <v>2</v>
      </c>
      <c r="G3" s="125">
        <f>SUMIF($A$38:$A$750,A3,$G$38:$G$750)</f>
        <v>0</v>
      </c>
      <c r="H3" s="125">
        <f>SUMIF($A$38:$A$750,A3,$H$38:$H$750)</f>
        <v>10</v>
      </c>
      <c r="I3" s="125">
        <f>SUMIF($A$38:$A$750,A3,$I$38:$I$750)</f>
        <v>0</v>
      </c>
    </row>
    <row r="4" spans="1:9" ht="15" customHeight="1" x14ac:dyDescent="0.25">
      <c r="A4" s="20" t="s">
        <v>29</v>
      </c>
      <c r="B4" s="125">
        <f t="shared" ref="B4:B31" si="0">SUMIF($A$38:$A$750,A4,$B$38:$B$750)</f>
        <v>8681</v>
      </c>
      <c r="C4" s="125">
        <f t="shared" ref="C4:C31" si="1">SUMIF($A$38:$A$750,A4,$C$38:$C$750)</f>
        <v>40</v>
      </c>
      <c r="D4" s="125">
        <f t="shared" ref="D4:D31" si="2">SUMIF($A$38:$A$750,A4,$D$38:$D$750)</f>
        <v>9486</v>
      </c>
      <c r="E4" s="125">
        <f t="shared" ref="E4:E31" si="3">SUMIF($A$38:$A$750,A4,$E$38:$E$750)</f>
        <v>5</v>
      </c>
      <c r="F4" s="125">
        <f t="shared" ref="F4:F31" si="4">SUMIF($A$38:$A$750,A4,$F$38:$F$750)</f>
        <v>2</v>
      </c>
      <c r="G4" s="125">
        <f t="shared" ref="G4:G31" si="5">SUMIF($A$38:$A$750,A4,$G$38:$G$750)</f>
        <v>0</v>
      </c>
      <c r="H4" s="125">
        <f t="shared" ref="H4:H31" si="6">SUMIF($A$38:$A$750,A4,$H$38:$H$750)</f>
        <v>4</v>
      </c>
      <c r="I4" s="125">
        <f t="shared" ref="I4:I31" si="7">SUMIF($A$38:$A$750,A4,$I$38:$I$750)</f>
        <v>0</v>
      </c>
    </row>
    <row r="5" spans="1:9" ht="15" customHeight="1" x14ac:dyDescent="0.25">
      <c r="A5" s="20" t="s">
        <v>30</v>
      </c>
      <c r="B5" s="125">
        <f t="shared" si="0"/>
        <v>3023</v>
      </c>
      <c r="C5" s="125">
        <f t="shared" si="1"/>
        <v>4</v>
      </c>
      <c r="D5" s="125">
        <f t="shared" si="2"/>
        <v>1753</v>
      </c>
      <c r="E5" s="125">
        <f t="shared" si="3"/>
        <v>7</v>
      </c>
      <c r="F5" s="125">
        <f t="shared" si="4"/>
        <v>0</v>
      </c>
      <c r="G5" s="125">
        <f t="shared" si="5"/>
        <v>0</v>
      </c>
      <c r="H5" s="125">
        <f t="shared" si="6"/>
        <v>5</v>
      </c>
      <c r="I5" s="125">
        <f t="shared" si="7"/>
        <v>2</v>
      </c>
    </row>
    <row r="6" spans="1:9" ht="15" customHeight="1" x14ac:dyDescent="0.25">
      <c r="A6" s="20" t="s">
        <v>31</v>
      </c>
      <c r="B6" s="125">
        <f t="shared" si="0"/>
        <v>231</v>
      </c>
      <c r="C6" s="125">
        <f t="shared" si="1"/>
        <v>0</v>
      </c>
      <c r="D6" s="125">
        <f t="shared" si="2"/>
        <v>294</v>
      </c>
      <c r="E6" s="125">
        <f t="shared" si="3"/>
        <v>0</v>
      </c>
      <c r="F6" s="125">
        <f t="shared" si="4"/>
        <v>0</v>
      </c>
      <c r="G6" s="125">
        <f t="shared" si="5"/>
        <v>0</v>
      </c>
      <c r="H6" s="125">
        <f t="shared" si="6"/>
        <v>1</v>
      </c>
      <c r="I6" s="125">
        <f t="shared" si="7"/>
        <v>0</v>
      </c>
    </row>
    <row r="7" spans="1:9" ht="15" customHeight="1" x14ac:dyDescent="0.25">
      <c r="A7" s="20" t="s">
        <v>33</v>
      </c>
      <c r="B7" s="125">
        <f t="shared" si="0"/>
        <v>1606</v>
      </c>
      <c r="C7" s="125">
        <f t="shared" si="1"/>
        <v>10</v>
      </c>
      <c r="D7" s="125">
        <f t="shared" si="2"/>
        <v>1849</v>
      </c>
      <c r="E7" s="125">
        <f t="shared" si="3"/>
        <v>4</v>
      </c>
      <c r="F7" s="125">
        <f t="shared" si="4"/>
        <v>0</v>
      </c>
      <c r="G7" s="125">
        <f t="shared" si="5"/>
        <v>0</v>
      </c>
      <c r="H7" s="125">
        <f t="shared" si="6"/>
        <v>7</v>
      </c>
      <c r="I7" s="125">
        <f t="shared" si="7"/>
        <v>0</v>
      </c>
    </row>
    <row r="8" spans="1:9" ht="15" customHeight="1" x14ac:dyDescent="0.25">
      <c r="A8" s="20" t="s">
        <v>34</v>
      </c>
      <c r="B8" s="125">
        <f t="shared" si="0"/>
        <v>362</v>
      </c>
      <c r="C8" s="125">
        <f t="shared" si="1"/>
        <v>2</v>
      </c>
      <c r="D8" s="125">
        <f t="shared" si="2"/>
        <v>427</v>
      </c>
      <c r="E8" s="125">
        <f t="shared" si="3"/>
        <v>0</v>
      </c>
      <c r="F8" s="125">
        <f t="shared" si="4"/>
        <v>0</v>
      </c>
      <c r="G8" s="125">
        <f t="shared" si="5"/>
        <v>0</v>
      </c>
      <c r="H8" s="125">
        <f t="shared" si="6"/>
        <v>0</v>
      </c>
      <c r="I8" s="125">
        <f t="shared" si="7"/>
        <v>0</v>
      </c>
    </row>
    <row r="9" spans="1:9" ht="15" customHeight="1" x14ac:dyDescent="0.25">
      <c r="A9" s="20" t="s">
        <v>35</v>
      </c>
      <c r="B9" s="125">
        <f t="shared" si="0"/>
        <v>234</v>
      </c>
      <c r="C9" s="125">
        <f t="shared" si="1"/>
        <v>2</v>
      </c>
      <c r="D9" s="125">
        <f t="shared" si="2"/>
        <v>486</v>
      </c>
      <c r="E9" s="125">
        <f t="shared" si="3"/>
        <v>1</v>
      </c>
      <c r="F9" s="125">
        <f t="shared" si="4"/>
        <v>0</v>
      </c>
      <c r="G9" s="125">
        <f t="shared" si="5"/>
        <v>0</v>
      </c>
      <c r="H9" s="125">
        <f t="shared" si="6"/>
        <v>0</v>
      </c>
      <c r="I9" s="125">
        <f t="shared" si="7"/>
        <v>0</v>
      </c>
    </row>
    <row r="10" spans="1:9" ht="15" customHeight="1" x14ac:dyDescent="0.25">
      <c r="A10" s="20" t="s">
        <v>36</v>
      </c>
      <c r="B10" s="125">
        <f t="shared" si="0"/>
        <v>3192</v>
      </c>
      <c r="C10" s="125">
        <f t="shared" si="1"/>
        <v>50</v>
      </c>
      <c r="D10" s="125">
        <f t="shared" si="2"/>
        <v>5426</v>
      </c>
      <c r="E10" s="125">
        <f t="shared" si="3"/>
        <v>15</v>
      </c>
      <c r="F10" s="125">
        <f t="shared" si="4"/>
        <v>0</v>
      </c>
      <c r="G10" s="125">
        <f t="shared" si="5"/>
        <v>0</v>
      </c>
      <c r="H10" s="125">
        <f t="shared" si="6"/>
        <v>4</v>
      </c>
      <c r="I10" s="125">
        <f t="shared" si="7"/>
        <v>0</v>
      </c>
    </row>
    <row r="11" spans="1:9" ht="15" customHeight="1" x14ac:dyDescent="0.25">
      <c r="A11" s="20" t="s">
        <v>37</v>
      </c>
      <c r="B11" s="125">
        <f t="shared" si="0"/>
        <v>311</v>
      </c>
      <c r="C11" s="125">
        <f t="shared" si="1"/>
        <v>2</v>
      </c>
      <c r="D11" s="125">
        <f t="shared" si="2"/>
        <v>780</v>
      </c>
      <c r="E11" s="125">
        <f t="shared" si="3"/>
        <v>0</v>
      </c>
      <c r="F11" s="125">
        <f t="shared" si="4"/>
        <v>2</v>
      </c>
      <c r="G11" s="125">
        <f t="shared" si="5"/>
        <v>0</v>
      </c>
      <c r="H11" s="125">
        <f t="shared" si="6"/>
        <v>0</v>
      </c>
      <c r="I11" s="125">
        <f t="shared" si="7"/>
        <v>0</v>
      </c>
    </row>
    <row r="12" spans="1:9" s="127" customFormat="1" ht="15" customHeight="1" x14ac:dyDescent="0.25">
      <c r="A12" s="20" t="s">
        <v>38</v>
      </c>
      <c r="B12" s="125">
        <f t="shared" si="0"/>
        <v>468</v>
      </c>
      <c r="C12" s="125">
        <f t="shared" si="1"/>
        <v>5</v>
      </c>
      <c r="D12" s="125">
        <f t="shared" si="2"/>
        <v>1909</v>
      </c>
      <c r="E12" s="125">
        <f t="shared" si="3"/>
        <v>1</v>
      </c>
      <c r="F12" s="125">
        <f t="shared" si="4"/>
        <v>2</v>
      </c>
      <c r="G12" s="125">
        <f t="shared" si="5"/>
        <v>0</v>
      </c>
      <c r="H12" s="125">
        <f t="shared" si="6"/>
        <v>0</v>
      </c>
      <c r="I12" s="125">
        <f t="shared" si="7"/>
        <v>0</v>
      </c>
    </row>
    <row r="13" spans="1:9" ht="15" customHeight="1" x14ac:dyDescent="0.25">
      <c r="A13" s="20" t="s">
        <v>39</v>
      </c>
      <c r="B13" s="125">
        <f t="shared" si="0"/>
        <v>218</v>
      </c>
      <c r="C13" s="125">
        <f t="shared" si="1"/>
        <v>0</v>
      </c>
      <c r="D13" s="125">
        <f t="shared" si="2"/>
        <v>823</v>
      </c>
      <c r="E13" s="125">
        <f t="shared" si="3"/>
        <v>0</v>
      </c>
      <c r="F13" s="125">
        <f t="shared" si="4"/>
        <v>0</v>
      </c>
      <c r="G13" s="125">
        <f t="shared" si="5"/>
        <v>0</v>
      </c>
      <c r="H13" s="125">
        <f t="shared" si="6"/>
        <v>0</v>
      </c>
      <c r="I13" s="125">
        <f t="shared" si="7"/>
        <v>0</v>
      </c>
    </row>
    <row r="14" spans="1:9" ht="15" customHeight="1" x14ac:dyDescent="0.25">
      <c r="A14" s="20" t="s">
        <v>25</v>
      </c>
      <c r="B14" s="125">
        <f t="shared" si="0"/>
        <v>621</v>
      </c>
      <c r="C14" s="125">
        <f t="shared" si="1"/>
        <v>3</v>
      </c>
      <c r="D14" s="125">
        <f t="shared" si="2"/>
        <v>392</v>
      </c>
      <c r="E14" s="125">
        <f t="shared" si="3"/>
        <v>1</v>
      </c>
      <c r="F14" s="125">
        <f t="shared" si="4"/>
        <v>0</v>
      </c>
      <c r="G14" s="125">
        <f t="shared" si="5"/>
        <v>0</v>
      </c>
      <c r="H14" s="125">
        <f t="shared" si="6"/>
        <v>3</v>
      </c>
      <c r="I14" s="125">
        <f t="shared" si="7"/>
        <v>0</v>
      </c>
    </row>
    <row r="15" spans="1:9" ht="15" customHeight="1" x14ac:dyDescent="0.25">
      <c r="A15" s="20" t="s">
        <v>26</v>
      </c>
      <c r="B15" s="125">
        <f t="shared" si="0"/>
        <v>882</v>
      </c>
      <c r="C15" s="125">
        <f t="shared" si="1"/>
        <v>14</v>
      </c>
      <c r="D15" s="125">
        <f t="shared" si="2"/>
        <v>607</v>
      </c>
      <c r="E15" s="125">
        <f t="shared" si="3"/>
        <v>1</v>
      </c>
      <c r="F15" s="125">
        <f t="shared" si="4"/>
        <v>0</v>
      </c>
      <c r="G15" s="125">
        <f t="shared" si="5"/>
        <v>0</v>
      </c>
      <c r="H15" s="125">
        <f t="shared" si="6"/>
        <v>0</v>
      </c>
      <c r="I15" s="125">
        <f t="shared" si="7"/>
        <v>0</v>
      </c>
    </row>
    <row r="16" spans="1:9" ht="15" customHeight="1" x14ac:dyDescent="0.25">
      <c r="A16" s="20" t="s">
        <v>27</v>
      </c>
      <c r="B16" s="125">
        <f t="shared" si="0"/>
        <v>1300</v>
      </c>
      <c r="C16" s="125">
        <f t="shared" si="1"/>
        <v>13</v>
      </c>
      <c r="D16" s="125">
        <f t="shared" si="2"/>
        <v>1110</v>
      </c>
      <c r="E16" s="125">
        <f t="shared" si="3"/>
        <v>16</v>
      </c>
      <c r="F16" s="125">
        <f t="shared" si="4"/>
        <v>17</v>
      </c>
      <c r="G16" s="125">
        <f t="shared" si="5"/>
        <v>0</v>
      </c>
      <c r="H16" s="125">
        <f t="shared" si="6"/>
        <v>0</v>
      </c>
      <c r="I16" s="125">
        <f t="shared" si="7"/>
        <v>2</v>
      </c>
    </row>
    <row r="17" spans="1:9" ht="15" customHeight="1" x14ac:dyDescent="0.25">
      <c r="A17" s="20" t="s">
        <v>48</v>
      </c>
      <c r="B17" s="125">
        <f t="shared" si="0"/>
        <v>177</v>
      </c>
      <c r="C17" s="125">
        <f t="shared" si="1"/>
        <v>4</v>
      </c>
      <c r="D17" s="125">
        <f t="shared" si="2"/>
        <v>86</v>
      </c>
      <c r="E17" s="125">
        <f t="shared" si="3"/>
        <v>0</v>
      </c>
      <c r="F17" s="125">
        <f t="shared" si="4"/>
        <v>0</v>
      </c>
      <c r="G17" s="125">
        <f t="shared" si="5"/>
        <v>0</v>
      </c>
      <c r="H17" s="125">
        <f t="shared" si="6"/>
        <v>0</v>
      </c>
      <c r="I17" s="125">
        <f t="shared" si="7"/>
        <v>0</v>
      </c>
    </row>
    <row r="18" spans="1:9" ht="15" customHeight="1" x14ac:dyDescent="0.25">
      <c r="A18" s="20" t="s">
        <v>49</v>
      </c>
      <c r="B18" s="125">
        <f t="shared" si="0"/>
        <v>248</v>
      </c>
      <c r="C18" s="125">
        <f t="shared" si="1"/>
        <v>4</v>
      </c>
      <c r="D18" s="125">
        <f t="shared" si="2"/>
        <v>495</v>
      </c>
      <c r="E18" s="125">
        <f t="shared" si="3"/>
        <v>5</v>
      </c>
      <c r="F18" s="125">
        <f t="shared" si="4"/>
        <v>0</v>
      </c>
      <c r="G18" s="125">
        <f t="shared" si="5"/>
        <v>0</v>
      </c>
      <c r="H18" s="125">
        <f t="shared" si="6"/>
        <v>0</v>
      </c>
      <c r="I18" s="125">
        <f t="shared" si="7"/>
        <v>0</v>
      </c>
    </row>
    <row r="19" spans="1:9" ht="15" customHeight="1" x14ac:dyDescent="0.25">
      <c r="A19" s="20" t="s">
        <v>50</v>
      </c>
      <c r="B19" s="125">
        <f t="shared" si="0"/>
        <v>115</v>
      </c>
      <c r="C19" s="125">
        <f t="shared" si="1"/>
        <v>3</v>
      </c>
      <c r="D19" s="125">
        <f t="shared" si="2"/>
        <v>72</v>
      </c>
      <c r="E19" s="125">
        <f t="shared" si="3"/>
        <v>0</v>
      </c>
      <c r="F19" s="125">
        <f t="shared" si="4"/>
        <v>0</v>
      </c>
      <c r="G19" s="125">
        <f t="shared" si="5"/>
        <v>0</v>
      </c>
      <c r="H19" s="125">
        <f t="shared" si="6"/>
        <v>0</v>
      </c>
      <c r="I19" s="125">
        <f t="shared" si="7"/>
        <v>0</v>
      </c>
    </row>
    <row r="20" spans="1:9" ht="15" customHeight="1" x14ac:dyDescent="0.25">
      <c r="A20" s="20" t="s">
        <v>47</v>
      </c>
      <c r="B20" s="125">
        <f t="shared" si="0"/>
        <v>1051</v>
      </c>
      <c r="C20" s="125">
        <f t="shared" si="1"/>
        <v>29</v>
      </c>
      <c r="D20" s="125">
        <f t="shared" si="2"/>
        <v>1265</v>
      </c>
      <c r="E20" s="125">
        <f t="shared" si="3"/>
        <v>36</v>
      </c>
      <c r="F20" s="125">
        <f t="shared" si="4"/>
        <v>13</v>
      </c>
      <c r="G20" s="125">
        <f t="shared" si="5"/>
        <v>1</v>
      </c>
      <c r="H20" s="125">
        <f t="shared" si="6"/>
        <v>0</v>
      </c>
      <c r="I20" s="125">
        <f t="shared" si="7"/>
        <v>2</v>
      </c>
    </row>
    <row r="21" spans="1:9" ht="15" customHeight="1" x14ac:dyDescent="0.25">
      <c r="A21" s="20" t="s">
        <v>191</v>
      </c>
      <c r="B21" s="125">
        <f t="shared" si="0"/>
        <v>0</v>
      </c>
      <c r="C21" s="125">
        <f t="shared" si="1"/>
        <v>12</v>
      </c>
      <c r="D21" s="125">
        <f t="shared" si="2"/>
        <v>678</v>
      </c>
      <c r="E21" s="125">
        <f t="shared" si="3"/>
        <v>269</v>
      </c>
      <c r="F21" s="125">
        <f t="shared" si="4"/>
        <v>278</v>
      </c>
      <c r="G21" s="125">
        <f t="shared" si="5"/>
        <v>16</v>
      </c>
      <c r="H21" s="125">
        <f t="shared" si="6"/>
        <v>0</v>
      </c>
      <c r="I21" s="125">
        <f t="shared" si="7"/>
        <v>2</v>
      </c>
    </row>
    <row r="22" spans="1:9" ht="15" customHeight="1" x14ac:dyDescent="0.25">
      <c r="A22" s="20" t="s">
        <v>192</v>
      </c>
      <c r="B22" s="125">
        <f t="shared" si="0"/>
        <v>0</v>
      </c>
      <c r="C22" s="125">
        <f t="shared" si="1"/>
        <v>5</v>
      </c>
      <c r="D22" s="125">
        <f t="shared" si="2"/>
        <v>757</v>
      </c>
      <c r="E22" s="125">
        <f t="shared" si="3"/>
        <v>273</v>
      </c>
      <c r="F22" s="125">
        <f t="shared" si="4"/>
        <v>453</v>
      </c>
      <c r="G22" s="125">
        <f t="shared" si="5"/>
        <v>31</v>
      </c>
      <c r="H22" s="125">
        <f t="shared" si="6"/>
        <v>0</v>
      </c>
      <c r="I22" s="125">
        <f t="shared" si="7"/>
        <v>0</v>
      </c>
    </row>
    <row r="23" spans="1:9" ht="15" customHeight="1" x14ac:dyDescent="0.25">
      <c r="A23" s="20" t="s">
        <v>193</v>
      </c>
      <c r="B23" s="125">
        <f t="shared" si="0"/>
        <v>0</v>
      </c>
      <c r="C23" s="125">
        <f t="shared" si="1"/>
        <v>5</v>
      </c>
      <c r="D23" s="125">
        <f t="shared" si="2"/>
        <v>473</v>
      </c>
      <c r="E23" s="125">
        <f t="shared" si="3"/>
        <v>181</v>
      </c>
      <c r="F23" s="125">
        <f t="shared" si="4"/>
        <v>274</v>
      </c>
      <c r="G23" s="125">
        <f t="shared" si="5"/>
        <v>16</v>
      </c>
      <c r="H23" s="125">
        <f t="shared" si="6"/>
        <v>0</v>
      </c>
      <c r="I23" s="125">
        <f t="shared" si="7"/>
        <v>0</v>
      </c>
    </row>
    <row r="24" spans="1:9" ht="15" customHeight="1" x14ac:dyDescent="0.25">
      <c r="A24" s="20" t="s">
        <v>180</v>
      </c>
      <c r="B24" s="125">
        <f t="shared" si="0"/>
        <v>42</v>
      </c>
      <c r="C24" s="125">
        <f t="shared" si="1"/>
        <v>0</v>
      </c>
      <c r="D24" s="125">
        <f t="shared" si="2"/>
        <v>50</v>
      </c>
      <c r="E24" s="125">
        <f t="shared" si="3"/>
        <v>6</v>
      </c>
      <c r="F24" s="125">
        <f t="shared" si="4"/>
        <v>0</v>
      </c>
      <c r="G24" s="125">
        <f t="shared" si="5"/>
        <v>0</v>
      </c>
      <c r="H24" s="125">
        <f t="shared" si="6"/>
        <v>0</v>
      </c>
      <c r="I24" s="125">
        <f t="shared" si="7"/>
        <v>1</v>
      </c>
    </row>
    <row r="25" spans="1:9" ht="15" customHeight="1" x14ac:dyDescent="0.25">
      <c r="A25" s="20" t="s">
        <v>181</v>
      </c>
      <c r="B25" s="125">
        <f t="shared" si="0"/>
        <v>76</v>
      </c>
      <c r="C25" s="125">
        <f t="shared" si="1"/>
        <v>2</v>
      </c>
      <c r="D25" s="125">
        <f t="shared" si="2"/>
        <v>52</v>
      </c>
      <c r="E25" s="125">
        <f t="shared" si="3"/>
        <v>36</v>
      </c>
      <c r="F25" s="125">
        <f t="shared" si="4"/>
        <v>0</v>
      </c>
      <c r="G25" s="125">
        <f t="shared" si="5"/>
        <v>0</v>
      </c>
      <c r="H25" s="125">
        <f t="shared" si="6"/>
        <v>0</v>
      </c>
      <c r="I25" s="125">
        <f t="shared" si="7"/>
        <v>1</v>
      </c>
    </row>
    <row r="26" spans="1:9" ht="15" customHeight="1" x14ac:dyDescent="0.25">
      <c r="A26" s="20" t="s">
        <v>139</v>
      </c>
      <c r="B26" s="125">
        <f t="shared" si="0"/>
        <v>80</v>
      </c>
      <c r="C26" s="125">
        <f t="shared" si="1"/>
        <v>0</v>
      </c>
      <c r="D26" s="125">
        <f t="shared" si="2"/>
        <v>41</v>
      </c>
      <c r="E26" s="125">
        <f t="shared" si="3"/>
        <v>0</v>
      </c>
      <c r="F26" s="125">
        <f t="shared" si="4"/>
        <v>0</v>
      </c>
      <c r="G26" s="125">
        <f t="shared" si="5"/>
        <v>0</v>
      </c>
      <c r="H26" s="125">
        <f t="shared" si="6"/>
        <v>0</v>
      </c>
      <c r="I26" s="125">
        <f t="shared" si="7"/>
        <v>0</v>
      </c>
    </row>
    <row r="27" spans="1:9" ht="15" customHeight="1" x14ac:dyDescent="0.25">
      <c r="A27" s="99" t="s">
        <v>138</v>
      </c>
      <c r="B27" s="125">
        <f t="shared" si="0"/>
        <v>54</v>
      </c>
      <c r="C27" s="125">
        <f t="shared" si="1"/>
        <v>2</v>
      </c>
      <c r="D27" s="125">
        <f t="shared" si="2"/>
        <v>16</v>
      </c>
      <c r="E27" s="125">
        <f t="shared" si="3"/>
        <v>0</v>
      </c>
      <c r="F27" s="125">
        <f t="shared" si="4"/>
        <v>0</v>
      </c>
      <c r="G27" s="125">
        <f t="shared" si="5"/>
        <v>0</v>
      </c>
      <c r="H27" s="125">
        <f t="shared" si="6"/>
        <v>0</v>
      </c>
      <c r="I27" s="125">
        <f t="shared" si="7"/>
        <v>0</v>
      </c>
    </row>
    <row r="28" spans="1:9" ht="15" customHeight="1" x14ac:dyDescent="0.25">
      <c r="A28" s="99" t="s">
        <v>194</v>
      </c>
      <c r="B28" s="125">
        <f t="shared" si="0"/>
        <v>0</v>
      </c>
      <c r="C28" s="125">
        <f t="shared" si="1"/>
        <v>1</v>
      </c>
      <c r="D28" s="125">
        <f t="shared" si="2"/>
        <v>245</v>
      </c>
      <c r="E28" s="125">
        <f t="shared" si="3"/>
        <v>88</v>
      </c>
      <c r="F28" s="125">
        <f t="shared" si="4"/>
        <v>108</v>
      </c>
      <c r="G28" s="125">
        <f t="shared" si="5"/>
        <v>1</v>
      </c>
      <c r="H28" s="125">
        <f t="shared" si="6"/>
        <v>0</v>
      </c>
      <c r="I28" s="125">
        <f t="shared" si="7"/>
        <v>0</v>
      </c>
    </row>
    <row r="29" spans="1:9" ht="15" customHeight="1" x14ac:dyDescent="0.25">
      <c r="A29" s="21" t="s">
        <v>197</v>
      </c>
      <c r="B29" s="125">
        <f t="shared" si="0"/>
        <v>0</v>
      </c>
      <c r="C29" s="125">
        <f t="shared" si="1"/>
        <v>0</v>
      </c>
      <c r="D29" s="125">
        <f t="shared" si="2"/>
        <v>30</v>
      </c>
      <c r="E29" s="125">
        <f t="shared" si="3"/>
        <v>20</v>
      </c>
      <c r="F29" s="125">
        <f t="shared" si="4"/>
        <v>10</v>
      </c>
      <c r="G29" s="125">
        <f t="shared" si="5"/>
        <v>0</v>
      </c>
      <c r="H29" s="125">
        <f t="shared" si="6"/>
        <v>0</v>
      </c>
      <c r="I29" s="125">
        <f t="shared" si="7"/>
        <v>0</v>
      </c>
    </row>
    <row r="30" spans="1:9" ht="15" customHeight="1" x14ac:dyDescent="0.25">
      <c r="A30" s="21" t="s">
        <v>198</v>
      </c>
      <c r="B30" s="125">
        <f t="shared" si="0"/>
        <v>0</v>
      </c>
      <c r="C30" s="125">
        <f t="shared" si="1"/>
        <v>3</v>
      </c>
      <c r="D30" s="125">
        <f t="shared" si="2"/>
        <v>28</v>
      </c>
      <c r="E30" s="125">
        <f t="shared" si="3"/>
        <v>6</v>
      </c>
      <c r="F30" s="125">
        <f t="shared" si="4"/>
        <v>17</v>
      </c>
      <c r="G30" s="125">
        <f t="shared" si="5"/>
        <v>1</v>
      </c>
      <c r="H30" s="125">
        <f t="shared" si="6"/>
        <v>0</v>
      </c>
      <c r="I30" s="125">
        <f t="shared" si="7"/>
        <v>0</v>
      </c>
    </row>
    <row r="31" spans="1:9" ht="15" customHeight="1" x14ac:dyDescent="0.25">
      <c r="A31" s="21" t="s">
        <v>199</v>
      </c>
      <c r="B31" s="125">
        <f t="shared" si="0"/>
        <v>0</v>
      </c>
      <c r="C31" s="125">
        <f t="shared" si="1"/>
        <v>1</v>
      </c>
      <c r="D31" s="125">
        <f t="shared" si="2"/>
        <v>29</v>
      </c>
      <c r="E31" s="125">
        <f t="shared" si="3"/>
        <v>29</v>
      </c>
      <c r="F31" s="125">
        <f t="shared" si="4"/>
        <v>0</v>
      </c>
      <c r="G31" s="125">
        <f t="shared" si="5"/>
        <v>0</v>
      </c>
      <c r="H31" s="125">
        <f t="shared" si="6"/>
        <v>0</v>
      </c>
      <c r="I31" s="125">
        <f t="shared" si="7"/>
        <v>0</v>
      </c>
    </row>
    <row r="32" spans="1:9" ht="15" customHeight="1" x14ac:dyDescent="0.25">
      <c r="A32" s="128" t="s">
        <v>229</v>
      </c>
      <c r="B32" s="129">
        <f>SUM(B3:B31)</f>
        <v>29032</v>
      </c>
      <c r="C32" s="129">
        <f t="shared" ref="C32:I32" si="8">SUM(C3:C31)</f>
        <v>343</v>
      </c>
      <c r="D32" s="129">
        <f t="shared" si="8"/>
        <v>36645</v>
      </c>
      <c r="E32" s="129">
        <f t="shared" si="8"/>
        <v>1021</v>
      </c>
      <c r="F32" s="129">
        <f t="shared" si="8"/>
        <v>1178</v>
      </c>
      <c r="G32" s="129">
        <f t="shared" si="8"/>
        <v>66</v>
      </c>
      <c r="H32" s="129">
        <f t="shared" si="8"/>
        <v>34</v>
      </c>
      <c r="I32" s="129">
        <f t="shared" si="8"/>
        <v>10</v>
      </c>
    </row>
    <row r="33" spans="1:9" ht="15" customHeight="1" x14ac:dyDescent="0.25">
      <c r="A33" s="128"/>
      <c r="B33" s="129">
        <f>SUM(B38:B733)</f>
        <v>29103</v>
      </c>
      <c r="C33" s="129">
        <f t="shared" ref="C33:I33" si="9">SUM(C38:C733)</f>
        <v>346</v>
      </c>
      <c r="D33" s="129">
        <f t="shared" si="9"/>
        <v>36868</v>
      </c>
      <c r="E33" s="129">
        <f t="shared" si="9"/>
        <v>1130</v>
      </c>
      <c r="F33" s="129">
        <f t="shared" si="9"/>
        <v>1178</v>
      </c>
      <c r="G33" s="129">
        <f t="shared" si="9"/>
        <v>66</v>
      </c>
      <c r="H33" s="129">
        <f t="shared" si="9"/>
        <v>34</v>
      </c>
      <c r="I33" s="129">
        <f t="shared" si="9"/>
        <v>10</v>
      </c>
    </row>
    <row r="34" spans="1:9" ht="15" customHeight="1" x14ac:dyDescent="0.25">
      <c r="A34" s="128"/>
      <c r="B34" s="129">
        <f>B32-B33</f>
        <v>-71</v>
      </c>
      <c r="C34" s="129">
        <f t="shared" ref="C34:E34" si="10">C32-C33</f>
        <v>-3</v>
      </c>
      <c r="D34" s="129">
        <f t="shared" si="10"/>
        <v>-223</v>
      </c>
      <c r="E34" s="129">
        <f t="shared" si="10"/>
        <v>-109</v>
      </c>
      <c r="F34" s="129"/>
    </row>
    <row r="35" spans="1:9" ht="15" customHeight="1" x14ac:dyDescent="0.25">
      <c r="A35" s="128"/>
      <c r="B35" s="129"/>
      <c r="C35" s="130"/>
      <c r="D35" s="131"/>
      <c r="E35" s="132"/>
    </row>
    <row r="36" spans="1:9" ht="15.75" customHeight="1" x14ac:dyDescent="0.25">
      <c r="A36" s="136"/>
      <c r="B36" s="137"/>
      <c r="C36" s="136"/>
      <c r="D36" s="138"/>
    </row>
    <row r="37" spans="1:9" ht="15.75" customHeight="1" x14ac:dyDescent="0.25">
      <c r="A37" s="136" t="s">
        <v>0</v>
      </c>
      <c r="B37" s="139" t="s">
        <v>6</v>
      </c>
      <c r="C37" s="136" t="s">
        <v>18</v>
      </c>
      <c r="D37" s="138" t="s">
        <v>10</v>
      </c>
      <c r="E37" s="122" t="s">
        <v>226</v>
      </c>
      <c r="F37" s="122" t="s">
        <v>226</v>
      </c>
      <c r="G37" s="122" t="s">
        <v>226</v>
      </c>
      <c r="H37" s="122" t="s">
        <v>227</v>
      </c>
      <c r="I37" s="122" t="s">
        <v>228</v>
      </c>
    </row>
    <row r="38" spans="1:9" ht="15" customHeight="1" x14ac:dyDescent="0.25">
      <c r="A38" s="121" t="s">
        <v>28</v>
      </c>
      <c r="B38" s="125">
        <v>61</v>
      </c>
      <c r="C38" s="124">
        <v>8</v>
      </c>
      <c r="D38" s="133">
        <v>294</v>
      </c>
      <c r="E38" s="124"/>
      <c r="F38" s="124"/>
      <c r="G38" s="124"/>
    </row>
    <row r="39" spans="1:9" ht="15" customHeight="1" x14ac:dyDescent="0.25">
      <c r="A39" s="121" t="s">
        <v>29</v>
      </c>
      <c r="B39" s="125">
        <v>124</v>
      </c>
      <c r="C39" s="124"/>
      <c r="D39" s="133">
        <v>469</v>
      </c>
      <c r="E39" s="124"/>
      <c r="F39" s="124"/>
      <c r="G39" s="124"/>
    </row>
    <row r="40" spans="1:9" ht="15" customHeight="1" x14ac:dyDescent="0.25">
      <c r="A40" s="121" t="s">
        <v>30</v>
      </c>
      <c r="B40" s="125">
        <v>5</v>
      </c>
      <c r="C40" s="124"/>
      <c r="D40" s="133">
        <v>44</v>
      </c>
      <c r="E40" s="124"/>
      <c r="F40" s="124"/>
      <c r="G40" s="124"/>
    </row>
    <row r="41" spans="1:9" ht="15" customHeight="1" x14ac:dyDescent="0.25">
      <c r="A41" s="121" t="s">
        <v>31</v>
      </c>
      <c r="B41" s="125">
        <v>5</v>
      </c>
      <c r="C41" s="124"/>
      <c r="D41" s="133">
        <v>0</v>
      </c>
      <c r="E41" s="124"/>
      <c r="F41" s="124"/>
      <c r="G41" s="124"/>
    </row>
    <row r="42" spans="1:9" ht="15" customHeight="1" x14ac:dyDescent="0.25">
      <c r="A42" s="121" t="s">
        <v>33</v>
      </c>
      <c r="B42" s="125">
        <v>78</v>
      </c>
      <c r="C42" s="124">
        <v>1</v>
      </c>
      <c r="D42" s="133">
        <v>137</v>
      </c>
      <c r="E42" s="124"/>
      <c r="F42" s="124"/>
      <c r="G42" s="124"/>
    </row>
    <row r="43" spans="1:9" ht="15" customHeight="1" x14ac:dyDescent="0.25">
      <c r="A43" s="121" t="s">
        <v>34</v>
      </c>
      <c r="B43" s="125">
        <v>0</v>
      </c>
      <c r="C43" s="124"/>
      <c r="D43" s="133">
        <v>20</v>
      </c>
      <c r="E43" s="124"/>
      <c r="F43" s="124"/>
      <c r="G43" s="124"/>
    </row>
    <row r="44" spans="1:9" ht="15" customHeight="1" x14ac:dyDescent="0.25">
      <c r="A44" s="121" t="s">
        <v>35</v>
      </c>
      <c r="B44" s="125">
        <v>0</v>
      </c>
      <c r="C44" s="124"/>
      <c r="D44" s="133">
        <v>41</v>
      </c>
      <c r="E44" s="124">
        <v>1</v>
      </c>
      <c r="F44" s="124"/>
      <c r="G44" s="124"/>
    </row>
    <row r="45" spans="1:9" ht="15" customHeight="1" x14ac:dyDescent="0.25">
      <c r="A45" s="121" t="s">
        <v>36</v>
      </c>
      <c r="B45" s="125">
        <v>60</v>
      </c>
      <c r="C45" s="124">
        <v>1</v>
      </c>
      <c r="D45" s="133">
        <v>205</v>
      </c>
      <c r="E45" s="124"/>
      <c r="F45" s="124"/>
      <c r="G45" s="124"/>
    </row>
    <row r="46" spans="1:9" ht="15" customHeight="1" x14ac:dyDescent="0.25">
      <c r="A46" s="121" t="s">
        <v>37</v>
      </c>
      <c r="B46" s="125">
        <v>2</v>
      </c>
      <c r="C46" s="124"/>
      <c r="D46" s="133">
        <v>52</v>
      </c>
      <c r="E46" s="124"/>
      <c r="F46" s="124"/>
      <c r="G46" s="124"/>
    </row>
    <row r="47" spans="1:9" ht="15" customHeight="1" x14ac:dyDescent="0.25">
      <c r="A47" s="121" t="s">
        <v>38</v>
      </c>
      <c r="B47" s="125">
        <v>15</v>
      </c>
      <c r="C47" s="124"/>
      <c r="D47" s="133">
        <v>77</v>
      </c>
      <c r="E47" s="124"/>
      <c r="F47" s="123"/>
      <c r="G47" s="124"/>
    </row>
    <row r="48" spans="1:9" ht="15" customHeight="1" x14ac:dyDescent="0.25">
      <c r="A48" s="121" t="s">
        <v>39</v>
      </c>
      <c r="B48" s="125">
        <v>2</v>
      </c>
      <c r="C48" s="124"/>
      <c r="D48" s="133">
        <v>28</v>
      </c>
      <c r="E48" s="124"/>
      <c r="F48" s="124"/>
      <c r="G48" s="124"/>
    </row>
    <row r="49" spans="1:7" ht="15" customHeight="1" x14ac:dyDescent="0.25">
      <c r="A49" s="121" t="s">
        <v>25</v>
      </c>
      <c r="B49" s="125">
        <v>0</v>
      </c>
      <c r="C49" s="124">
        <v>1</v>
      </c>
      <c r="D49" s="133">
        <v>15</v>
      </c>
      <c r="E49" s="124"/>
      <c r="F49" s="124"/>
      <c r="G49" s="124"/>
    </row>
    <row r="50" spans="1:7" ht="15" customHeight="1" x14ac:dyDescent="0.25">
      <c r="A50" s="121" t="s">
        <v>26</v>
      </c>
      <c r="B50" s="125">
        <v>0</v>
      </c>
      <c r="C50" s="124"/>
      <c r="D50" s="133">
        <v>2</v>
      </c>
      <c r="E50" s="124"/>
      <c r="F50" s="124"/>
      <c r="G50" s="124"/>
    </row>
    <row r="51" spans="1:7" ht="15" customHeight="1" x14ac:dyDescent="0.25">
      <c r="A51" s="121" t="s">
        <v>27</v>
      </c>
      <c r="B51" s="125">
        <v>69</v>
      </c>
      <c r="C51" s="124">
        <v>1</v>
      </c>
      <c r="D51" s="133">
        <v>18</v>
      </c>
      <c r="E51" s="124"/>
      <c r="F51" s="124"/>
      <c r="G51" s="124"/>
    </row>
    <row r="52" spans="1:7" ht="15" customHeight="1" x14ac:dyDescent="0.25">
      <c r="A52" s="121" t="s">
        <v>48</v>
      </c>
      <c r="B52" s="125">
        <v>5</v>
      </c>
      <c r="C52" s="124"/>
      <c r="D52" s="133">
        <v>10</v>
      </c>
      <c r="E52" s="124"/>
      <c r="F52" s="124"/>
      <c r="G52" s="124"/>
    </row>
    <row r="53" spans="1:7" ht="15" customHeight="1" x14ac:dyDescent="0.25">
      <c r="A53" s="121" t="s">
        <v>49</v>
      </c>
      <c r="B53" s="125">
        <v>0</v>
      </c>
      <c r="C53" s="124">
        <v>2</v>
      </c>
      <c r="D53" s="133">
        <v>7</v>
      </c>
      <c r="E53" s="124"/>
      <c r="F53" s="124"/>
      <c r="G53" s="124"/>
    </row>
    <row r="54" spans="1:7" ht="15" customHeight="1" x14ac:dyDescent="0.25">
      <c r="A54" s="121" t="s">
        <v>50</v>
      </c>
      <c r="B54" s="125">
        <v>5</v>
      </c>
      <c r="C54" s="124"/>
      <c r="D54" s="133">
        <v>0</v>
      </c>
      <c r="E54" s="124"/>
      <c r="F54" s="124"/>
      <c r="G54" s="124"/>
    </row>
    <row r="55" spans="1:7" ht="15" customHeight="1" x14ac:dyDescent="0.25">
      <c r="A55" s="121" t="s">
        <v>47</v>
      </c>
      <c r="B55" s="125">
        <v>13</v>
      </c>
      <c r="C55" s="124">
        <v>3</v>
      </c>
      <c r="D55" s="133">
        <v>59</v>
      </c>
      <c r="E55" s="124"/>
      <c r="F55" s="124"/>
      <c r="G55" s="124"/>
    </row>
    <row r="56" spans="1:7" ht="15" customHeight="1" x14ac:dyDescent="0.25">
      <c r="A56" s="121" t="s">
        <v>102</v>
      </c>
      <c r="B56" s="125">
        <v>0</v>
      </c>
      <c r="C56" s="124"/>
      <c r="D56" s="133">
        <v>0</v>
      </c>
      <c r="E56" s="124"/>
      <c r="F56" s="124"/>
      <c r="G56" s="124"/>
    </row>
    <row r="57" spans="1:7" ht="15" customHeight="1" x14ac:dyDescent="0.25">
      <c r="A57" s="121" t="s">
        <v>103</v>
      </c>
      <c r="B57" s="125">
        <v>0</v>
      </c>
      <c r="C57" s="124"/>
      <c r="D57" s="133">
        <v>0</v>
      </c>
      <c r="E57" s="124"/>
      <c r="F57" s="124"/>
      <c r="G57" s="124"/>
    </row>
    <row r="58" spans="1:7" ht="15" customHeight="1" x14ac:dyDescent="0.25">
      <c r="A58" s="121" t="s">
        <v>104</v>
      </c>
      <c r="B58" s="125">
        <v>0</v>
      </c>
      <c r="C58" s="124"/>
      <c r="D58" s="133">
        <v>0</v>
      </c>
      <c r="E58" s="124"/>
      <c r="F58" s="124"/>
      <c r="G58" s="124"/>
    </row>
    <row r="59" spans="1:7" ht="15" customHeight="1" x14ac:dyDescent="0.25">
      <c r="A59" s="121" t="s">
        <v>106</v>
      </c>
      <c r="B59" s="125">
        <v>0</v>
      </c>
      <c r="C59" s="124"/>
      <c r="D59" s="133">
        <v>0</v>
      </c>
      <c r="E59" s="124"/>
      <c r="F59" s="124"/>
      <c r="G59" s="124"/>
    </row>
    <row r="60" spans="1:7" ht="15" customHeight="1" x14ac:dyDescent="0.25">
      <c r="A60" s="121" t="s">
        <v>107</v>
      </c>
      <c r="B60" s="125">
        <v>0</v>
      </c>
      <c r="C60" s="124"/>
      <c r="D60" s="133">
        <v>0</v>
      </c>
      <c r="E60" s="124"/>
      <c r="F60" s="124"/>
      <c r="G60" s="124"/>
    </row>
    <row r="61" spans="1:7" ht="15" customHeight="1" x14ac:dyDescent="0.25">
      <c r="A61" s="121" t="s">
        <v>133</v>
      </c>
      <c r="B61" s="125">
        <v>0</v>
      </c>
      <c r="C61" s="124"/>
      <c r="D61" s="133">
        <v>20</v>
      </c>
      <c r="E61" s="124"/>
      <c r="F61" s="124"/>
      <c r="G61" s="124"/>
    </row>
    <row r="62" spans="1:7" ht="15" customHeight="1" x14ac:dyDescent="0.25">
      <c r="A62" s="121" t="s">
        <v>143</v>
      </c>
      <c r="B62" s="125">
        <v>0</v>
      </c>
      <c r="C62" s="124"/>
      <c r="D62" s="133">
        <v>0</v>
      </c>
      <c r="E62" s="124"/>
      <c r="F62" s="124"/>
      <c r="G62" s="124"/>
    </row>
    <row r="63" spans="1:7" x14ac:dyDescent="0.25">
      <c r="A63" s="121" t="s">
        <v>28</v>
      </c>
      <c r="B63" s="123">
        <v>160</v>
      </c>
      <c r="C63" s="123">
        <v>6</v>
      </c>
      <c r="D63" s="123">
        <v>295</v>
      </c>
      <c r="E63" s="124"/>
    </row>
    <row r="64" spans="1:7" x14ac:dyDescent="0.25">
      <c r="A64" s="121" t="s">
        <v>29</v>
      </c>
      <c r="B64" s="122">
        <v>253</v>
      </c>
      <c r="C64" s="122">
        <v>1</v>
      </c>
      <c r="D64" s="122">
        <v>261</v>
      </c>
      <c r="E64" s="124"/>
    </row>
    <row r="65" spans="1:5" x14ac:dyDescent="0.25">
      <c r="A65" s="121" t="s">
        <v>30</v>
      </c>
      <c r="B65" s="122">
        <v>55</v>
      </c>
      <c r="D65" s="122">
        <v>61</v>
      </c>
      <c r="E65" s="124"/>
    </row>
    <row r="66" spans="1:5" x14ac:dyDescent="0.25">
      <c r="A66" s="121" t="s">
        <v>31</v>
      </c>
      <c r="B66" s="122">
        <v>10</v>
      </c>
      <c r="D66" s="122">
        <v>5</v>
      </c>
      <c r="E66" s="124"/>
    </row>
    <row r="67" spans="1:5" x14ac:dyDescent="0.25">
      <c r="A67" s="121" t="s">
        <v>33</v>
      </c>
      <c r="B67" s="122">
        <v>30</v>
      </c>
      <c r="C67" s="122">
        <v>1</v>
      </c>
      <c r="D67" s="122">
        <v>94</v>
      </c>
      <c r="E67" s="124"/>
    </row>
    <row r="68" spans="1:5" x14ac:dyDescent="0.25">
      <c r="A68" s="121" t="s">
        <v>34</v>
      </c>
      <c r="B68" s="122">
        <v>0</v>
      </c>
      <c r="D68" s="122">
        <v>3</v>
      </c>
      <c r="E68" s="124"/>
    </row>
    <row r="69" spans="1:5" x14ac:dyDescent="0.25">
      <c r="A69" s="121" t="s">
        <v>35</v>
      </c>
      <c r="B69" s="122">
        <v>14</v>
      </c>
      <c r="D69" s="122">
        <v>37</v>
      </c>
      <c r="E69" s="124"/>
    </row>
    <row r="70" spans="1:5" x14ac:dyDescent="0.25">
      <c r="A70" s="121" t="s">
        <v>36</v>
      </c>
      <c r="B70" s="122">
        <v>106</v>
      </c>
      <c r="C70" s="122">
        <v>1</v>
      </c>
      <c r="D70" s="122">
        <v>145</v>
      </c>
      <c r="E70" s="124"/>
    </row>
    <row r="71" spans="1:5" x14ac:dyDescent="0.25">
      <c r="A71" s="121" t="s">
        <v>37</v>
      </c>
      <c r="B71" s="122">
        <v>10</v>
      </c>
      <c r="D71" s="122">
        <v>56</v>
      </c>
      <c r="E71" s="124"/>
    </row>
    <row r="72" spans="1:5" x14ac:dyDescent="0.25">
      <c r="A72" s="121" t="s">
        <v>38</v>
      </c>
      <c r="B72" s="122">
        <v>10</v>
      </c>
      <c r="D72" s="122">
        <v>69</v>
      </c>
      <c r="E72" s="124"/>
    </row>
    <row r="73" spans="1:5" x14ac:dyDescent="0.25">
      <c r="A73" s="121" t="s">
        <v>39</v>
      </c>
      <c r="B73" s="122">
        <v>0</v>
      </c>
      <c r="D73" s="122">
        <v>19</v>
      </c>
      <c r="E73" s="124"/>
    </row>
    <row r="74" spans="1:5" x14ac:dyDescent="0.25">
      <c r="A74" s="121" t="s">
        <v>25</v>
      </c>
      <c r="B74" s="122">
        <v>40</v>
      </c>
      <c r="D74" s="122">
        <v>42</v>
      </c>
      <c r="E74" s="124"/>
    </row>
    <row r="75" spans="1:5" x14ac:dyDescent="0.25">
      <c r="A75" s="121" t="s">
        <v>26</v>
      </c>
      <c r="B75" s="122">
        <v>5</v>
      </c>
      <c r="C75" s="122">
        <v>2</v>
      </c>
      <c r="D75" s="122">
        <v>36</v>
      </c>
      <c r="E75" s="124"/>
    </row>
    <row r="76" spans="1:5" x14ac:dyDescent="0.25">
      <c r="A76" s="121" t="s">
        <v>27</v>
      </c>
      <c r="B76" s="122">
        <v>10</v>
      </c>
      <c r="C76" s="122">
        <v>2</v>
      </c>
      <c r="D76" s="122">
        <v>17</v>
      </c>
      <c r="E76" s="124">
        <v>3</v>
      </c>
    </row>
    <row r="77" spans="1:5" x14ac:dyDescent="0.25">
      <c r="A77" s="121" t="s">
        <v>48</v>
      </c>
      <c r="B77" s="122">
        <v>0</v>
      </c>
      <c r="D77" s="122">
        <v>14</v>
      </c>
      <c r="E77" s="124"/>
    </row>
    <row r="78" spans="1:5" x14ac:dyDescent="0.25">
      <c r="A78" s="121" t="s">
        <v>49</v>
      </c>
      <c r="B78" s="122">
        <v>10</v>
      </c>
      <c r="D78" s="122">
        <v>40</v>
      </c>
      <c r="E78" s="124"/>
    </row>
    <row r="79" spans="1:5" x14ac:dyDescent="0.25">
      <c r="A79" s="121" t="s">
        <v>50</v>
      </c>
      <c r="B79" s="122">
        <v>0</v>
      </c>
      <c r="D79" s="122">
        <v>15</v>
      </c>
      <c r="E79" s="124"/>
    </row>
    <row r="80" spans="1:5" x14ac:dyDescent="0.25">
      <c r="A80" s="121" t="s">
        <v>47</v>
      </c>
      <c r="B80" s="122">
        <v>0</v>
      </c>
      <c r="D80" s="122">
        <v>31</v>
      </c>
      <c r="E80" s="124"/>
    </row>
    <row r="81" spans="1:5" x14ac:dyDescent="0.25">
      <c r="A81" s="121" t="s">
        <v>102</v>
      </c>
      <c r="B81" s="122">
        <v>0</v>
      </c>
      <c r="D81" s="122">
        <v>0</v>
      </c>
      <c r="E81" s="124"/>
    </row>
    <row r="82" spans="1:5" x14ac:dyDescent="0.25">
      <c r="A82" s="121" t="s">
        <v>103</v>
      </c>
      <c r="B82" s="122">
        <v>0</v>
      </c>
      <c r="D82" s="122">
        <v>0</v>
      </c>
      <c r="E82" s="124"/>
    </row>
    <row r="83" spans="1:5" x14ac:dyDescent="0.25">
      <c r="A83" s="121" t="s">
        <v>104</v>
      </c>
      <c r="B83" s="122">
        <v>0</v>
      </c>
      <c r="D83" s="122">
        <v>0</v>
      </c>
      <c r="E83" s="124"/>
    </row>
    <row r="84" spans="1:5" x14ac:dyDescent="0.25">
      <c r="A84" s="121" t="s">
        <v>106</v>
      </c>
      <c r="B84" s="122">
        <v>0</v>
      </c>
      <c r="D84" s="122">
        <v>0</v>
      </c>
      <c r="E84" s="124"/>
    </row>
    <row r="85" spans="1:5" x14ac:dyDescent="0.25">
      <c r="A85" s="121" t="s">
        <v>107</v>
      </c>
      <c r="B85" s="122">
        <v>0</v>
      </c>
      <c r="D85" s="122">
        <v>0</v>
      </c>
      <c r="E85" s="124"/>
    </row>
    <row r="86" spans="1:5" x14ac:dyDescent="0.25">
      <c r="A86" s="121" t="s">
        <v>133</v>
      </c>
      <c r="B86" s="122">
        <v>0</v>
      </c>
      <c r="D86" s="122">
        <v>0</v>
      </c>
      <c r="E86" s="124"/>
    </row>
    <row r="87" spans="1:5" x14ac:dyDescent="0.25">
      <c r="A87" s="121" t="s">
        <v>143</v>
      </c>
      <c r="B87" s="122">
        <v>0</v>
      </c>
      <c r="D87" s="122">
        <v>0</v>
      </c>
      <c r="E87" s="124"/>
    </row>
    <row r="88" spans="1:5" x14ac:dyDescent="0.25">
      <c r="A88" s="121" t="s">
        <v>28</v>
      </c>
      <c r="B88" s="122">
        <v>366</v>
      </c>
      <c r="C88" s="122">
        <v>1</v>
      </c>
      <c r="D88" s="122">
        <v>93</v>
      </c>
      <c r="E88" s="124"/>
    </row>
    <row r="89" spans="1:5" x14ac:dyDescent="0.25">
      <c r="A89" s="121" t="s">
        <v>29</v>
      </c>
      <c r="B89" s="122">
        <v>448</v>
      </c>
      <c r="C89" s="122">
        <v>1</v>
      </c>
      <c r="D89" s="122">
        <v>111</v>
      </c>
      <c r="E89" s="124"/>
    </row>
    <row r="90" spans="1:5" x14ac:dyDescent="0.25">
      <c r="A90" s="121" t="s">
        <v>30</v>
      </c>
      <c r="B90" s="122">
        <v>160</v>
      </c>
      <c r="D90" s="122">
        <v>10</v>
      </c>
      <c r="E90" s="124"/>
    </row>
    <row r="91" spans="1:5" x14ac:dyDescent="0.25">
      <c r="A91" s="121" t="s">
        <v>31</v>
      </c>
      <c r="B91" s="122">
        <v>25</v>
      </c>
      <c r="D91" s="122">
        <v>9</v>
      </c>
      <c r="E91" s="124"/>
    </row>
    <row r="92" spans="1:5" x14ac:dyDescent="0.25">
      <c r="A92" s="121" t="s">
        <v>33</v>
      </c>
      <c r="B92" s="122">
        <v>77</v>
      </c>
      <c r="D92" s="122">
        <v>27</v>
      </c>
      <c r="E92" s="124"/>
    </row>
    <row r="93" spans="1:5" x14ac:dyDescent="0.25">
      <c r="A93" s="121" t="s">
        <v>34</v>
      </c>
      <c r="B93" s="122">
        <v>67</v>
      </c>
      <c r="D93" s="122">
        <v>17</v>
      </c>
      <c r="E93" s="124"/>
    </row>
    <row r="94" spans="1:5" x14ac:dyDescent="0.25">
      <c r="A94" s="121" t="s">
        <v>35</v>
      </c>
      <c r="B94" s="122">
        <v>19</v>
      </c>
      <c r="D94" s="122">
        <v>0</v>
      </c>
      <c r="E94" s="124"/>
    </row>
    <row r="95" spans="1:5" x14ac:dyDescent="0.25">
      <c r="A95" s="121" t="s">
        <v>36</v>
      </c>
      <c r="B95" s="122">
        <v>151</v>
      </c>
      <c r="C95" s="122">
        <v>1</v>
      </c>
      <c r="D95" s="122">
        <v>69</v>
      </c>
      <c r="E95" s="124"/>
    </row>
    <row r="96" spans="1:5" x14ac:dyDescent="0.25">
      <c r="A96" s="121" t="s">
        <v>37</v>
      </c>
      <c r="B96" s="122">
        <v>11</v>
      </c>
      <c r="D96" s="122">
        <v>5</v>
      </c>
      <c r="E96" s="124"/>
    </row>
    <row r="97" spans="1:5" x14ac:dyDescent="0.25">
      <c r="A97" s="121" t="s">
        <v>38</v>
      </c>
      <c r="B97" s="122">
        <v>22</v>
      </c>
      <c r="D97" s="122">
        <v>12</v>
      </c>
      <c r="E97" s="124"/>
    </row>
    <row r="98" spans="1:5" x14ac:dyDescent="0.25">
      <c r="A98" s="121" t="s">
        <v>39</v>
      </c>
      <c r="B98" s="122">
        <v>15</v>
      </c>
      <c r="D98" s="122">
        <v>0</v>
      </c>
      <c r="E98" s="124"/>
    </row>
    <row r="99" spans="1:5" x14ac:dyDescent="0.25">
      <c r="A99" s="121" t="s">
        <v>25</v>
      </c>
      <c r="B99" s="122">
        <v>35</v>
      </c>
      <c r="D99" s="122">
        <v>15</v>
      </c>
      <c r="E99" s="124"/>
    </row>
    <row r="100" spans="1:5" x14ac:dyDescent="0.25">
      <c r="A100" s="121" t="s">
        <v>26</v>
      </c>
      <c r="B100" s="122">
        <v>5</v>
      </c>
      <c r="D100" s="122">
        <v>5</v>
      </c>
      <c r="E100" s="124"/>
    </row>
    <row r="101" spans="1:5" x14ac:dyDescent="0.25">
      <c r="A101" s="121" t="s">
        <v>27</v>
      </c>
      <c r="B101" s="122">
        <v>0</v>
      </c>
      <c r="D101" s="122">
        <v>15</v>
      </c>
      <c r="E101" s="124"/>
    </row>
    <row r="102" spans="1:5" x14ac:dyDescent="0.25">
      <c r="A102" s="121" t="s">
        <v>48</v>
      </c>
      <c r="B102" s="122">
        <v>0</v>
      </c>
      <c r="D102" s="122">
        <v>0</v>
      </c>
      <c r="E102" s="124"/>
    </row>
    <row r="103" spans="1:5" x14ac:dyDescent="0.25">
      <c r="A103" s="121" t="s">
        <v>49</v>
      </c>
      <c r="B103" s="122">
        <v>5</v>
      </c>
      <c r="D103" s="122">
        <v>2</v>
      </c>
      <c r="E103" s="124"/>
    </row>
    <row r="104" spans="1:5" x14ac:dyDescent="0.25">
      <c r="A104" s="121" t="s">
        <v>50</v>
      </c>
      <c r="B104" s="122">
        <v>0</v>
      </c>
      <c r="D104" s="122">
        <v>0</v>
      </c>
      <c r="E104" s="124"/>
    </row>
    <row r="105" spans="1:5" x14ac:dyDescent="0.25">
      <c r="A105" s="121" t="s">
        <v>47</v>
      </c>
      <c r="B105" s="122">
        <v>21</v>
      </c>
      <c r="D105" s="122">
        <v>13</v>
      </c>
      <c r="E105" s="124"/>
    </row>
    <row r="106" spans="1:5" x14ac:dyDescent="0.25">
      <c r="A106" s="121" t="s">
        <v>102</v>
      </c>
      <c r="B106" s="122">
        <v>0</v>
      </c>
      <c r="D106" s="122">
        <v>0</v>
      </c>
      <c r="E106" s="124"/>
    </row>
    <row r="107" spans="1:5" x14ac:dyDescent="0.25">
      <c r="A107" s="121" t="s">
        <v>103</v>
      </c>
      <c r="B107" s="122">
        <v>0</v>
      </c>
      <c r="D107" s="122">
        <v>0</v>
      </c>
      <c r="E107" s="124"/>
    </row>
    <row r="108" spans="1:5" x14ac:dyDescent="0.25">
      <c r="A108" s="121" t="s">
        <v>104</v>
      </c>
      <c r="B108" s="122">
        <v>0</v>
      </c>
      <c r="D108" s="122">
        <v>0</v>
      </c>
      <c r="E108" s="124"/>
    </row>
    <row r="109" spans="1:5" x14ac:dyDescent="0.25">
      <c r="A109" s="121" t="s">
        <v>106</v>
      </c>
      <c r="B109" s="122">
        <v>0</v>
      </c>
      <c r="D109" s="122">
        <v>0</v>
      </c>
      <c r="E109" s="124"/>
    </row>
    <row r="110" spans="1:5" x14ac:dyDescent="0.25">
      <c r="A110" s="121" t="s">
        <v>107</v>
      </c>
      <c r="B110" s="122">
        <v>0</v>
      </c>
      <c r="D110" s="122">
        <v>0</v>
      </c>
      <c r="E110" s="124"/>
    </row>
    <row r="111" spans="1:5" x14ac:dyDescent="0.25">
      <c r="A111" s="121" t="s">
        <v>133</v>
      </c>
      <c r="B111" s="122">
        <v>20</v>
      </c>
      <c r="D111" s="122">
        <v>0</v>
      </c>
      <c r="E111" s="124"/>
    </row>
    <row r="112" spans="1:5" x14ac:dyDescent="0.25">
      <c r="A112" s="121" t="s">
        <v>143</v>
      </c>
      <c r="B112" s="122">
        <v>0</v>
      </c>
      <c r="D112" s="122">
        <v>0</v>
      </c>
      <c r="E112" s="124"/>
    </row>
    <row r="113" spans="1:8" x14ac:dyDescent="0.25">
      <c r="A113" s="121" t="s">
        <v>28</v>
      </c>
      <c r="B113" s="122">
        <v>125</v>
      </c>
      <c r="C113" s="122">
        <v>6</v>
      </c>
      <c r="D113" s="122">
        <v>283</v>
      </c>
      <c r="H113" s="124">
        <v>2</v>
      </c>
    </row>
    <row r="114" spans="1:8" x14ac:dyDescent="0.25">
      <c r="A114" s="121" t="s">
        <v>29</v>
      </c>
      <c r="B114" s="122">
        <v>232</v>
      </c>
      <c r="C114" s="122">
        <v>1</v>
      </c>
      <c r="D114" s="122">
        <v>452</v>
      </c>
      <c r="H114" s="124"/>
    </row>
    <row r="115" spans="1:8" x14ac:dyDescent="0.25">
      <c r="A115" s="121" t="s">
        <v>30</v>
      </c>
      <c r="B115" s="122">
        <v>2</v>
      </c>
      <c r="D115" s="122">
        <v>69</v>
      </c>
      <c r="H115" s="124"/>
    </row>
    <row r="116" spans="1:8" x14ac:dyDescent="0.25">
      <c r="A116" s="121" t="s">
        <v>31</v>
      </c>
      <c r="B116" s="122">
        <v>10</v>
      </c>
      <c r="D116" s="122">
        <v>0</v>
      </c>
      <c r="H116" s="124"/>
    </row>
    <row r="117" spans="1:8" x14ac:dyDescent="0.25">
      <c r="A117" s="121" t="s">
        <v>33</v>
      </c>
      <c r="B117" s="122">
        <v>94</v>
      </c>
      <c r="D117" s="122">
        <v>124</v>
      </c>
      <c r="H117" s="124"/>
    </row>
    <row r="118" spans="1:8" x14ac:dyDescent="0.25">
      <c r="A118" s="121" t="s">
        <v>34</v>
      </c>
      <c r="B118" s="122">
        <v>0</v>
      </c>
      <c r="D118" s="122">
        <v>13</v>
      </c>
      <c r="H118" s="124"/>
    </row>
    <row r="119" spans="1:8" x14ac:dyDescent="0.25">
      <c r="A119" s="121" t="s">
        <v>35</v>
      </c>
      <c r="B119" s="122">
        <v>3</v>
      </c>
      <c r="D119" s="122">
        <v>22</v>
      </c>
      <c r="H119" s="124"/>
    </row>
    <row r="120" spans="1:8" x14ac:dyDescent="0.25">
      <c r="A120" s="121" t="s">
        <v>36</v>
      </c>
      <c r="B120" s="122">
        <v>58</v>
      </c>
      <c r="D120" s="122">
        <v>274</v>
      </c>
      <c r="H120" s="124"/>
    </row>
    <row r="121" spans="1:8" x14ac:dyDescent="0.25">
      <c r="A121" s="121" t="s">
        <v>37</v>
      </c>
      <c r="B121" s="122">
        <v>6</v>
      </c>
      <c r="D121" s="122">
        <v>48</v>
      </c>
      <c r="H121" s="124"/>
    </row>
    <row r="122" spans="1:8" x14ac:dyDescent="0.25">
      <c r="A122" s="121" t="s">
        <v>38</v>
      </c>
      <c r="B122" s="122">
        <v>5</v>
      </c>
      <c r="D122" s="122">
        <v>167</v>
      </c>
      <c r="H122" s="124"/>
    </row>
    <row r="123" spans="1:8" x14ac:dyDescent="0.25">
      <c r="A123" s="121" t="s">
        <v>39</v>
      </c>
      <c r="B123" s="122">
        <v>9</v>
      </c>
      <c r="D123" s="122">
        <v>86</v>
      </c>
      <c r="H123" s="124"/>
    </row>
    <row r="124" spans="1:8" x14ac:dyDescent="0.25">
      <c r="A124" s="121" t="s">
        <v>25</v>
      </c>
      <c r="B124" s="122">
        <v>5</v>
      </c>
      <c r="D124" s="122">
        <v>13</v>
      </c>
      <c r="H124" s="124">
        <v>3</v>
      </c>
    </row>
    <row r="125" spans="1:8" x14ac:dyDescent="0.25">
      <c r="A125" s="121" t="s">
        <v>26</v>
      </c>
      <c r="B125" s="122">
        <v>0</v>
      </c>
      <c r="D125" s="122">
        <v>0</v>
      </c>
      <c r="H125" s="124"/>
    </row>
    <row r="126" spans="1:8" x14ac:dyDescent="0.25">
      <c r="A126" s="121" t="s">
        <v>27</v>
      </c>
      <c r="B126" s="122">
        <v>49</v>
      </c>
      <c r="C126" s="122">
        <v>5</v>
      </c>
      <c r="D126" s="122">
        <v>132</v>
      </c>
      <c r="H126" s="124"/>
    </row>
    <row r="127" spans="1:8" x14ac:dyDescent="0.25">
      <c r="A127" s="121" t="s">
        <v>48</v>
      </c>
      <c r="B127" s="122">
        <v>0</v>
      </c>
      <c r="D127" s="122">
        <v>0</v>
      </c>
      <c r="H127" s="124"/>
    </row>
    <row r="128" spans="1:8" x14ac:dyDescent="0.25">
      <c r="A128" s="121" t="s">
        <v>49</v>
      </c>
      <c r="B128" s="122">
        <v>0</v>
      </c>
      <c r="D128" s="122">
        <v>27</v>
      </c>
      <c r="H128" s="124"/>
    </row>
    <row r="129" spans="1:8" x14ac:dyDescent="0.25">
      <c r="A129" s="121" t="s">
        <v>50</v>
      </c>
      <c r="B129" s="122">
        <v>0</v>
      </c>
      <c r="D129" s="122">
        <v>1</v>
      </c>
      <c r="H129" s="124"/>
    </row>
    <row r="130" spans="1:8" x14ac:dyDescent="0.25">
      <c r="A130" s="121" t="s">
        <v>47</v>
      </c>
      <c r="B130" s="122">
        <v>6</v>
      </c>
      <c r="C130" s="122">
        <v>1</v>
      </c>
      <c r="D130" s="122">
        <v>87</v>
      </c>
      <c r="H130" s="124"/>
    </row>
    <row r="131" spans="1:8" x14ac:dyDescent="0.25">
      <c r="A131" s="121" t="s">
        <v>102</v>
      </c>
      <c r="B131" s="122">
        <v>0</v>
      </c>
      <c r="D131" s="122">
        <v>0</v>
      </c>
      <c r="H131" s="124"/>
    </row>
    <row r="132" spans="1:8" x14ac:dyDescent="0.25">
      <c r="A132" s="121" t="s">
        <v>123</v>
      </c>
      <c r="B132" s="122">
        <v>0</v>
      </c>
      <c r="D132" s="122">
        <v>0</v>
      </c>
      <c r="H132" s="124"/>
    </row>
    <row r="133" spans="1:8" x14ac:dyDescent="0.25">
      <c r="A133" s="121" t="s">
        <v>124</v>
      </c>
      <c r="B133" s="122">
        <v>0</v>
      </c>
      <c r="D133" s="122">
        <v>0</v>
      </c>
      <c r="H133" s="124"/>
    </row>
    <row r="134" spans="1:8" x14ac:dyDescent="0.25">
      <c r="A134" s="121" t="s">
        <v>106</v>
      </c>
      <c r="B134" s="122">
        <v>0</v>
      </c>
      <c r="D134" s="122">
        <v>0</v>
      </c>
      <c r="H134" s="124"/>
    </row>
    <row r="135" spans="1:8" x14ac:dyDescent="0.25">
      <c r="A135" s="121" t="s">
        <v>107</v>
      </c>
      <c r="B135" s="122">
        <v>0</v>
      </c>
      <c r="D135" s="122">
        <v>0</v>
      </c>
      <c r="H135" s="124"/>
    </row>
    <row r="136" spans="1:8" x14ac:dyDescent="0.25">
      <c r="A136" s="121" t="s">
        <v>32</v>
      </c>
      <c r="B136" s="122">
        <v>0</v>
      </c>
      <c r="D136" s="122">
        <v>0</v>
      </c>
      <c r="H136" s="124"/>
    </row>
    <row r="137" spans="1:8" x14ac:dyDescent="0.25">
      <c r="A137" s="121" t="s">
        <v>143</v>
      </c>
      <c r="B137" s="122">
        <v>0</v>
      </c>
      <c r="D137" s="122">
        <v>0</v>
      </c>
      <c r="H137" s="124"/>
    </row>
    <row r="138" spans="1:8" x14ac:dyDescent="0.25">
      <c r="A138" s="121" t="s">
        <v>28</v>
      </c>
      <c r="B138" s="122">
        <v>20</v>
      </c>
      <c r="C138" s="122">
        <v>2</v>
      </c>
      <c r="D138" s="122">
        <v>348</v>
      </c>
      <c r="E138" s="123">
        <v>1</v>
      </c>
      <c r="F138" s="126"/>
    </row>
    <row r="139" spans="1:8" x14ac:dyDescent="0.25">
      <c r="A139" s="121" t="s">
        <v>29</v>
      </c>
      <c r="B139" s="122">
        <v>21</v>
      </c>
      <c r="C139" s="122">
        <v>1</v>
      </c>
      <c r="D139" s="122">
        <v>477</v>
      </c>
      <c r="E139" s="124">
        <v>1</v>
      </c>
      <c r="F139" s="124"/>
    </row>
    <row r="140" spans="1:8" x14ac:dyDescent="0.25">
      <c r="A140" s="121" t="s">
        <v>30</v>
      </c>
      <c r="B140" s="122">
        <v>5</v>
      </c>
      <c r="C140" s="122">
        <v>1</v>
      </c>
      <c r="D140" s="122">
        <v>39</v>
      </c>
      <c r="E140" s="124"/>
      <c r="F140" s="124"/>
    </row>
    <row r="141" spans="1:8" x14ac:dyDescent="0.25">
      <c r="A141" s="121" t="s">
        <v>31</v>
      </c>
      <c r="B141" s="122">
        <v>0</v>
      </c>
      <c r="D141" s="122">
        <v>4</v>
      </c>
      <c r="E141" s="124"/>
      <c r="F141" s="124"/>
    </row>
    <row r="142" spans="1:8" x14ac:dyDescent="0.25">
      <c r="A142" s="121" t="s">
        <v>33</v>
      </c>
      <c r="B142" s="122">
        <v>0</v>
      </c>
      <c r="D142" s="122">
        <v>120</v>
      </c>
      <c r="E142" s="124">
        <v>1</v>
      </c>
      <c r="F142" s="124"/>
    </row>
    <row r="143" spans="1:8" x14ac:dyDescent="0.25">
      <c r="A143" s="121" t="s">
        <v>34</v>
      </c>
      <c r="B143" s="122">
        <v>0</v>
      </c>
      <c r="D143" s="122">
        <v>14</v>
      </c>
      <c r="E143" s="124"/>
      <c r="F143" s="124"/>
    </row>
    <row r="144" spans="1:8" x14ac:dyDescent="0.25">
      <c r="A144" s="121" t="s">
        <v>35</v>
      </c>
      <c r="B144" s="122">
        <v>0</v>
      </c>
      <c r="D144" s="122">
        <v>69</v>
      </c>
      <c r="E144" s="124"/>
      <c r="F144" s="124"/>
    </row>
    <row r="145" spans="1:6" x14ac:dyDescent="0.25">
      <c r="A145" s="121" t="s">
        <v>36</v>
      </c>
      <c r="B145" s="122">
        <v>0</v>
      </c>
      <c r="C145" s="122">
        <v>2</v>
      </c>
      <c r="D145" s="122">
        <v>281</v>
      </c>
      <c r="E145" s="124">
        <v>1</v>
      </c>
      <c r="F145" s="124"/>
    </row>
    <row r="146" spans="1:6" x14ac:dyDescent="0.25">
      <c r="A146" s="121" t="s">
        <v>37</v>
      </c>
      <c r="B146" s="122">
        <v>5</v>
      </c>
      <c r="D146" s="122">
        <v>87</v>
      </c>
      <c r="E146" s="124"/>
      <c r="F146" s="124"/>
    </row>
    <row r="147" spans="1:6" x14ac:dyDescent="0.25">
      <c r="A147" s="121" t="s">
        <v>38</v>
      </c>
      <c r="B147" s="122">
        <v>5</v>
      </c>
      <c r="D147" s="122">
        <v>160</v>
      </c>
      <c r="E147" s="124"/>
      <c r="F147" s="124"/>
    </row>
    <row r="148" spans="1:6" x14ac:dyDescent="0.25">
      <c r="A148" s="121" t="s">
        <v>39</v>
      </c>
      <c r="B148" s="122">
        <v>0</v>
      </c>
      <c r="D148" s="122">
        <v>69</v>
      </c>
      <c r="E148" s="124"/>
      <c r="F148" s="124"/>
    </row>
    <row r="149" spans="1:6" x14ac:dyDescent="0.25">
      <c r="A149" s="121" t="s">
        <v>25</v>
      </c>
      <c r="B149" s="122">
        <v>55</v>
      </c>
      <c r="D149" s="122">
        <v>3</v>
      </c>
      <c r="E149" s="124"/>
      <c r="F149" s="124"/>
    </row>
    <row r="150" spans="1:6" x14ac:dyDescent="0.25">
      <c r="A150" s="121" t="s">
        <v>26</v>
      </c>
      <c r="B150" s="122">
        <v>10</v>
      </c>
      <c r="D150" s="122">
        <v>2</v>
      </c>
      <c r="E150" s="124"/>
      <c r="F150" s="124"/>
    </row>
    <row r="151" spans="1:6" x14ac:dyDescent="0.25">
      <c r="A151" s="121" t="s">
        <v>27</v>
      </c>
      <c r="B151" s="122">
        <v>5</v>
      </c>
      <c r="D151" s="122">
        <v>82</v>
      </c>
      <c r="E151" s="124">
        <v>1</v>
      </c>
      <c r="F151" s="124">
        <v>5</v>
      </c>
    </row>
    <row r="152" spans="1:6" x14ac:dyDescent="0.25">
      <c r="A152" s="121" t="s">
        <v>48</v>
      </c>
      <c r="B152" s="122">
        <v>0</v>
      </c>
      <c r="D152" s="122">
        <v>8</v>
      </c>
      <c r="E152" s="124"/>
      <c r="F152" s="124"/>
    </row>
    <row r="153" spans="1:6" x14ac:dyDescent="0.25">
      <c r="A153" s="121" t="s">
        <v>49</v>
      </c>
      <c r="B153" s="122">
        <v>0</v>
      </c>
      <c r="D153" s="122">
        <v>83</v>
      </c>
      <c r="E153" s="124"/>
      <c r="F153" s="124"/>
    </row>
    <row r="154" spans="1:6" x14ac:dyDescent="0.25">
      <c r="A154" s="121" t="s">
        <v>97</v>
      </c>
      <c r="B154" s="122">
        <v>0</v>
      </c>
      <c r="D154" s="122">
        <v>0</v>
      </c>
      <c r="E154" s="124"/>
      <c r="F154" s="124"/>
    </row>
    <row r="155" spans="1:6" x14ac:dyDescent="0.25">
      <c r="A155" s="121" t="s">
        <v>47</v>
      </c>
      <c r="B155" s="122">
        <v>0</v>
      </c>
      <c r="C155" s="122">
        <v>2</v>
      </c>
      <c r="D155" s="122">
        <v>134</v>
      </c>
      <c r="E155" s="124">
        <v>1</v>
      </c>
      <c r="F155" s="124">
        <v>4</v>
      </c>
    </row>
    <row r="156" spans="1:6" x14ac:dyDescent="0.25">
      <c r="A156" s="121" t="s">
        <v>102</v>
      </c>
      <c r="B156" s="122">
        <v>0</v>
      </c>
      <c r="D156" s="122">
        <v>0</v>
      </c>
      <c r="E156" s="124"/>
      <c r="F156" s="124"/>
    </row>
    <row r="157" spans="1:6" x14ac:dyDescent="0.25">
      <c r="A157" s="121" t="s">
        <v>123</v>
      </c>
      <c r="B157" s="122">
        <v>0</v>
      </c>
      <c r="D157" s="122">
        <v>0</v>
      </c>
      <c r="E157" s="124"/>
      <c r="F157" s="124"/>
    </row>
    <row r="158" spans="1:6" x14ac:dyDescent="0.25">
      <c r="A158" s="121" t="s">
        <v>124</v>
      </c>
      <c r="B158" s="122">
        <v>0</v>
      </c>
      <c r="D158" s="122">
        <v>0</v>
      </c>
      <c r="E158" s="124"/>
      <c r="F158" s="124"/>
    </row>
    <row r="159" spans="1:6" x14ac:dyDescent="0.25">
      <c r="A159" s="121" t="s">
        <v>154</v>
      </c>
      <c r="B159" s="122">
        <v>0</v>
      </c>
      <c r="D159" s="122">
        <v>4</v>
      </c>
      <c r="E159" s="124">
        <v>1</v>
      </c>
      <c r="F159" s="124"/>
    </row>
    <row r="160" spans="1:6" x14ac:dyDescent="0.25">
      <c r="A160" s="121" t="s">
        <v>153</v>
      </c>
      <c r="B160" s="122">
        <v>0</v>
      </c>
      <c r="C160" s="122">
        <v>3</v>
      </c>
      <c r="D160" s="122">
        <v>4</v>
      </c>
      <c r="E160" s="124">
        <v>1</v>
      </c>
      <c r="F160" s="124"/>
    </row>
    <row r="161" spans="1:6" x14ac:dyDescent="0.25">
      <c r="A161" s="121" t="s">
        <v>32</v>
      </c>
      <c r="B161" s="122">
        <v>0</v>
      </c>
      <c r="D161" s="122">
        <v>0</v>
      </c>
      <c r="E161" s="124"/>
      <c r="F161" s="124"/>
    </row>
    <row r="162" spans="1:6" x14ac:dyDescent="0.25">
      <c r="A162" s="121" t="s">
        <v>143</v>
      </c>
      <c r="B162" s="122">
        <v>0</v>
      </c>
      <c r="D162" s="122">
        <v>0</v>
      </c>
      <c r="E162" s="124"/>
      <c r="F162" s="124"/>
    </row>
    <row r="163" spans="1:6" x14ac:dyDescent="0.25">
      <c r="A163" s="121" t="s">
        <v>28</v>
      </c>
      <c r="B163" s="122">
        <v>57</v>
      </c>
      <c r="C163" s="122">
        <v>2</v>
      </c>
      <c r="D163" s="122">
        <v>128</v>
      </c>
      <c r="E163" s="123">
        <v>2</v>
      </c>
    </row>
    <row r="164" spans="1:6" x14ac:dyDescent="0.25">
      <c r="A164" s="121" t="s">
        <v>29</v>
      </c>
      <c r="B164" s="122">
        <v>143</v>
      </c>
      <c r="D164" s="122">
        <v>223</v>
      </c>
      <c r="E164" s="124">
        <v>2</v>
      </c>
    </row>
    <row r="165" spans="1:6" x14ac:dyDescent="0.25">
      <c r="A165" s="121" t="s">
        <v>30</v>
      </c>
      <c r="B165" s="122">
        <v>60</v>
      </c>
      <c r="D165" s="122">
        <v>42</v>
      </c>
      <c r="E165" s="124"/>
    </row>
    <row r="166" spans="1:6" x14ac:dyDescent="0.25">
      <c r="A166" s="121" t="s">
        <v>31</v>
      </c>
      <c r="B166" s="122">
        <v>10</v>
      </c>
      <c r="D166" s="122">
        <v>13</v>
      </c>
      <c r="E166" s="124"/>
    </row>
    <row r="167" spans="1:6" x14ac:dyDescent="0.25">
      <c r="A167" s="121" t="s">
        <v>33</v>
      </c>
      <c r="B167" s="122">
        <v>13</v>
      </c>
      <c r="D167" s="122">
        <v>67</v>
      </c>
      <c r="E167" s="124">
        <v>2</v>
      </c>
    </row>
    <row r="168" spans="1:6" x14ac:dyDescent="0.25">
      <c r="A168" s="121" t="s">
        <v>34</v>
      </c>
      <c r="B168" s="122">
        <v>0</v>
      </c>
      <c r="D168" s="122">
        <v>0</v>
      </c>
      <c r="E168" s="124"/>
    </row>
    <row r="169" spans="1:6" x14ac:dyDescent="0.25">
      <c r="A169" s="121" t="s">
        <v>35</v>
      </c>
      <c r="B169" s="122">
        <v>0</v>
      </c>
      <c r="D169" s="122">
        <v>7</v>
      </c>
      <c r="E169" s="124"/>
    </row>
    <row r="170" spans="1:6" x14ac:dyDescent="0.25">
      <c r="A170" s="121" t="s">
        <v>36</v>
      </c>
      <c r="B170" s="122">
        <v>78</v>
      </c>
      <c r="D170" s="122">
        <v>118</v>
      </c>
      <c r="E170" s="123">
        <v>2</v>
      </c>
    </row>
    <row r="171" spans="1:6" x14ac:dyDescent="0.25">
      <c r="A171" s="121" t="s">
        <v>37</v>
      </c>
      <c r="B171" s="122">
        <v>10</v>
      </c>
      <c r="C171" s="122">
        <v>1</v>
      </c>
      <c r="D171" s="122">
        <v>7</v>
      </c>
      <c r="E171" s="124"/>
    </row>
    <row r="172" spans="1:6" x14ac:dyDescent="0.25">
      <c r="A172" s="121" t="s">
        <v>38</v>
      </c>
      <c r="B172" s="122">
        <v>10</v>
      </c>
      <c r="D172" s="122">
        <v>36</v>
      </c>
      <c r="E172" s="124"/>
    </row>
    <row r="173" spans="1:6" x14ac:dyDescent="0.25">
      <c r="A173" s="121" t="s">
        <v>39</v>
      </c>
      <c r="B173" s="122">
        <v>14</v>
      </c>
      <c r="D173" s="122">
        <v>28</v>
      </c>
      <c r="E173" s="124"/>
    </row>
    <row r="174" spans="1:6" x14ac:dyDescent="0.25">
      <c r="A174" s="121" t="s">
        <v>25</v>
      </c>
      <c r="B174" s="122">
        <v>0</v>
      </c>
      <c r="D174" s="122">
        <v>15</v>
      </c>
      <c r="E174" s="124"/>
    </row>
    <row r="175" spans="1:6" x14ac:dyDescent="0.25">
      <c r="A175" s="121" t="s">
        <v>26</v>
      </c>
      <c r="B175" s="122">
        <v>0</v>
      </c>
      <c r="D175" s="122">
        <v>10</v>
      </c>
      <c r="E175" s="124"/>
    </row>
    <row r="176" spans="1:6" x14ac:dyDescent="0.25">
      <c r="A176" s="121" t="s">
        <v>27</v>
      </c>
      <c r="B176" s="122">
        <v>118</v>
      </c>
      <c r="D176" s="122">
        <v>22</v>
      </c>
      <c r="E176" s="124">
        <v>2</v>
      </c>
    </row>
    <row r="177" spans="1:5" x14ac:dyDescent="0.25">
      <c r="A177" s="121" t="s">
        <v>48</v>
      </c>
      <c r="B177" s="122">
        <v>36</v>
      </c>
      <c r="C177" s="122">
        <v>1</v>
      </c>
      <c r="D177" s="122">
        <v>9</v>
      </c>
      <c r="E177" s="124"/>
    </row>
    <row r="178" spans="1:5" x14ac:dyDescent="0.25">
      <c r="A178" s="121" t="s">
        <v>49</v>
      </c>
      <c r="B178" s="122">
        <v>23</v>
      </c>
      <c r="D178" s="122">
        <v>4</v>
      </c>
      <c r="E178" s="124">
        <v>2</v>
      </c>
    </row>
    <row r="179" spans="1:5" x14ac:dyDescent="0.25">
      <c r="A179" s="121" t="s">
        <v>50</v>
      </c>
      <c r="B179" s="122">
        <v>30</v>
      </c>
      <c r="D179" s="122">
        <v>0</v>
      </c>
      <c r="E179" s="124"/>
    </row>
    <row r="180" spans="1:5" x14ac:dyDescent="0.25">
      <c r="A180" s="121" t="s">
        <v>47</v>
      </c>
      <c r="B180" s="122">
        <v>146</v>
      </c>
      <c r="D180" s="122">
        <v>24</v>
      </c>
      <c r="E180" s="124">
        <v>2</v>
      </c>
    </row>
    <row r="181" spans="1:5" x14ac:dyDescent="0.25">
      <c r="A181" s="121" t="s">
        <v>102</v>
      </c>
      <c r="B181" s="122">
        <v>0</v>
      </c>
      <c r="D181" s="122">
        <v>0</v>
      </c>
      <c r="E181" s="124"/>
    </row>
    <row r="182" spans="1:5" x14ac:dyDescent="0.25">
      <c r="A182" s="121" t="s">
        <v>123</v>
      </c>
      <c r="B182" s="122">
        <v>0</v>
      </c>
      <c r="D182" s="122">
        <v>0</v>
      </c>
      <c r="E182" s="124"/>
    </row>
    <row r="183" spans="1:5" x14ac:dyDescent="0.25">
      <c r="A183" s="121" t="s">
        <v>124</v>
      </c>
      <c r="B183" s="122">
        <v>0</v>
      </c>
      <c r="D183" s="122">
        <v>0</v>
      </c>
      <c r="E183" s="124"/>
    </row>
    <row r="184" spans="1:5" x14ac:dyDescent="0.25">
      <c r="A184" s="121" t="s">
        <v>154</v>
      </c>
      <c r="B184" s="122">
        <v>10</v>
      </c>
      <c r="D184" s="122">
        <v>14</v>
      </c>
      <c r="E184" s="124">
        <v>2</v>
      </c>
    </row>
    <row r="185" spans="1:5" x14ac:dyDescent="0.25">
      <c r="A185" s="121" t="s">
        <v>153</v>
      </c>
      <c r="B185" s="122">
        <v>0</v>
      </c>
      <c r="D185" s="122">
        <v>12</v>
      </c>
      <c r="E185" s="124">
        <v>2</v>
      </c>
    </row>
    <row r="186" spans="1:5" x14ac:dyDescent="0.25">
      <c r="A186" s="121" t="s">
        <v>133</v>
      </c>
      <c r="B186" s="122">
        <v>0</v>
      </c>
      <c r="D186" s="122">
        <v>3</v>
      </c>
      <c r="E186" s="124"/>
    </row>
    <row r="187" spans="1:5" x14ac:dyDescent="0.25">
      <c r="A187" s="121" t="s">
        <v>171</v>
      </c>
      <c r="B187" s="122">
        <v>0</v>
      </c>
      <c r="D187" s="122">
        <v>0</v>
      </c>
      <c r="E187" s="124"/>
    </row>
    <row r="188" spans="1:5" x14ac:dyDescent="0.25">
      <c r="A188" s="121" t="s">
        <v>28</v>
      </c>
      <c r="B188" s="122">
        <v>450</v>
      </c>
      <c r="C188" s="122">
        <v>8</v>
      </c>
      <c r="D188" s="122">
        <v>253</v>
      </c>
      <c r="E188" s="124"/>
    </row>
    <row r="189" spans="1:5" x14ac:dyDescent="0.25">
      <c r="A189" s="121" t="s">
        <v>29</v>
      </c>
      <c r="B189" s="122">
        <v>424</v>
      </c>
      <c r="C189" s="122">
        <v>1</v>
      </c>
      <c r="D189" s="122">
        <v>328</v>
      </c>
      <c r="E189" s="124"/>
    </row>
    <row r="190" spans="1:5" x14ac:dyDescent="0.25">
      <c r="A190" s="121" t="s">
        <v>30</v>
      </c>
      <c r="B190" s="122">
        <v>8</v>
      </c>
      <c r="D190" s="122">
        <v>55</v>
      </c>
      <c r="E190" s="124"/>
    </row>
    <row r="191" spans="1:5" x14ac:dyDescent="0.25">
      <c r="A191" s="121" t="s">
        <v>31</v>
      </c>
      <c r="B191" s="122">
        <v>10</v>
      </c>
      <c r="D191" s="122">
        <v>7</v>
      </c>
      <c r="E191" s="124"/>
    </row>
    <row r="192" spans="1:5" x14ac:dyDescent="0.25">
      <c r="A192" s="121" t="s">
        <v>33</v>
      </c>
      <c r="B192" s="122">
        <v>140</v>
      </c>
      <c r="D192" s="122">
        <v>11</v>
      </c>
      <c r="E192" s="124"/>
    </row>
    <row r="193" spans="1:5" x14ac:dyDescent="0.25">
      <c r="A193" s="121" t="s">
        <v>34</v>
      </c>
      <c r="B193" s="122">
        <v>0</v>
      </c>
      <c r="D193" s="122">
        <v>44</v>
      </c>
      <c r="E193" s="124"/>
    </row>
    <row r="194" spans="1:5" x14ac:dyDescent="0.25">
      <c r="A194" s="121" t="s">
        <v>35</v>
      </c>
      <c r="B194" s="122">
        <v>21</v>
      </c>
      <c r="D194" s="122">
        <v>9</v>
      </c>
      <c r="E194" s="124"/>
    </row>
    <row r="195" spans="1:5" x14ac:dyDescent="0.25">
      <c r="A195" s="121" t="s">
        <v>36</v>
      </c>
      <c r="B195" s="122">
        <v>170</v>
      </c>
      <c r="C195" s="122">
        <v>1</v>
      </c>
      <c r="D195" s="122">
        <v>170</v>
      </c>
      <c r="E195" s="124"/>
    </row>
    <row r="196" spans="1:5" x14ac:dyDescent="0.25">
      <c r="A196" s="121" t="s">
        <v>37</v>
      </c>
      <c r="B196" s="122">
        <v>41</v>
      </c>
      <c r="D196" s="122">
        <v>32</v>
      </c>
      <c r="E196" s="124"/>
    </row>
    <row r="197" spans="1:5" x14ac:dyDescent="0.25">
      <c r="A197" s="121" t="s">
        <v>38</v>
      </c>
      <c r="B197" s="122">
        <v>55</v>
      </c>
      <c r="D197" s="122">
        <v>51</v>
      </c>
      <c r="E197" s="123"/>
    </row>
    <row r="198" spans="1:5" x14ac:dyDescent="0.25">
      <c r="A198" s="121" t="s">
        <v>39</v>
      </c>
      <c r="B198" s="122">
        <v>20</v>
      </c>
      <c r="D198" s="122">
        <v>6</v>
      </c>
      <c r="E198" s="124"/>
    </row>
    <row r="199" spans="1:5" x14ac:dyDescent="0.25">
      <c r="A199" s="121" t="s">
        <v>25</v>
      </c>
      <c r="B199" s="122">
        <v>0</v>
      </c>
      <c r="D199" s="122">
        <v>0</v>
      </c>
      <c r="E199" s="124"/>
    </row>
    <row r="200" spans="1:5" x14ac:dyDescent="0.25">
      <c r="A200" s="121" t="s">
        <v>26</v>
      </c>
      <c r="B200" s="122">
        <v>5</v>
      </c>
      <c r="D200" s="122">
        <v>0</v>
      </c>
      <c r="E200" s="124"/>
    </row>
    <row r="201" spans="1:5" x14ac:dyDescent="0.25">
      <c r="A201" s="121" t="s">
        <v>27</v>
      </c>
      <c r="B201" s="122">
        <v>76</v>
      </c>
      <c r="C201" s="122">
        <v>1</v>
      </c>
      <c r="D201" s="122">
        <v>17</v>
      </c>
      <c r="E201" s="124"/>
    </row>
    <row r="202" spans="1:5" x14ac:dyDescent="0.25">
      <c r="A202" s="121" t="s">
        <v>48</v>
      </c>
      <c r="B202" s="122">
        <v>0</v>
      </c>
      <c r="C202" s="122">
        <v>1</v>
      </c>
      <c r="D202" s="122">
        <v>0</v>
      </c>
      <c r="E202" s="124"/>
    </row>
    <row r="203" spans="1:5" x14ac:dyDescent="0.25">
      <c r="A203" s="121" t="s">
        <v>49</v>
      </c>
      <c r="B203" s="122">
        <v>0</v>
      </c>
      <c r="D203" s="122">
        <v>0</v>
      </c>
      <c r="E203" s="124"/>
    </row>
    <row r="204" spans="1:5" x14ac:dyDescent="0.25">
      <c r="A204" s="121" t="s">
        <v>50</v>
      </c>
      <c r="B204" s="122">
        <v>4</v>
      </c>
      <c r="D204" s="122">
        <v>0</v>
      </c>
      <c r="E204" s="124"/>
    </row>
    <row r="205" spans="1:5" x14ac:dyDescent="0.25">
      <c r="A205" s="121" t="s">
        <v>47</v>
      </c>
      <c r="B205" s="122">
        <v>65</v>
      </c>
      <c r="C205" s="122">
        <v>1</v>
      </c>
      <c r="D205" s="122">
        <v>21</v>
      </c>
      <c r="E205" s="124"/>
    </row>
    <row r="206" spans="1:5" x14ac:dyDescent="0.25">
      <c r="A206" s="121" t="s">
        <v>102</v>
      </c>
      <c r="B206" s="122">
        <v>0</v>
      </c>
      <c r="D206" s="122">
        <v>0</v>
      </c>
      <c r="E206" s="124"/>
    </row>
    <row r="207" spans="1:5" x14ac:dyDescent="0.25">
      <c r="A207" s="121" t="s">
        <v>123</v>
      </c>
      <c r="B207" s="122">
        <v>0</v>
      </c>
      <c r="D207" s="122">
        <v>0</v>
      </c>
      <c r="E207" s="124"/>
    </row>
    <row r="208" spans="1:5" x14ac:dyDescent="0.25">
      <c r="A208" s="121" t="s">
        <v>124</v>
      </c>
      <c r="B208" s="122">
        <v>0</v>
      </c>
      <c r="D208" s="122">
        <v>0</v>
      </c>
      <c r="E208" s="124"/>
    </row>
    <row r="209" spans="1:5" x14ac:dyDescent="0.25">
      <c r="A209" s="121" t="s">
        <v>154</v>
      </c>
      <c r="B209" s="122">
        <v>10</v>
      </c>
      <c r="D209" s="122">
        <v>98</v>
      </c>
      <c r="E209" s="124">
        <v>93</v>
      </c>
    </row>
    <row r="210" spans="1:5" x14ac:dyDescent="0.25">
      <c r="A210" s="121" t="s">
        <v>153</v>
      </c>
      <c r="B210" s="122">
        <v>5</v>
      </c>
      <c r="D210" s="122">
        <v>10</v>
      </c>
      <c r="E210" s="124">
        <v>10</v>
      </c>
    </row>
    <row r="211" spans="1:5" x14ac:dyDescent="0.25">
      <c r="A211" s="121" t="s">
        <v>133</v>
      </c>
      <c r="B211" s="122">
        <v>0</v>
      </c>
      <c r="D211" s="122">
        <v>10</v>
      </c>
      <c r="E211" s="124"/>
    </row>
    <row r="212" spans="1:5" x14ac:dyDescent="0.25">
      <c r="A212" s="121" t="s">
        <v>171</v>
      </c>
      <c r="B212" s="122">
        <v>0</v>
      </c>
      <c r="D212" s="122">
        <v>0</v>
      </c>
      <c r="E212" s="124"/>
    </row>
    <row r="213" spans="1:5" x14ac:dyDescent="0.25">
      <c r="A213" s="121" t="s">
        <v>28</v>
      </c>
      <c r="B213" s="122">
        <v>130</v>
      </c>
      <c r="C213" s="122">
        <v>1</v>
      </c>
      <c r="D213" s="122">
        <v>232</v>
      </c>
      <c r="E213" s="124"/>
    </row>
    <row r="214" spans="1:5" x14ac:dyDescent="0.25">
      <c r="A214" s="121" t="s">
        <v>29</v>
      </c>
      <c r="B214" s="122">
        <v>231</v>
      </c>
      <c r="C214" s="122">
        <v>3</v>
      </c>
      <c r="D214" s="122">
        <v>277</v>
      </c>
      <c r="E214" s="124"/>
    </row>
    <row r="215" spans="1:5" x14ac:dyDescent="0.25">
      <c r="A215" s="121" t="s">
        <v>30</v>
      </c>
      <c r="B215" s="122">
        <v>90</v>
      </c>
      <c r="C215" s="122">
        <v>1</v>
      </c>
      <c r="D215" s="122">
        <v>76</v>
      </c>
      <c r="E215" s="124"/>
    </row>
    <row r="216" spans="1:5" x14ac:dyDescent="0.25">
      <c r="A216" s="121" t="s">
        <v>31</v>
      </c>
      <c r="B216" s="122">
        <v>0</v>
      </c>
      <c r="D216" s="122">
        <v>20</v>
      </c>
      <c r="E216" s="124"/>
    </row>
    <row r="217" spans="1:5" x14ac:dyDescent="0.25">
      <c r="A217" s="121" t="s">
        <v>33</v>
      </c>
      <c r="B217" s="122">
        <v>21</v>
      </c>
      <c r="D217" s="122">
        <v>58</v>
      </c>
      <c r="E217" s="124"/>
    </row>
    <row r="218" spans="1:5" x14ac:dyDescent="0.25">
      <c r="A218" s="121" t="s">
        <v>34</v>
      </c>
      <c r="B218" s="122">
        <v>0</v>
      </c>
      <c r="D218" s="122">
        <v>7</v>
      </c>
      <c r="E218" s="124"/>
    </row>
    <row r="219" spans="1:5" x14ac:dyDescent="0.25">
      <c r="A219" s="121" t="s">
        <v>35</v>
      </c>
      <c r="B219" s="122">
        <v>8</v>
      </c>
      <c r="C219" s="122">
        <v>1</v>
      </c>
      <c r="D219" s="122">
        <v>21</v>
      </c>
      <c r="E219" s="124"/>
    </row>
    <row r="220" spans="1:5" x14ac:dyDescent="0.25">
      <c r="A220" s="121" t="s">
        <v>36</v>
      </c>
      <c r="B220" s="122">
        <v>82</v>
      </c>
      <c r="C220" s="122">
        <v>1</v>
      </c>
      <c r="D220" s="122">
        <v>187</v>
      </c>
      <c r="E220" s="124"/>
    </row>
    <row r="221" spans="1:5" x14ac:dyDescent="0.25">
      <c r="A221" s="121" t="s">
        <v>37</v>
      </c>
      <c r="B221" s="122">
        <v>3</v>
      </c>
      <c r="C221" s="122">
        <v>1</v>
      </c>
      <c r="D221" s="122">
        <v>36</v>
      </c>
      <c r="E221" s="124"/>
    </row>
    <row r="222" spans="1:5" x14ac:dyDescent="0.25">
      <c r="A222" s="121" t="s">
        <v>38</v>
      </c>
      <c r="B222" s="122">
        <v>3</v>
      </c>
      <c r="D222" s="122">
        <v>103</v>
      </c>
      <c r="E222" s="124"/>
    </row>
    <row r="223" spans="1:5" x14ac:dyDescent="0.25">
      <c r="A223" s="121" t="s">
        <v>39</v>
      </c>
      <c r="B223" s="122">
        <v>0</v>
      </c>
      <c r="D223" s="122">
        <v>30</v>
      </c>
      <c r="E223" s="124"/>
    </row>
    <row r="224" spans="1:5" x14ac:dyDescent="0.25">
      <c r="A224" s="121" t="s">
        <v>25</v>
      </c>
      <c r="B224" s="122">
        <v>60</v>
      </c>
      <c r="D224" s="122">
        <v>33</v>
      </c>
      <c r="E224" s="124"/>
    </row>
    <row r="225" spans="1:5" x14ac:dyDescent="0.25">
      <c r="A225" s="121" t="s">
        <v>26</v>
      </c>
      <c r="B225" s="122">
        <v>15</v>
      </c>
      <c r="D225" s="122">
        <v>20</v>
      </c>
      <c r="E225" s="124"/>
    </row>
    <row r="226" spans="1:5" x14ac:dyDescent="0.25">
      <c r="A226" s="121" t="s">
        <v>27</v>
      </c>
      <c r="B226" s="122">
        <v>0</v>
      </c>
      <c r="D226" s="122">
        <v>17</v>
      </c>
      <c r="E226" s="124"/>
    </row>
    <row r="227" spans="1:5" x14ac:dyDescent="0.25">
      <c r="A227" s="121" t="s">
        <v>48</v>
      </c>
      <c r="B227" s="122">
        <v>0</v>
      </c>
      <c r="D227" s="122">
        <v>5</v>
      </c>
      <c r="E227" s="124"/>
    </row>
    <row r="228" spans="1:5" x14ac:dyDescent="0.25">
      <c r="A228" s="121" t="s">
        <v>49</v>
      </c>
      <c r="B228" s="122">
        <v>0</v>
      </c>
      <c r="D228" s="122">
        <v>84</v>
      </c>
      <c r="E228" s="124">
        <v>3</v>
      </c>
    </row>
    <row r="229" spans="1:5" x14ac:dyDescent="0.25">
      <c r="A229" s="121" t="s">
        <v>50</v>
      </c>
      <c r="B229" s="122">
        <v>0</v>
      </c>
      <c r="D229" s="122">
        <v>0</v>
      </c>
      <c r="E229" s="124"/>
    </row>
    <row r="230" spans="1:5" x14ac:dyDescent="0.25">
      <c r="A230" s="121" t="s">
        <v>47</v>
      </c>
      <c r="B230" s="122">
        <v>15</v>
      </c>
      <c r="D230" s="122">
        <v>63</v>
      </c>
      <c r="E230" s="124">
        <v>3</v>
      </c>
    </row>
    <row r="231" spans="1:5" x14ac:dyDescent="0.25">
      <c r="A231" s="121" t="s">
        <v>102</v>
      </c>
      <c r="B231" s="122">
        <v>0</v>
      </c>
      <c r="D231" s="122">
        <v>0</v>
      </c>
      <c r="E231" s="124"/>
    </row>
    <row r="232" spans="1:5" x14ac:dyDescent="0.25">
      <c r="A232" s="121" t="s">
        <v>123</v>
      </c>
      <c r="B232" s="122">
        <v>0</v>
      </c>
      <c r="D232" s="122">
        <v>0</v>
      </c>
      <c r="E232" s="124"/>
    </row>
    <row r="233" spans="1:5" x14ac:dyDescent="0.25">
      <c r="A233" s="121" t="s">
        <v>124</v>
      </c>
      <c r="B233" s="122">
        <v>0</v>
      </c>
      <c r="D233" s="122">
        <v>0</v>
      </c>
      <c r="E233" s="124"/>
    </row>
    <row r="234" spans="1:5" x14ac:dyDescent="0.25">
      <c r="A234" s="121" t="s">
        <v>154</v>
      </c>
      <c r="B234" s="122">
        <v>0</v>
      </c>
      <c r="D234" s="122">
        <v>4</v>
      </c>
      <c r="E234" s="124"/>
    </row>
    <row r="235" spans="1:5" x14ac:dyDescent="0.25">
      <c r="A235" s="121" t="s">
        <v>153</v>
      </c>
      <c r="B235" s="122">
        <v>0</v>
      </c>
      <c r="D235" s="122">
        <v>0</v>
      </c>
      <c r="E235" s="124"/>
    </row>
    <row r="236" spans="1:5" x14ac:dyDescent="0.25">
      <c r="A236" s="121" t="s">
        <v>32</v>
      </c>
      <c r="B236" s="122">
        <v>0</v>
      </c>
      <c r="D236" s="122">
        <v>0</v>
      </c>
      <c r="E236" s="124"/>
    </row>
    <row r="237" spans="1:5" x14ac:dyDescent="0.25">
      <c r="A237" s="121" t="s">
        <v>171</v>
      </c>
      <c r="B237" s="122">
        <v>0</v>
      </c>
      <c r="D237" s="122">
        <v>0</v>
      </c>
      <c r="E237" s="124"/>
    </row>
    <row r="238" spans="1:5" x14ac:dyDescent="0.25">
      <c r="A238" s="121" t="s">
        <v>28</v>
      </c>
      <c r="B238" s="122">
        <v>341</v>
      </c>
      <c r="C238" s="122">
        <v>5</v>
      </c>
      <c r="D238" s="122">
        <v>116</v>
      </c>
      <c r="E238" s="124"/>
    </row>
    <row r="239" spans="1:5" x14ac:dyDescent="0.25">
      <c r="A239" s="121" t="s">
        <v>29</v>
      </c>
      <c r="B239" s="122">
        <v>431</v>
      </c>
      <c r="D239" s="122">
        <v>85</v>
      </c>
      <c r="E239" s="124"/>
    </row>
    <row r="240" spans="1:5" x14ac:dyDescent="0.25">
      <c r="A240" s="121" t="s">
        <v>30</v>
      </c>
      <c r="B240" s="122">
        <v>305</v>
      </c>
      <c r="D240" s="122">
        <v>49</v>
      </c>
      <c r="E240" s="124">
        <v>4</v>
      </c>
    </row>
    <row r="241" spans="1:5" x14ac:dyDescent="0.25">
      <c r="A241" s="121" t="s">
        <v>31</v>
      </c>
      <c r="B241" s="122">
        <v>0</v>
      </c>
      <c r="D241" s="122">
        <v>10</v>
      </c>
      <c r="E241" s="124"/>
    </row>
    <row r="242" spans="1:5" x14ac:dyDescent="0.25">
      <c r="A242" s="121" t="s">
        <v>33</v>
      </c>
      <c r="B242" s="122">
        <v>36</v>
      </c>
      <c r="D242" s="122">
        <v>27</v>
      </c>
      <c r="E242" s="124"/>
    </row>
    <row r="243" spans="1:5" x14ac:dyDescent="0.25">
      <c r="A243" s="121" t="s">
        <v>34</v>
      </c>
      <c r="B243" s="122">
        <v>40</v>
      </c>
      <c r="C243" s="122">
        <v>1</v>
      </c>
      <c r="D243" s="122">
        <v>1</v>
      </c>
      <c r="E243" s="124"/>
    </row>
    <row r="244" spans="1:5" x14ac:dyDescent="0.25">
      <c r="A244" s="121" t="s">
        <v>35</v>
      </c>
      <c r="B244" s="122">
        <v>3</v>
      </c>
      <c r="D244" s="122">
        <v>10</v>
      </c>
      <c r="E244" s="124"/>
    </row>
    <row r="245" spans="1:5" x14ac:dyDescent="0.25">
      <c r="A245" s="121" t="s">
        <v>36</v>
      </c>
      <c r="B245" s="122">
        <v>121</v>
      </c>
      <c r="D245" s="122">
        <v>50</v>
      </c>
      <c r="E245" s="124"/>
    </row>
    <row r="246" spans="1:5" x14ac:dyDescent="0.25">
      <c r="A246" s="121" t="s">
        <v>37</v>
      </c>
      <c r="B246" s="122">
        <v>2</v>
      </c>
      <c r="D246" s="122">
        <v>21</v>
      </c>
      <c r="E246" s="124"/>
    </row>
    <row r="247" spans="1:5" x14ac:dyDescent="0.25">
      <c r="A247" s="121" t="s">
        <v>38</v>
      </c>
      <c r="B247" s="122">
        <v>44</v>
      </c>
      <c r="D247" s="122">
        <v>23</v>
      </c>
      <c r="E247" s="124"/>
    </row>
    <row r="248" spans="1:5" x14ac:dyDescent="0.25">
      <c r="A248" s="121" t="s">
        <v>39</v>
      </c>
      <c r="B248" s="122">
        <v>4</v>
      </c>
      <c r="D248" s="122">
        <v>6</v>
      </c>
      <c r="E248" s="124"/>
    </row>
    <row r="249" spans="1:5" x14ac:dyDescent="0.25">
      <c r="A249" s="121" t="s">
        <v>25</v>
      </c>
      <c r="B249" s="122">
        <v>30</v>
      </c>
      <c r="D249" s="122">
        <v>13</v>
      </c>
      <c r="E249" s="124"/>
    </row>
    <row r="250" spans="1:5" x14ac:dyDescent="0.25">
      <c r="A250" s="121" t="s">
        <v>26</v>
      </c>
      <c r="B250" s="122">
        <v>40</v>
      </c>
      <c r="C250" s="122">
        <v>2</v>
      </c>
      <c r="D250" s="122">
        <v>11</v>
      </c>
      <c r="E250" s="124"/>
    </row>
    <row r="251" spans="1:5" x14ac:dyDescent="0.25">
      <c r="A251" s="121" t="s">
        <v>27</v>
      </c>
      <c r="B251" s="122">
        <v>25</v>
      </c>
      <c r="D251" s="122">
        <v>4</v>
      </c>
      <c r="E251" s="124"/>
    </row>
    <row r="252" spans="1:5" x14ac:dyDescent="0.25">
      <c r="A252" s="121" t="s">
        <v>48</v>
      </c>
      <c r="B252" s="122">
        <v>9</v>
      </c>
      <c r="D252" s="122">
        <v>0</v>
      </c>
      <c r="E252" s="124"/>
    </row>
    <row r="253" spans="1:5" x14ac:dyDescent="0.25">
      <c r="A253" s="121" t="s">
        <v>49</v>
      </c>
      <c r="B253" s="122">
        <v>9</v>
      </c>
      <c r="D253" s="122">
        <v>14</v>
      </c>
      <c r="E253" s="124"/>
    </row>
    <row r="254" spans="1:5" x14ac:dyDescent="0.25">
      <c r="A254" s="121" t="s">
        <v>50</v>
      </c>
      <c r="B254" s="122">
        <v>3</v>
      </c>
      <c r="C254" s="122">
        <v>1</v>
      </c>
      <c r="D254" s="122">
        <v>10</v>
      </c>
      <c r="E254" s="124"/>
    </row>
    <row r="255" spans="1:5" x14ac:dyDescent="0.25">
      <c r="A255" s="121" t="s">
        <v>47</v>
      </c>
      <c r="B255" s="122">
        <v>14</v>
      </c>
      <c r="D255" s="122">
        <v>28</v>
      </c>
      <c r="E255" s="124"/>
    </row>
    <row r="256" spans="1:5" x14ac:dyDescent="0.25">
      <c r="A256" s="121" t="s">
        <v>102</v>
      </c>
      <c r="B256" s="122">
        <v>0</v>
      </c>
      <c r="D256" s="122">
        <v>0</v>
      </c>
      <c r="E256" s="124"/>
    </row>
    <row r="257" spans="1:5" x14ac:dyDescent="0.25">
      <c r="A257" s="121" t="s">
        <v>123</v>
      </c>
      <c r="B257" s="122">
        <v>0</v>
      </c>
      <c r="D257" s="122">
        <v>0</v>
      </c>
      <c r="E257" s="124"/>
    </row>
    <row r="258" spans="1:5" x14ac:dyDescent="0.25">
      <c r="A258" s="121" t="s">
        <v>124</v>
      </c>
      <c r="B258" s="122">
        <v>0</v>
      </c>
      <c r="D258" s="122">
        <v>0</v>
      </c>
      <c r="E258" s="124"/>
    </row>
    <row r="259" spans="1:5" x14ac:dyDescent="0.25">
      <c r="A259" s="121" t="s">
        <v>154</v>
      </c>
      <c r="B259" s="122">
        <v>3</v>
      </c>
      <c r="D259" s="122">
        <v>4</v>
      </c>
      <c r="E259" s="124"/>
    </row>
    <row r="260" spans="1:5" x14ac:dyDescent="0.25">
      <c r="A260" s="121" t="s">
        <v>153</v>
      </c>
      <c r="B260" s="122">
        <v>3</v>
      </c>
      <c r="D260" s="122">
        <v>0</v>
      </c>
      <c r="E260" s="124"/>
    </row>
    <row r="261" spans="1:5" x14ac:dyDescent="0.25">
      <c r="A261" s="121" t="s">
        <v>32</v>
      </c>
      <c r="B261" s="122">
        <v>0</v>
      </c>
      <c r="D261" s="122">
        <v>0</v>
      </c>
      <c r="E261" s="124"/>
    </row>
    <row r="262" spans="1:5" x14ac:dyDescent="0.25">
      <c r="A262" s="121" t="s">
        <v>171</v>
      </c>
      <c r="B262" s="122">
        <v>20</v>
      </c>
      <c r="D262" s="122">
        <v>0</v>
      </c>
      <c r="E262" s="124"/>
    </row>
    <row r="263" spans="1:5" x14ac:dyDescent="0.25">
      <c r="A263" s="121" t="s">
        <v>28</v>
      </c>
      <c r="B263" s="122">
        <v>110</v>
      </c>
      <c r="C263" s="122">
        <v>1</v>
      </c>
      <c r="D263" s="122">
        <v>255</v>
      </c>
      <c r="E263" s="124">
        <v>13</v>
      </c>
    </row>
    <row r="264" spans="1:5" x14ac:dyDescent="0.25">
      <c r="A264" s="121" t="s">
        <v>29</v>
      </c>
      <c r="B264" s="122">
        <v>262</v>
      </c>
      <c r="C264" s="122">
        <v>3</v>
      </c>
      <c r="D264" s="122">
        <v>439</v>
      </c>
      <c r="E264" s="126"/>
    </row>
    <row r="265" spans="1:5" x14ac:dyDescent="0.25">
      <c r="A265" s="121" t="s">
        <v>30</v>
      </c>
      <c r="B265" s="122">
        <v>7</v>
      </c>
      <c r="D265" s="122">
        <v>17</v>
      </c>
      <c r="E265" s="126">
        <v>3</v>
      </c>
    </row>
    <row r="266" spans="1:5" x14ac:dyDescent="0.25">
      <c r="A266" s="121" t="s">
        <v>31</v>
      </c>
      <c r="B266" s="122">
        <v>0</v>
      </c>
      <c r="D266" s="122">
        <v>0</v>
      </c>
      <c r="E266" s="124"/>
    </row>
    <row r="267" spans="1:5" x14ac:dyDescent="0.25">
      <c r="A267" s="121" t="s">
        <v>33</v>
      </c>
      <c r="B267" s="122">
        <v>51</v>
      </c>
      <c r="C267" s="122">
        <v>2</v>
      </c>
      <c r="D267" s="122">
        <v>131</v>
      </c>
      <c r="E267" s="124"/>
    </row>
    <row r="268" spans="1:5" x14ac:dyDescent="0.25">
      <c r="A268" s="121" t="s">
        <v>34</v>
      </c>
      <c r="B268" s="122">
        <v>0</v>
      </c>
      <c r="D268" s="122">
        <v>20</v>
      </c>
      <c r="E268" s="124"/>
    </row>
    <row r="269" spans="1:5" x14ac:dyDescent="0.25">
      <c r="A269" s="121" t="s">
        <v>35</v>
      </c>
      <c r="B269" s="122">
        <v>18</v>
      </c>
      <c r="D269" s="122">
        <v>17</v>
      </c>
      <c r="E269" s="124"/>
    </row>
    <row r="270" spans="1:5" x14ac:dyDescent="0.25">
      <c r="A270" s="121" t="s">
        <v>36</v>
      </c>
      <c r="B270" s="122">
        <v>40</v>
      </c>
      <c r="C270" s="122">
        <v>2</v>
      </c>
      <c r="D270" s="122">
        <v>219</v>
      </c>
      <c r="E270" s="124"/>
    </row>
    <row r="271" spans="1:5" x14ac:dyDescent="0.25">
      <c r="A271" s="121" t="s">
        <v>37</v>
      </c>
      <c r="B271" s="122">
        <v>15</v>
      </c>
      <c r="D271" s="122">
        <v>23</v>
      </c>
      <c r="E271" s="124"/>
    </row>
    <row r="272" spans="1:5" x14ac:dyDescent="0.25">
      <c r="A272" s="121" t="s">
        <v>38</v>
      </c>
      <c r="B272" s="122">
        <v>5</v>
      </c>
      <c r="C272" s="122">
        <v>1</v>
      </c>
      <c r="D272" s="122">
        <v>144</v>
      </c>
      <c r="E272" s="124"/>
    </row>
    <row r="273" spans="1:5" x14ac:dyDescent="0.25">
      <c r="A273" s="121" t="s">
        <v>39</v>
      </c>
      <c r="B273" s="122">
        <v>8</v>
      </c>
      <c r="D273" s="122">
        <v>112</v>
      </c>
      <c r="E273" s="124"/>
    </row>
    <row r="274" spans="1:5" x14ac:dyDescent="0.25">
      <c r="A274" s="121" t="s">
        <v>25</v>
      </c>
      <c r="B274" s="122">
        <v>5</v>
      </c>
      <c r="D274" s="122">
        <v>0</v>
      </c>
      <c r="E274" s="124"/>
    </row>
    <row r="275" spans="1:5" x14ac:dyDescent="0.25">
      <c r="A275" s="121" t="s">
        <v>26</v>
      </c>
      <c r="B275" s="122">
        <v>10</v>
      </c>
      <c r="D275" s="122">
        <v>4</v>
      </c>
      <c r="E275" s="124"/>
    </row>
    <row r="276" spans="1:5" x14ac:dyDescent="0.25">
      <c r="A276" s="121" t="s">
        <v>27</v>
      </c>
      <c r="B276" s="122">
        <v>35</v>
      </c>
      <c r="D276" s="122">
        <v>110</v>
      </c>
      <c r="E276" s="124"/>
    </row>
    <row r="277" spans="1:5" x14ac:dyDescent="0.25">
      <c r="A277" s="121" t="s">
        <v>48</v>
      </c>
      <c r="B277" s="122">
        <v>10</v>
      </c>
      <c r="C277" s="122">
        <v>1</v>
      </c>
      <c r="D277" s="122">
        <v>0</v>
      </c>
      <c r="E277" s="124"/>
    </row>
    <row r="278" spans="1:5" x14ac:dyDescent="0.25">
      <c r="A278" s="121" t="s">
        <v>49</v>
      </c>
      <c r="B278" s="122">
        <v>10</v>
      </c>
      <c r="D278" s="122">
        <v>7</v>
      </c>
      <c r="E278" s="124"/>
    </row>
    <row r="279" spans="1:5" x14ac:dyDescent="0.25">
      <c r="A279" s="121" t="s">
        <v>50</v>
      </c>
      <c r="B279" s="122">
        <v>0</v>
      </c>
      <c r="D279" s="122">
        <v>0</v>
      </c>
      <c r="E279" s="124"/>
    </row>
    <row r="280" spans="1:5" x14ac:dyDescent="0.25">
      <c r="A280" s="121" t="s">
        <v>47</v>
      </c>
      <c r="B280" s="122">
        <v>25</v>
      </c>
      <c r="C280" s="122">
        <v>1</v>
      </c>
      <c r="D280" s="122">
        <v>68</v>
      </c>
      <c r="E280" s="124">
        <v>13</v>
      </c>
    </row>
    <row r="281" spans="1:5" x14ac:dyDescent="0.25">
      <c r="A281" s="121" t="s">
        <v>102</v>
      </c>
      <c r="B281" s="122">
        <v>0</v>
      </c>
      <c r="D281" s="122">
        <v>0</v>
      </c>
      <c r="E281" s="124"/>
    </row>
    <row r="282" spans="1:5" x14ac:dyDescent="0.25">
      <c r="A282" s="121" t="s">
        <v>123</v>
      </c>
      <c r="B282" s="122">
        <v>0</v>
      </c>
      <c r="D282" s="122">
        <v>0</v>
      </c>
      <c r="E282" s="124"/>
    </row>
    <row r="283" spans="1:5" x14ac:dyDescent="0.25">
      <c r="A283" s="121" t="s">
        <v>124</v>
      </c>
      <c r="B283" s="122">
        <v>0</v>
      </c>
      <c r="D283" s="122">
        <v>0</v>
      </c>
      <c r="E283" s="124"/>
    </row>
    <row r="284" spans="1:5" x14ac:dyDescent="0.25">
      <c r="A284" s="121" t="s">
        <v>180</v>
      </c>
      <c r="B284" s="122">
        <v>5</v>
      </c>
      <c r="D284" s="122">
        <v>0</v>
      </c>
      <c r="E284" s="124"/>
    </row>
    <row r="285" spans="1:5" x14ac:dyDescent="0.25">
      <c r="A285" s="121" t="s">
        <v>181</v>
      </c>
      <c r="B285" s="122">
        <v>16</v>
      </c>
      <c r="D285" s="122">
        <v>0</v>
      </c>
      <c r="E285" s="124"/>
    </row>
    <row r="286" spans="1:5" x14ac:dyDescent="0.25">
      <c r="A286" s="121" t="s">
        <v>32</v>
      </c>
      <c r="B286" s="122">
        <v>0</v>
      </c>
      <c r="D286" s="122">
        <v>0</v>
      </c>
      <c r="E286" s="124"/>
    </row>
    <row r="287" spans="1:5" x14ac:dyDescent="0.25">
      <c r="A287" s="121" t="s">
        <v>138</v>
      </c>
      <c r="B287" s="122">
        <v>0</v>
      </c>
      <c r="D287" s="122">
        <v>0</v>
      </c>
      <c r="E287" s="124"/>
    </row>
    <row r="288" spans="1:5" x14ac:dyDescent="0.25">
      <c r="A288" s="121" t="s">
        <v>28</v>
      </c>
      <c r="B288" s="122">
        <v>65</v>
      </c>
      <c r="C288" s="122">
        <v>13</v>
      </c>
      <c r="D288" s="122">
        <v>527</v>
      </c>
      <c r="E288" s="124"/>
    </row>
    <row r="289" spans="1:5" x14ac:dyDescent="0.25">
      <c r="A289" s="121" t="s">
        <v>29</v>
      </c>
      <c r="B289" s="122">
        <v>23</v>
      </c>
      <c r="C289" s="122">
        <v>2</v>
      </c>
      <c r="D289" s="122">
        <v>631</v>
      </c>
      <c r="E289" s="124"/>
    </row>
    <row r="290" spans="1:5" x14ac:dyDescent="0.25">
      <c r="A290" s="121" t="s">
        <v>30</v>
      </c>
      <c r="B290" s="122">
        <v>0</v>
      </c>
      <c r="D290" s="122">
        <v>90</v>
      </c>
      <c r="E290" s="124"/>
    </row>
    <row r="291" spans="1:5" x14ac:dyDescent="0.25">
      <c r="A291" s="121" t="s">
        <v>31</v>
      </c>
      <c r="B291" s="122">
        <v>0</v>
      </c>
      <c r="D291" s="122">
        <v>0</v>
      </c>
      <c r="E291" s="124"/>
    </row>
    <row r="292" spans="1:5" x14ac:dyDescent="0.25">
      <c r="A292" s="121" t="s">
        <v>33</v>
      </c>
      <c r="B292" s="122">
        <v>0</v>
      </c>
      <c r="D292" s="122">
        <v>109</v>
      </c>
      <c r="E292" s="124"/>
    </row>
    <row r="293" spans="1:5" x14ac:dyDescent="0.25">
      <c r="A293" s="121" t="s">
        <v>34</v>
      </c>
      <c r="B293" s="122">
        <v>45</v>
      </c>
      <c r="D293" s="122">
        <v>6</v>
      </c>
      <c r="E293" s="124"/>
    </row>
    <row r="294" spans="1:5" x14ac:dyDescent="0.25">
      <c r="A294" s="121" t="s">
        <v>35</v>
      </c>
      <c r="B294" s="122">
        <v>0</v>
      </c>
      <c r="C294" s="122">
        <v>1</v>
      </c>
      <c r="D294" s="122">
        <v>29</v>
      </c>
      <c r="E294" s="124"/>
    </row>
    <row r="295" spans="1:5" x14ac:dyDescent="0.25">
      <c r="A295" s="121" t="s">
        <v>36</v>
      </c>
      <c r="B295" s="122">
        <v>20</v>
      </c>
      <c r="C295" s="122">
        <v>3</v>
      </c>
      <c r="D295" s="122">
        <v>218</v>
      </c>
      <c r="E295" s="124"/>
    </row>
    <row r="296" spans="1:5" x14ac:dyDescent="0.25">
      <c r="A296" s="121" t="s">
        <v>37</v>
      </c>
      <c r="B296" s="122">
        <v>0</v>
      </c>
      <c r="D296" s="122">
        <v>17</v>
      </c>
      <c r="E296" s="124"/>
    </row>
    <row r="297" spans="1:5" x14ac:dyDescent="0.25">
      <c r="A297" s="121" t="s">
        <v>38</v>
      </c>
      <c r="B297" s="122">
        <v>0</v>
      </c>
      <c r="D297" s="122">
        <v>142</v>
      </c>
      <c r="E297" s="124"/>
    </row>
    <row r="298" spans="1:5" x14ac:dyDescent="0.25">
      <c r="A298" s="121" t="s">
        <v>39</v>
      </c>
      <c r="B298" s="122">
        <v>0</v>
      </c>
      <c r="D298" s="122">
        <v>78</v>
      </c>
      <c r="E298" s="124"/>
    </row>
    <row r="299" spans="1:5" x14ac:dyDescent="0.25">
      <c r="A299" s="121" t="s">
        <v>25</v>
      </c>
      <c r="B299" s="122">
        <v>20</v>
      </c>
      <c r="D299" s="122">
        <v>28</v>
      </c>
      <c r="E299" s="124"/>
    </row>
    <row r="300" spans="1:5" x14ac:dyDescent="0.25">
      <c r="A300" s="121" t="s">
        <v>26</v>
      </c>
      <c r="B300" s="122">
        <v>0</v>
      </c>
      <c r="D300" s="122">
        <v>17</v>
      </c>
      <c r="E300" s="124"/>
    </row>
    <row r="301" spans="1:5" x14ac:dyDescent="0.25">
      <c r="A301" s="121" t="s">
        <v>27</v>
      </c>
      <c r="B301" s="122">
        <v>22</v>
      </c>
      <c r="D301" s="122">
        <v>86</v>
      </c>
      <c r="E301" s="124"/>
    </row>
    <row r="302" spans="1:5" x14ac:dyDescent="0.25">
      <c r="A302" s="121" t="s">
        <v>48</v>
      </c>
      <c r="B302" s="122">
        <v>0</v>
      </c>
      <c r="D302" s="122">
        <v>0</v>
      </c>
      <c r="E302" s="124"/>
    </row>
    <row r="303" spans="1:5" x14ac:dyDescent="0.25">
      <c r="A303" s="121" t="s">
        <v>49</v>
      </c>
      <c r="B303" s="122">
        <v>0</v>
      </c>
      <c r="D303" s="122">
        <v>26</v>
      </c>
      <c r="E303" s="124"/>
    </row>
    <row r="304" spans="1:5" x14ac:dyDescent="0.25">
      <c r="A304" s="121" t="s">
        <v>50</v>
      </c>
      <c r="B304" s="122">
        <v>0</v>
      </c>
      <c r="D304" s="122">
        <v>0</v>
      </c>
      <c r="E304" s="124"/>
    </row>
    <row r="305" spans="1:5" x14ac:dyDescent="0.25">
      <c r="A305" s="121" t="s">
        <v>47</v>
      </c>
      <c r="B305" s="122">
        <v>0</v>
      </c>
      <c r="D305" s="122">
        <v>128</v>
      </c>
      <c r="E305" s="124"/>
    </row>
    <row r="306" spans="1:5" x14ac:dyDescent="0.25">
      <c r="A306" s="121" t="s">
        <v>102</v>
      </c>
      <c r="B306" s="122">
        <v>0</v>
      </c>
      <c r="D306" s="122">
        <v>0</v>
      </c>
      <c r="E306" s="124"/>
    </row>
    <row r="307" spans="1:5" x14ac:dyDescent="0.25">
      <c r="A307" s="121" t="s">
        <v>123</v>
      </c>
      <c r="B307" s="122">
        <v>0</v>
      </c>
      <c r="D307" s="122">
        <v>0</v>
      </c>
      <c r="E307" s="124"/>
    </row>
    <row r="308" spans="1:5" x14ac:dyDescent="0.25">
      <c r="A308" s="121" t="s">
        <v>124</v>
      </c>
      <c r="B308" s="122">
        <v>0</v>
      </c>
      <c r="D308" s="122">
        <v>0</v>
      </c>
      <c r="E308" s="124"/>
    </row>
    <row r="309" spans="1:5" x14ac:dyDescent="0.25">
      <c r="A309" s="121" t="s">
        <v>180</v>
      </c>
      <c r="B309" s="122">
        <v>0</v>
      </c>
      <c r="D309" s="122">
        <v>0</v>
      </c>
      <c r="E309" s="124"/>
    </row>
    <row r="310" spans="1:5" x14ac:dyDescent="0.25">
      <c r="A310" s="121" t="s">
        <v>181</v>
      </c>
      <c r="B310" s="122">
        <v>0</v>
      </c>
      <c r="D310" s="122">
        <v>5</v>
      </c>
      <c r="E310" s="124"/>
    </row>
    <row r="311" spans="1:5" x14ac:dyDescent="0.25">
      <c r="A311" s="121" t="s">
        <v>32</v>
      </c>
      <c r="B311" s="122">
        <v>0</v>
      </c>
      <c r="D311" s="122">
        <v>0</v>
      </c>
      <c r="E311" s="124"/>
    </row>
    <row r="312" spans="1:5" x14ac:dyDescent="0.25">
      <c r="A312" s="121" t="s">
        <v>138</v>
      </c>
      <c r="B312" s="122">
        <v>0</v>
      </c>
      <c r="D312" s="122">
        <v>15</v>
      </c>
      <c r="E312" s="124"/>
    </row>
    <row r="313" spans="1:5" x14ac:dyDescent="0.25">
      <c r="A313" s="121" t="s">
        <v>28</v>
      </c>
      <c r="B313" s="122">
        <v>86</v>
      </c>
      <c r="C313" s="122">
        <v>3</v>
      </c>
      <c r="D313" s="122">
        <v>101</v>
      </c>
      <c r="E313" s="124"/>
    </row>
    <row r="314" spans="1:5" x14ac:dyDescent="0.25">
      <c r="A314" s="121" t="s">
        <v>29</v>
      </c>
      <c r="B314" s="122">
        <v>254</v>
      </c>
      <c r="C314" s="122">
        <v>1</v>
      </c>
      <c r="D314" s="122">
        <v>119</v>
      </c>
      <c r="E314" s="124"/>
    </row>
    <row r="315" spans="1:5" x14ac:dyDescent="0.25">
      <c r="A315" s="121" t="s">
        <v>30</v>
      </c>
      <c r="B315" s="122">
        <v>35</v>
      </c>
      <c r="D315" s="122">
        <v>72</v>
      </c>
      <c r="E315" s="124"/>
    </row>
    <row r="316" spans="1:5" x14ac:dyDescent="0.25">
      <c r="A316" s="121" t="s">
        <v>31</v>
      </c>
      <c r="B316" s="122">
        <v>0</v>
      </c>
      <c r="D316" s="122">
        <v>42</v>
      </c>
      <c r="E316" s="124"/>
    </row>
    <row r="317" spans="1:5" x14ac:dyDescent="0.25">
      <c r="A317" s="121" t="s">
        <v>33</v>
      </c>
      <c r="B317" s="122">
        <v>18</v>
      </c>
      <c r="C317" s="122">
        <v>1</v>
      </c>
      <c r="D317" s="122">
        <v>13</v>
      </c>
      <c r="E317" s="124"/>
    </row>
    <row r="318" spans="1:5" x14ac:dyDescent="0.25">
      <c r="A318" s="121" t="s">
        <v>34</v>
      </c>
      <c r="B318" s="122">
        <v>0</v>
      </c>
      <c r="D318" s="122">
        <v>23</v>
      </c>
      <c r="E318" s="124"/>
    </row>
    <row r="319" spans="1:5" x14ac:dyDescent="0.25">
      <c r="A319" s="121" t="s">
        <v>35</v>
      </c>
      <c r="B319" s="122">
        <v>3</v>
      </c>
      <c r="D319" s="122">
        <v>0</v>
      </c>
      <c r="E319" s="124"/>
    </row>
    <row r="320" spans="1:5" x14ac:dyDescent="0.25">
      <c r="A320" s="121" t="s">
        <v>36</v>
      </c>
      <c r="B320" s="122">
        <v>65</v>
      </c>
      <c r="D320" s="122">
        <v>97</v>
      </c>
      <c r="E320" s="124"/>
    </row>
    <row r="321" spans="1:5" x14ac:dyDescent="0.25">
      <c r="A321" s="121" t="s">
        <v>37</v>
      </c>
      <c r="B321" s="122">
        <v>3</v>
      </c>
      <c r="D321" s="122">
        <v>20</v>
      </c>
      <c r="E321" s="124"/>
    </row>
    <row r="322" spans="1:5" x14ac:dyDescent="0.25">
      <c r="A322" s="121" t="s">
        <v>38</v>
      </c>
      <c r="B322" s="122">
        <v>13</v>
      </c>
      <c r="D322" s="122">
        <v>37</v>
      </c>
      <c r="E322" s="124"/>
    </row>
    <row r="323" spans="1:5" x14ac:dyDescent="0.25">
      <c r="A323" s="121" t="s">
        <v>39</v>
      </c>
      <c r="B323" s="122">
        <v>4</v>
      </c>
      <c r="D323" s="122">
        <v>0</v>
      </c>
      <c r="E323" s="124"/>
    </row>
    <row r="324" spans="1:5" x14ac:dyDescent="0.25">
      <c r="A324" s="121" t="s">
        <v>25</v>
      </c>
      <c r="B324" s="122">
        <v>0</v>
      </c>
      <c r="D324" s="122">
        <v>20</v>
      </c>
      <c r="E324" s="124"/>
    </row>
    <row r="325" spans="1:5" x14ac:dyDescent="0.25">
      <c r="A325" s="121" t="s">
        <v>26</v>
      </c>
      <c r="B325" s="122">
        <v>60</v>
      </c>
      <c r="C325" s="122">
        <v>4</v>
      </c>
      <c r="D325" s="122">
        <v>170</v>
      </c>
      <c r="E325" s="124"/>
    </row>
    <row r="326" spans="1:5" x14ac:dyDescent="0.25">
      <c r="A326" s="121" t="s">
        <v>27</v>
      </c>
      <c r="B326" s="122">
        <v>88</v>
      </c>
      <c r="C326" s="122">
        <v>2</v>
      </c>
      <c r="D326" s="122">
        <v>2</v>
      </c>
      <c r="E326" s="124"/>
    </row>
    <row r="327" spans="1:5" x14ac:dyDescent="0.25">
      <c r="A327" s="121" t="s">
        <v>48</v>
      </c>
      <c r="B327" s="122">
        <v>30</v>
      </c>
      <c r="D327" s="122">
        <v>0</v>
      </c>
      <c r="E327" s="124"/>
    </row>
    <row r="328" spans="1:5" x14ac:dyDescent="0.25">
      <c r="A328" s="121" t="s">
        <v>49</v>
      </c>
      <c r="B328" s="122">
        <v>35</v>
      </c>
      <c r="D328" s="122">
        <v>16</v>
      </c>
      <c r="E328" s="124"/>
    </row>
    <row r="329" spans="1:5" x14ac:dyDescent="0.25">
      <c r="A329" s="121" t="s">
        <v>50</v>
      </c>
      <c r="B329" s="122">
        <v>5</v>
      </c>
      <c r="D329" s="122">
        <v>0</v>
      </c>
      <c r="E329" s="124"/>
    </row>
    <row r="330" spans="1:5" x14ac:dyDescent="0.25">
      <c r="A330" s="121" t="s">
        <v>47</v>
      </c>
      <c r="B330" s="122">
        <v>184</v>
      </c>
      <c r="C330" s="122">
        <v>1</v>
      </c>
      <c r="D330" s="122">
        <v>12</v>
      </c>
      <c r="E330" s="124"/>
    </row>
    <row r="331" spans="1:5" x14ac:dyDescent="0.25">
      <c r="A331" s="121" t="s">
        <v>102</v>
      </c>
      <c r="B331" s="122">
        <v>0</v>
      </c>
      <c r="D331" s="122">
        <v>0</v>
      </c>
      <c r="E331" s="124"/>
    </row>
    <row r="332" spans="1:5" x14ac:dyDescent="0.25">
      <c r="A332" s="121" t="s">
        <v>123</v>
      </c>
      <c r="B332" s="122">
        <v>0</v>
      </c>
      <c r="D332" s="122">
        <v>0</v>
      </c>
      <c r="E332" s="124"/>
    </row>
    <row r="333" spans="1:5" x14ac:dyDescent="0.25">
      <c r="A333" s="121" t="s">
        <v>124</v>
      </c>
      <c r="B333" s="122">
        <v>0</v>
      </c>
      <c r="D333" s="122">
        <v>0</v>
      </c>
      <c r="E333" s="124"/>
    </row>
    <row r="334" spans="1:5" x14ac:dyDescent="0.25">
      <c r="A334" s="121" t="s">
        <v>180</v>
      </c>
      <c r="B334" s="122">
        <v>0</v>
      </c>
      <c r="D334" s="122">
        <v>0</v>
      </c>
      <c r="E334" s="124"/>
    </row>
    <row r="335" spans="1:5" x14ac:dyDescent="0.25">
      <c r="A335" s="121" t="s">
        <v>181</v>
      </c>
      <c r="B335" s="122">
        <v>5</v>
      </c>
      <c r="D335" s="122">
        <v>0</v>
      </c>
      <c r="E335" s="124"/>
    </row>
    <row r="336" spans="1:5" x14ac:dyDescent="0.25">
      <c r="A336" s="121" t="s">
        <v>133</v>
      </c>
      <c r="B336" s="122">
        <v>0</v>
      </c>
      <c r="D336" s="122">
        <v>40</v>
      </c>
      <c r="E336" s="124"/>
    </row>
    <row r="337" spans="1:5" x14ac:dyDescent="0.25">
      <c r="A337" s="134" t="s">
        <v>138</v>
      </c>
      <c r="B337" s="122">
        <v>10</v>
      </c>
      <c r="C337" s="122">
        <v>1</v>
      </c>
      <c r="D337" s="122">
        <v>0</v>
      </c>
      <c r="E337" s="124"/>
    </row>
    <row r="338" spans="1:5" x14ac:dyDescent="0.25">
      <c r="A338" s="121" t="s">
        <v>28</v>
      </c>
      <c r="B338" s="122">
        <v>741</v>
      </c>
      <c r="C338" s="122">
        <v>8</v>
      </c>
      <c r="D338" s="122">
        <v>189</v>
      </c>
      <c r="E338" s="124"/>
    </row>
    <row r="339" spans="1:5" x14ac:dyDescent="0.25">
      <c r="A339" s="121" t="s">
        <v>29</v>
      </c>
      <c r="B339" s="122">
        <v>938</v>
      </c>
      <c r="C339" s="122">
        <v>4</v>
      </c>
      <c r="D339" s="122">
        <v>311</v>
      </c>
      <c r="E339" s="124"/>
    </row>
    <row r="340" spans="1:5" x14ac:dyDescent="0.25">
      <c r="A340" s="121" t="s">
        <v>30</v>
      </c>
      <c r="B340" s="122">
        <v>95</v>
      </c>
      <c r="D340" s="122">
        <v>39</v>
      </c>
      <c r="E340" s="124"/>
    </row>
    <row r="341" spans="1:5" x14ac:dyDescent="0.25">
      <c r="A341" s="121" t="s">
        <v>31</v>
      </c>
      <c r="B341" s="122">
        <v>20</v>
      </c>
      <c r="D341" s="122">
        <v>1</v>
      </c>
      <c r="E341" s="124"/>
    </row>
    <row r="342" spans="1:5" x14ac:dyDescent="0.25">
      <c r="A342" s="121" t="s">
        <v>33</v>
      </c>
      <c r="B342" s="122">
        <v>158</v>
      </c>
      <c r="C342" s="122">
        <v>1</v>
      </c>
      <c r="D342" s="122">
        <v>44</v>
      </c>
      <c r="E342" s="124"/>
    </row>
    <row r="343" spans="1:5" x14ac:dyDescent="0.25">
      <c r="A343" s="121" t="s">
        <v>34</v>
      </c>
      <c r="B343" s="122">
        <v>50</v>
      </c>
      <c r="D343" s="122">
        <v>4</v>
      </c>
      <c r="E343" s="124"/>
    </row>
    <row r="344" spans="1:5" x14ac:dyDescent="0.25">
      <c r="A344" s="121" t="s">
        <v>35</v>
      </c>
      <c r="B344" s="122">
        <v>18</v>
      </c>
      <c r="D344" s="122">
        <v>27</v>
      </c>
      <c r="E344" s="124"/>
    </row>
    <row r="345" spans="1:5" x14ac:dyDescent="0.25">
      <c r="A345" s="121" t="s">
        <v>36</v>
      </c>
      <c r="B345" s="122">
        <v>282</v>
      </c>
      <c r="C345" s="122">
        <v>5</v>
      </c>
      <c r="D345" s="122">
        <v>123</v>
      </c>
      <c r="E345" s="124"/>
    </row>
    <row r="346" spans="1:5" x14ac:dyDescent="0.25">
      <c r="A346" s="121" t="s">
        <v>37</v>
      </c>
      <c r="B346" s="122">
        <v>51</v>
      </c>
      <c r="D346" s="122">
        <v>23</v>
      </c>
      <c r="E346" s="124"/>
    </row>
    <row r="347" spans="1:5" x14ac:dyDescent="0.25">
      <c r="A347" s="121" t="s">
        <v>38</v>
      </c>
      <c r="B347" s="122">
        <v>49</v>
      </c>
      <c r="D347" s="122">
        <v>29</v>
      </c>
      <c r="E347" s="124"/>
    </row>
    <row r="348" spans="1:5" x14ac:dyDescent="0.25">
      <c r="A348" s="121" t="s">
        <v>39</v>
      </c>
      <c r="B348" s="122">
        <v>55</v>
      </c>
      <c r="D348" s="122">
        <v>23</v>
      </c>
      <c r="E348" s="124"/>
    </row>
    <row r="349" spans="1:5" x14ac:dyDescent="0.25">
      <c r="A349" s="121" t="s">
        <v>25</v>
      </c>
      <c r="B349" s="122">
        <v>21</v>
      </c>
      <c r="D349" s="122">
        <v>5</v>
      </c>
      <c r="E349" s="124"/>
    </row>
    <row r="350" spans="1:5" x14ac:dyDescent="0.25">
      <c r="A350" s="121" t="s">
        <v>26</v>
      </c>
      <c r="B350" s="122">
        <v>137</v>
      </c>
      <c r="D350" s="122">
        <v>71</v>
      </c>
      <c r="E350" s="124"/>
    </row>
    <row r="351" spans="1:5" x14ac:dyDescent="0.25">
      <c r="A351" s="121" t="s">
        <v>27</v>
      </c>
      <c r="B351" s="122">
        <v>106</v>
      </c>
      <c r="D351" s="122">
        <v>39</v>
      </c>
      <c r="E351" s="124"/>
    </row>
    <row r="352" spans="1:5" x14ac:dyDescent="0.25">
      <c r="A352" s="121" t="s">
        <v>48</v>
      </c>
      <c r="B352" s="122">
        <v>5</v>
      </c>
      <c r="D352" s="122">
        <v>5</v>
      </c>
      <c r="E352" s="124"/>
    </row>
    <row r="353" spans="1:5" x14ac:dyDescent="0.25">
      <c r="A353" s="121" t="s">
        <v>49</v>
      </c>
      <c r="B353" s="122">
        <v>10</v>
      </c>
      <c r="D353" s="122">
        <v>16</v>
      </c>
      <c r="E353" s="124"/>
    </row>
    <row r="354" spans="1:5" x14ac:dyDescent="0.25">
      <c r="A354" s="121" t="s">
        <v>50</v>
      </c>
      <c r="B354" s="122">
        <v>0</v>
      </c>
      <c r="D354" s="122">
        <v>0</v>
      </c>
      <c r="E354" s="124"/>
    </row>
    <row r="355" spans="1:5" x14ac:dyDescent="0.25">
      <c r="A355" s="121" t="s">
        <v>47</v>
      </c>
      <c r="B355" s="122">
        <v>58</v>
      </c>
      <c r="C355" s="122">
        <v>3</v>
      </c>
      <c r="D355" s="122">
        <v>24</v>
      </c>
      <c r="E355" s="124"/>
    </row>
    <row r="356" spans="1:5" x14ac:dyDescent="0.25">
      <c r="A356" s="121" t="s">
        <v>102</v>
      </c>
      <c r="B356" s="122">
        <v>0</v>
      </c>
      <c r="D356" s="122">
        <v>0</v>
      </c>
      <c r="E356" s="124"/>
    </row>
    <row r="357" spans="1:5" x14ac:dyDescent="0.25">
      <c r="A357" s="121" t="s">
        <v>123</v>
      </c>
      <c r="B357" s="122">
        <v>0</v>
      </c>
      <c r="D357" s="122">
        <v>0</v>
      </c>
      <c r="E357" s="124"/>
    </row>
    <row r="358" spans="1:5" x14ac:dyDescent="0.25">
      <c r="A358" s="121" t="s">
        <v>124</v>
      </c>
      <c r="B358" s="122">
        <v>0</v>
      </c>
      <c r="D358" s="122">
        <v>0</v>
      </c>
      <c r="E358" s="124"/>
    </row>
    <row r="359" spans="1:5" x14ac:dyDescent="0.25">
      <c r="A359" s="121" t="s">
        <v>180</v>
      </c>
      <c r="B359" s="122">
        <v>0</v>
      </c>
      <c r="D359" s="122">
        <v>0</v>
      </c>
      <c r="E359" s="124"/>
    </row>
    <row r="360" spans="1:5" x14ac:dyDescent="0.25">
      <c r="A360" s="121" t="s">
        <v>181</v>
      </c>
      <c r="B360" s="122">
        <v>0</v>
      </c>
      <c r="D360" s="122">
        <v>0</v>
      </c>
      <c r="E360" s="124"/>
    </row>
    <row r="361" spans="1:5" x14ac:dyDescent="0.25">
      <c r="A361" s="121" t="s">
        <v>139</v>
      </c>
      <c r="B361" s="122">
        <v>0</v>
      </c>
      <c r="D361" s="122">
        <v>0</v>
      </c>
      <c r="E361" s="124"/>
    </row>
    <row r="362" spans="1:5" x14ac:dyDescent="0.25">
      <c r="A362" s="134" t="s">
        <v>138</v>
      </c>
      <c r="B362" s="122">
        <v>0</v>
      </c>
      <c r="D362" s="122">
        <v>1</v>
      </c>
      <c r="E362" s="124"/>
    </row>
    <row r="363" spans="1:5" x14ac:dyDescent="0.25">
      <c r="A363" s="121" t="s">
        <v>28</v>
      </c>
      <c r="B363" s="122">
        <v>150</v>
      </c>
      <c r="C363" s="122">
        <v>3</v>
      </c>
      <c r="D363" s="122">
        <v>184</v>
      </c>
      <c r="E363" s="124">
        <v>1</v>
      </c>
    </row>
    <row r="364" spans="1:5" x14ac:dyDescent="0.25">
      <c r="A364" s="121" t="s">
        <v>29</v>
      </c>
      <c r="B364" s="122">
        <v>326</v>
      </c>
      <c r="C364" s="122">
        <v>3</v>
      </c>
      <c r="D364" s="122">
        <v>871</v>
      </c>
      <c r="E364" s="124">
        <v>1</v>
      </c>
    </row>
    <row r="365" spans="1:5" x14ac:dyDescent="0.25">
      <c r="A365" s="121" t="s">
        <v>30</v>
      </c>
      <c r="B365" s="122">
        <v>80</v>
      </c>
      <c r="D365" s="122">
        <v>116</v>
      </c>
      <c r="E365" s="124"/>
    </row>
    <row r="366" spans="1:5" x14ac:dyDescent="0.25">
      <c r="A366" s="121" t="s">
        <v>31</v>
      </c>
      <c r="B366" s="122">
        <v>0</v>
      </c>
      <c r="D366" s="122">
        <v>2</v>
      </c>
      <c r="E366" s="124"/>
    </row>
    <row r="367" spans="1:5" x14ac:dyDescent="0.25">
      <c r="A367" s="121" t="s">
        <v>33</v>
      </c>
      <c r="B367" s="122">
        <v>50</v>
      </c>
      <c r="D367" s="122">
        <v>36</v>
      </c>
      <c r="E367" s="124">
        <v>1</v>
      </c>
    </row>
    <row r="368" spans="1:5" x14ac:dyDescent="0.25">
      <c r="A368" s="121" t="s">
        <v>34</v>
      </c>
      <c r="B368" s="122">
        <v>0</v>
      </c>
      <c r="C368" s="122">
        <v>1</v>
      </c>
      <c r="D368" s="122">
        <v>2</v>
      </c>
      <c r="E368" s="124"/>
    </row>
    <row r="369" spans="1:5" x14ac:dyDescent="0.25">
      <c r="A369" s="121" t="s">
        <v>35</v>
      </c>
      <c r="B369" s="122">
        <v>0</v>
      </c>
      <c r="D369" s="122">
        <v>16</v>
      </c>
      <c r="E369" s="124"/>
    </row>
    <row r="370" spans="1:5" x14ac:dyDescent="0.25">
      <c r="A370" s="121" t="s">
        <v>36</v>
      </c>
      <c r="B370" s="122">
        <v>151</v>
      </c>
      <c r="C370" s="122">
        <v>2</v>
      </c>
      <c r="D370" s="122">
        <v>183</v>
      </c>
      <c r="E370" s="124">
        <v>1</v>
      </c>
    </row>
    <row r="371" spans="1:5" x14ac:dyDescent="0.25">
      <c r="A371" s="121" t="s">
        <v>37</v>
      </c>
      <c r="B371" s="122">
        <v>0</v>
      </c>
      <c r="D371" s="122">
        <v>36</v>
      </c>
      <c r="E371" s="124"/>
    </row>
    <row r="372" spans="1:5" x14ac:dyDescent="0.25">
      <c r="A372" s="121" t="s">
        <v>38</v>
      </c>
      <c r="B372" s="122">
        <v>20</v>
      </c>
      <c r="C372" s="122">
        <v>3</v>
      </c>
      <c r="D372" s="122">
        <v>72</v>
      </c>
      <c r="E372" s="124"/>
    </row>
    <row r="373" spans="1:5" x14ac:dyDescent="0.25">
      <c r="A373" s="121" t="s">
        <v>39</v>
      </c>
      <c r="B373" s="122">
        <v>0</v>
      </c>
      <c r="D373" s="122">
        <v>3</v>
      </c>
      <c r="E373" s="124"/>
    </row>
    <row r="374" spans="1:5" x14ac:dyDescent="0.25">
      <c r="A374" s="121" t="s">
        <v>25</v>
      </c>
      <c r="B374" s="122">
        <v>45</v>
      </c>
      <c r="C374" s="122">
        <v>1</v>
      </c>
      <c r="D374" s="122">
        <v>14</v>
      </c>
      <c r="E374" s="124"/>
    </row>
    <row r="375" spans="1:5" x14ac:dyDescent="0.25">
      <c r="A375" s="121" t="s">
        <v>26</v>
      </c>
      <c r="B375" s="122">
        <v>180</v>
      </c>
      <c r="C375" s="122">
        <v>1</v>
      </c>
      <c r="D375" s="122">
        <v>74</v>
      </c>
      <c r="E375" s="124"/>
    </row>
    <row r="376" spans="1:5" x14ac:dyDescent="0.25">
      <c r="A376" s="121" t="s">
        <v>27</v>
      </c>
      <c r="B376" s="122">
        <v>0</v>
      </c>
      <c r="D376" s="122">
        <v>12</v>
      </c>
      <c r="E376" s="124"/>
    </row>
    <row r="377" spans="1:5" x14ac:dyDescent="0.25">
      <c r="A377" s="121" t="s">
        <v>48</v>
      </c>
      <c r="B377" s="122">
        <v>15</v>
      </c>
      <c r="D377" s="122">
        <v>0</v>
      </c>
      <c r="E377" s="124"/>
    </row>
    <row r="378" spans="1:5" x14ac:dyDescent="0.25">
      <c r="A378" s="121" t="s">
        <v>49</v>
      </c>
      <c r="B378" s="122">
        <v>15</v>
      </c>
      <c r="C378" s="122">
        <v>1</v>
      </c>
      <c r="D378" s="122">
        <v>64</v>
      </c>
      <c r="E378" s="124"/>
    </row>
    <row r="379" spans="1:5" x14ac:dyDescent="0.25">
      <c r="A379" s="121" t="s">
        <v>50</v>
      </c>
      <c r="B379" s="122">
        <v>10</v>
      </c>
      <c r="D379" s="122">
        <v>0</v>
      </c>
      <c r="E379" s="124"/>
    </row>
    <row r="380" spans="1:5" x14ac:dyDescent="0.25">
      <c r="A380" s="121" t="s">
        <v>47</v>
      </c>
      <c r="B380" s="122">
        <v>35</v>
      </c>
      <c r="D380" s="122">
        <v>43</v>
      </c>
      <c r="E380" s="124">
        <v>3</v>
      </c>
    </row>
    <row r="381" spans="1:5" x14ac:dyDescent="0.25">
      <c r="A381" s="121" t="s">
        <v>102</v>
      </c>
      <c r="B381" s="122">
        <v>0</v>
      </c>
      <c r="D381" s="122">
        <v>0</v>
      </c>
      <c r="E381" s="124"/>
    </row>
    <row r="382" spans="1:5" x14ac:dyDescent="0.25">
      <c r="A382" s="121" t="s">
        <v>123</v>
      </c>
      <c r="B382" s="122">
        <v>0</v>
      </c>
      <c r="D382" s="122">
        <v>0</v>
      </c>
      <c r="E382" s="124"/>
    </row>
    <row r="383" spans="1:5" x14ac:dyDescent="0.25">
      <c r="A383" s="121" t="s">
        <v>124</v>
      </c>
      <c r="B383" s="122">
        <v>0</v>
      </c>
      <c r="D383" s="122">
        <v>0</v>
      </c>
      <c r="E383" s="124"/>
    </row>
    <row r="384" spans="1:5" x14ac:dyDescent="0.25">
      <c r="A384" s="121" t="s">
        <v>180</v>
      </c>
      <c r="B384" s="122">
        <v>0</v>
      </c>
      <c r="D384" s="122">
        <v>1</v>
      </c>
      <c r="E384" s="124">
        <v>1</v>
      </c>
    </row>
    <row r="385" spans="1:7" x14ac:dyDescent="0.25">
      <c r="A385" s="121" t="s">
        <v>181</v>
      </c>
      <c r="B385" s="122">
        <v>0</v>
      </c>
      <c r="C385" s="122">
        <v>1</v>
      </c>
      <c r="D385" s="122">
        <v>1</v>
      </c>
      <c r="E385" s="124">
        <v>1</v>
      </c>
    </row>
    <row r="386" spans="1:7" x14ac:dyDescent="0.25">
      <c r="A386" s="121" t="s">
        <v>139</v>
      </c>
      <c r="B386" s="122">
        <v>0</v>
      </c>
      <c r="D386" s="122">
        <v>0</v>
      </c>
      <c r="E386" s="124"/>
    </row>
    <row r="387" spans="1:7" x14ac:dyDescent="0.25">
      <c r="A387" s="134" t="s">
        <v>138</v>
      </c>
      <c r="B387" s="122">
        <v>0</v>
      </c>
      <c r="D387" s="122">
        <v>0</v>
      </c>
      <c r="E387" s="124"/>
    </row>
    <row r="388" spans="1:7" x14ac:dyDescent="0.25">
      <c r="A388" s="121" t="s">
        <v>28</v>
      </c>
      <c r="B388" s="122">
        <v>339</v>
      </c>
      <c r="C388" s="122">
        <v>6</v>
      </c>
      <c r="D388" s="122">
        <v>145</v>
      </c>
      <c r="E388" s="124"/>
      <c r="F388" s="124">
        <v>2</v>
      </c>
      <c r="G388" s="124"/>
    </row>
    <row r="389" spans="1:7" x14ac:dyDescent="0.25">
      <c r="A389" s="121" t="s">
        <v>29</v>
      </c>
      <c r="B389" s="122">
        <v>304</v>
      </c>
      <c r="C389" s="122">
        <v>2</v>
      </c>
      <c r="D389" s="122">
        <v>360</v>
      </c>
      <c r="E389" s="124">
        <v>1</v>
      </c>
      <c r="F389" s="124">
        <v>2</v>
      </c>
      <c r="G389" s="124"/>
    </row>
    <row r="390" spans="1:7" x14ac:dyDescent="0.25">
      <c r="A390" s="121" t="s">
        <v>30</v>
      </c>
      <c r="B390" s="122">
        <v>200</v>
      </c>
      <c r="D390" s="122">
        <v>54</v>
      </c>
      <c r="E390" s="124"/>
      <c r="F390" s="124"/>
      <c r="G390" s="124"/>
    </row>
    <row r="391" spans="1:7" x14ac:dyDescent="0.25">
      <c r="A391" s="121" t="s">
        <v>31</v>
      </c>
      <c r="B391" s="122">
        <v>20</v>
      </c>
      <c r="D391" s="122">
        <v>13</v>
      </c>
      <c r="E391" s="124"/>
      <c r="F391" s="124"/>
      <c r="G391" s="124"/>
    </row>
    <row r="392" spans="1:7" x14ac:dyDescent="0.25">
      <c r="A392" s="121" t="s">
        <v>33</v>
      </c>
      <c r="B392" s="122">
        <v>47</v>
      </c>
      <c r="D392" s="122">
        <v>46</v>
      </c>
      <c r="E392" s="124"/>
      <c r="F392" s="124"/>
      <c r="G392" s="124"/>
    </row>
    <row r="393" spans="1:7" x14ac:dyDescent="0.25">
      <c r="A393" s="121" t="s">
        <v>34</v>
      </c>
      <c r="B393" s="122">
        <v>40</v>
      </c>
      <c r="D393" s="122">
        <v>10</v>
      </c>
      <c r="E393" s="124"/>
      <c r="F393" s="124"/>
      <c r="G393" s="124"/>
    </row>
    <row r="394" spans="1:7" x14ac:dyDescent="0.25">
      <c r="A394" s="121" t="s">
        <v>35</v>
      </c>
      <c r="B394" s="122">
        <v>5</v>
      </c>
      <c r="D394" s="122">
        <v>3</v>
      </c>
      <c r="E394" s="124"/>
      <c r="F394" s="124"/>
      <c r="G394" s="124"/>
    </row>
    <row r="395" spans="1:7" x14ac:dyDescent="0.25">
      <c r="A395" s="121" t="s">
        <v>36</v>
      </c>
      <c r="B395" s="122">
        <v>140</v>
      </c>
      <c r="C395" s="122">
        <v>1</v>
      </c>
      <c r="D395" s="122">
        <v>101</v>
      </c>
      <c r="E395" s="124">
        <v>1</v>
      </c>
      <c r="F395" s="124"/>
      <c r="G395" s="124"/>
    </row>
    <row r="396" spans="1:7" x14ac:dyDescent="0.25">
      <c r="A396" s="121" t="s">
        <v>37</v>
      </c>
      <c r="B396" s="122">
        <v>21</v>
      </c>
      <c r="D396" s="122">
        <v>28</v>
      </c>
      <c r="E396" s="124"/>
      <c r="F396" s="124">
        <v>2</v>
      </c>
      <c r="G396" s="124"/>
    </row>
    <row r="397" spans="1:7" x14ac:dyDescent="0.25">
      <c r="A397" s="121" t="s">
        <v>38</v>
      </c>
      <c r="B397" s="122">
        <v>15</v>
      </c>
      <c r="D397" s="122">
        <v>36</v>
      </c>
      <c r="E397" s="124">
        <v>1</v>
      </c>
      <c r="F397" s="124">
        <v>2</v>
      </c>
      <c r="G397" s="124"/>
    </row>
    <row r="398" spans="1:7" x14ac:dyDescent="0.25">
      <c r="A398" s="121" t="s">
        <v>39</v>
      </c>
      <c r="B398" s="122">
        <v>8</v>
      </c>
      <c r="D398" s="122">
        <v>10</v>
      </c>
      <c r="E398" s="124"/>
      <c r="F398" s="124"/>
      <c r="G398" s="124"/>
    </row>
    <row r="399" spans="1:7" x14ac:dyDescent="0.25">
      <c r="A399" s="121" t="s">
        <v>25</v>
      </c>
      <c r="B399" s="122">
        <v>10</v>
      </c>
      <c r="D399" s="122">
        <v>12</v>
      </c>
      <c r="E399" s="124">
        <v>1</v>
      </c>
      <c r="F399" s="124"/>
      <c r="G399" s="124"/>
    </row>
    <row r="400" spans="1:7" x14ac:dyDescent="0.25">
      <c r="A400" s="121" t="s">
        <v>26</v>
      </c>
      <c r="B400" s="122">
        <v>135</v>
      </c>
      <c r="D400" s="122">
        <v>60</v>
      </c>
      <c r="E400" s="124">
        <v>1</v>
      </c>
      <c r="F400" s="124"/>
      <c r="G400" s="124"/>
    </row>
    <row r="401" spans="1:7" x14ac:dyDescent="0.25">
      <c r="A401" s="121" t="s">
        <v>27</v>
      </c>
      <c r="B401" s="122">
        <v>32</v>
      </c>
      <c r="D401" s="122">
        <v>84</v>
      </c>
      <c r="E401" s="124"/>
      <c r="F401" s="124">
        <v>2</v>
      </c>
      <c r="G401" s="124"/>
    </row>
    <row r="402" spans="1:7" x14ac:dyDescent="0.25">
      <c r="A402" s="121" t="s">
        <v>48</v>
      </c>
      <c r="B402" s="122">
        <v>10</v>
      </c>
      <c r="C402" s="122">
        <v>1</v>
      </c>
      <c r="D402" s="122">
        <v>10</v>
      </c>
      <c r="E402" s="124"/>
      <c r="F402" s="124"/>
      <c r="G402" s="124"/>
    </row>
    <row r="403" spans="1:7" x14ac:dyDescent="0.25">
      <c r="A403" s="121" t="s">
        <v>49</v>
      </c>
      <c r="B403" s="122">
        <v>20</v>
      </c>
      <c r="D403" s="122">
        <v>5</v>
      </c>
      <c r="E403" s="124"/>
      <c r="F403" s="124"/>
      <c r="G403" s="124"/>
    </row>
    <row r="404" spans="1:7" x14ac:dyDescent="0.25">
      <c r="A404" s="121" t="s">
        <v>50</v>
      </c>
      <c r="B404" s="122">
        <v>2</v>
      </c>
      <c r="D404" s="122">
        <v>0</v>
      </c>
      <c r="E404" s="124"/>
      <c r="F404" s="124"/>
      <c r="G404" s="124"/>
    </row>
    <row r="405" spans="1:7" x14ac:dyDescent="0.25">
      <c r="A405" s="121" t="s">
        <v>47</v>
      </c>
      <c r="B405" s="122">
        <v>15</v>
      </c>
      <c r="C405" s="122">
        <v>2</v>
      </c>
      <c r="D405" s="122">
        <v>32</v>
      </c>
      <c r="E405" s="124">
        <v>1</v>
      </c>
      <c r="F405" s="124">
        <v>2</v>
      </c>
      <c r="G405" s="124"/>
    </row>
    <row r="406" spans="1:7" x14ac:dyDescent="0.25">
      <c r="A406" s="121" t="s">
        <v>191</v>
      </c>
      <c r="B406" s="122">
        <v>0</v>
      </c>
      <c r="D406" s="122">
        <v>15</v>
      </c>
      <c r="E406" s="124"/>
      <c r="F406" s="124"/>
      <c r="G406" s="124">
        <v>15</v>
      </c>
    </row>
    <row r="407" spans="1:7" x14ac:dyDescent="0.25">
      <c r="A407" s="121" t="s">
        <v>192</v>
      </c>
      <c r="B407" s="122">
        <v>0</v>
      </c>
      <c r="D407" s="122">
        <v>30</v>
      </c>
      <c r="E407" s="124"/>
      <c r="F407" s="124"/>
      <c r="G407" s="124">
        <v>30</v>
      </c>
    </row>
    <row r="408" spans="1:7" x14ac:dyDescent="0.25">
      <c r="A408" s="121" t="s">
        <v>193</v>
      </c>
      <c r="B408" s="122">
        <v>0</v>
      </c>
      <c r="D408" s="122">
        <v>15</v>
      </c>
      <c r="E408" s="124"/>
      <c r="F408" s="124"/>
      <c r="G408" s="124">
        <v>15</v>
      </c>
    </row>
    <row r="409" spans="1:7" x14ac:dyDescent="0.25">
      <c r="A409" s="121" t="s">
        <v>180</v>
      </c>
      <c r="B409" s="122">
        <v>0</v>
      </c>
      <c r="D409" s="122">
        <v>0</v>
      </c>
      <c r="E409" s="124"/>
      <c r="F409" s="124"/>
      <c r="G409" s="124"/>
    </row>
    <row r="410" spans="1:7" x14ac:dyDescent="0.25">
      <c r="A410" s="121" t="s">
        <v>181</v>
      </c>
      <c r="B410" s="122">
        <v>2</v>
      </c>
      <c r="C410" s="122">
        <v>1</v>
      </c>
      <c r="D410" s="122">
        <v>0</v>
      </c>
      <c r="E410" s="124"/>
      <c r="F410" s="124"/>
      <c r="G410" s="124"/>
    </row>
    <row r="411" spans="1:7" x14ac:dyDescent="0.25">
      <c r="A411" s="121" t="s">
        <v>139</v>
      </c>
      <c r="B411" s="122">
        <v>30</v>
      </c>
      <c r="D411" s="122">
        <v>0</v>
      </c>
      <c r="E411" s="124"/>
      <c r="F411" s="124"/>
      <c r="G411" s="124"/>
    </row>
    <row r="412" spans="1:7" x14ac:dyDescent="0.25">
      <c r="A412" s="135" t="s">
        <v>138</v>
      </c>
      <c r="B412" s="122">
        <v>0</v>
      </c>
      <c r="D412" s="122">
        <v>0</v>
      </c>
      <c r="E412" s="130"/>
      <c r="F412" s="130"/>
      <c r="G412" s="130"/>
    </row>
    <row r="413" spans="1:7" x14ac:dyDescent="0.25">
      <c r="A413" s="134" t="s">
        <v>194</v>
      </c>
      <c r="B413" s="122">
        <v>0</v>
      </c>
      <c r="D413" s="122">
        <v>0</v>
      </c>
      <c r="E413" s="124"/>
      <c r="F413" s="124"/>
      <c r="G413" s="124"/>
    </row>
    <row r="414" spans="1:7" x14ac:dyDescent="0.25">
      <c r="A414" s="121" t="s">
        <v>28</v>
      </c>
      <c r="B414" s="122">
        <v>111</v>
      </c>
      <c r="C414" s="122">
        <v>7</v>
      </c>
      <c r="D414" s="122">
        <v>397</v>
      </c>
      <c r="E414" s="124"/>
    </row>
    <row r="415" spans="1:7" x14ac:dyDescent="0.25">
      <c r="A415" s="121" t="s">
        <v>29</v>
      </c>
      <c r="B415" s="122">
        <v>243</v>
      </c>
      <c r="C415" s="122">
        <v>3</v>
      </c>
      <c r="D415" s="122">
        <v>506</v>
      </c>
      <c r="E415" s="124"/>
    </row>
    <row r="416" spans="1:7" x14ac:dyDescent="0.25">
      <c r="A416" s="121" t="s">
        <v>30</v>
      </c>
      <c r="B416" s="122">
        <v>2</v>
      </c>
      <c r="D416" s="122">
        <v>14</v>
      </c>
      <c r="E416" s="124"/>
    </row>
    <row r="417" spans="1:5" x14ac:dyDescent="0.25">
      <c r="A417" s="121" t="s">
        <v>31</v>
      </c>
      <c r="B417" s="122">
        <v>10</v>
      </c>
      <c r="D417" s="122">
        <v>5</v>
      </c>
      <c r="E417" s="124"/>
    </row>
    <row r="418" spans="1:5" x14ac:dyDescent="0.25">
      <c r="A418" s="121" t="s">
        <v>33</v>
      </c>
      <c r="B418" s="122">
        <v>168</v>
      </c>
      <c r="C418" s="122">
        <v>1</v>
      </c>
      <c r="D418" s="122">
        <v>157</v>
      </c>
      <c r="E418" s="124"/>
    </row>
    <row r="419" spans="1:5" x14ac:dyDescent="0.25">
      <c r="A419" s="121" t="s">
        <v>34</v>
      </c>
      <c r="B419" s="122">
        <v>0</v>
      </c>
      <c r="D419" s="122">
        <v>20</v>
      </c>
      <c r="E419" s="124"/>
    </row>
    <row r="420" spans="1:5" x14ac:dyDescent="0.25">
      <c r="A420" s="121" t="s">
        <v>35</v>
      </c>
      <c r="B420" s="122">
        <v>10</v>
      </c>
      <c r="D420" s="122">
        <v>8</v>
      </c>
      <c r="E420" s="124"/>
    </row>
    <row r="421" spans="1:5" x14ac:dyDescent="0.25">
      <c r="A421" s="121" t="s">
        <v>36</v>
      </c>
      <c r="B421" s="122">
        <v>86</v>
      </c>
      <c r="D421" s="122">
        <v>224</v>
      </c>
      <c r="E421" s="124"/>
    </row>
    <row r="422" spans="1:5" x14ac:dyDescent="0.25">
      <c r="A422" s="121" t="s">
        <v>37</v>
      </c>
      <c r="B422" s="122">
        <v>0</v>
      </c>
      <c r="D422" s="122">
        <v>33</v>
      </c>
      <c r="E422" s="124"/>
    </row>
    <row r="423" spans="1:5" x14ac:dyDescent="0.25">
      <c r="A423" s="121" t="s">
        <v>38</v>
      </c>
      <c r="B423" s="122">
        <v>18</v>
      </c>
      <c r="D423" s="122">
        <v>157</v>
      </c>
      <c r="E423" s="124"/>
    </row>
    <row r="424" spans="1:5" x14ac:dyDescent="0.25">
      <c r="A424" s="121" t="s">
        <v>39</v>
      </c>
      <c r="B424" s="122">
        <v>5</v>
      </c>
      <c r="D424" s="122">
        <v>99</v>
      </c>
      <c r="E424" s="124"/>
    </row>
    <row r="425" spans="1:5" x14ac:dyDescent="0.25">
      <c r="A425" s="121" t="s">
        <v>25</v>
      </c>
      <c r="B425" s="122">
        <v>5</v>
      </c>
      <c r="D425" s="122">
        <v>0</v>
      </c>
      <c r="E425" s="124"/>
    </row>
    <row r="426" spans="1:5" x14ac:dyDescent="0.25">
      <c r="A426" s="121" t="s">
        <v>26</v>
      </c>
      <c r="B426" s="122">
        <v>20</v>
      </c>
      <c r="C426" s="122">
        <v>1</v>
      </c>
      <c r="D426" s="122">
        <v>1</v>
      </c>
      <c r="E426" s="124"/>
    </row>
    <row r="427" spans="1:5" x14ac:dyDescent="0.25">
      <c r="A427" s="121" t="s">
        <v>27</v>
      </c>
      <c r="B427" s="122">
        <v>59</v>
      </c>
      <c r="D427" s="122">
        <v>108</v>
      </c>
      <c r="E427" s="124"/>
    </row>
    <row r="428" spans="1:5" x14ac:dyDescent="0.25">
      <c r="A428" s="121" t="s">
        <v>48</v>
      </c>
      <c r="B428" s="122">
        <v>0</v>
      </c>
      <c r="D428" s="122">
        <v>10</v>
      </c>
      <c r="E428" s="124"/>
    </row>
    <row r="429" spans="1:5" x14ac:dyDescent="0.25">
      <c r="A429" s="121" t="s">
        <v>49</v>
      </c>
      <c r="B429" s="122">
        <v>0</v>
      </c>
      <c r="D429" s="122">
        <v>0</v>
      </c>
      <c r="E429" s="124"/>
    </row>
    <row r="430" spans="1:5" x14ac:dyDescent="0.25">
      <c r="A430" s="121" t="s">
        <v>50</v>
      </c>
      <c r="B430" s="122">
        <v>0</v>
      </c>
      <c r="D430" s="122">
        <v>8</v>
      </c>
      <c r="E430" s="124"/>
    </row>
    <row r="431" spans="1:5" x14ac:dyDescent="0.25">
      <c r="A431" s="121" t="s">
        <v>47</v>
      </c>
      <c r="B431" s="122">
        <v>0</v>
      </c>
      <c r="C431" s="122">
        <v>5</v>
      </c>
      <c r="D431" s="122">
        <v>79</v>
      </c>
      <c r="E431" s="124">
        <v>2</v>
      </c>
    </row>
    <row r="432" spans="1:5" x14ac:dyDescent="0.25">
      <c r="A432" s="121" t="s">
        <v>191</v>
      </c>
      <c r="B432" s="122">
        <v>0</v>
      </c>
      <c r="D432" s="122">
        <v>65</v>
      </c>
      <c r="E432" s="124">
        <v>65</v>
      </c>
    </row>
    <row r="433" spans="1:5" x14ac:dyDescent="0.25">
      <c r="A433" s="121" t="s">
        <v>192</v>
      </c>
      <c r="B433" s="122">
        <v>0</v>
      </c>
      <c r="D433" s="122">
        <v>122</v>
      </c>
      <c r="E433" s="124">
        <v>122</v>
      </c>
    </row>
    <row r="434" spans="1:5" x14ac:dyDescent="0.25">
      <c r="A434" s="121" t="s">
        <v>193</v>
      </c>
      <c r="B434" s="122">
        <v>0</v>
      </c>
      <c r="D434" s="122">
        <v>67</v>
      </c>
      <c r="E434" s="124">
        <v>67</v>
      </c>
    </row>
    <row r="435" spans="1:5" x14ac:dyDescent="0.25">
      <c r="A435" s="121" t="s">
        <v>180</v>
      </c>
      <c r="B435" s="122">
        <v>0</v>
      </c>
      <c r="D435" s="122">
        <v>5</v>
      </c>
      <c r="E435" s="124"/>
    </row>
    <row r="436" spans="1:5" x14ac:dyDescent="0.25">
      <c r="A436" s="121" t="s">
        <v>181</v>
      </c>
      <c r="B436" s="122">
        <v>0</v>
      </c>
      <c r="D436" s="122">
        <v>0</v>
      </c>
      <c r="E436" s="124"/>
    </row>
    <row r="437" spans="1:5" x14ac:dyDescent="0.25">
      <c r="A437" s="121" t="s">
        <v>139</v>
      </c>
      <c r="B437" s="122">
        <v>0</v>
      </c>
      <c r="D437" s="122">
        <v>20</v>
      </c>
      <c r="E437" s="124"/>
    </row>
    <row r="438" spans="1:5" x14ac:dyDescent="0.25">
      <c r="A438" s="135" t="s">
        <v>138</v>
      </c>
      <c r="B438" s="122">
        <v>0</v>
      </c>
      <c r="D438" s="122">
        <v>0</v>
      </c>
      <c r="E438" s="124"/>
    </row>
    <row r="439" spans="1:5" x14ac:dyDescent="0.25">
      <c r="A439" s="135" t="s">
        <v>194</v>
      </c>
      <c r="B439" s="122">
        <v>0</v>
      </c>
      <c r="D439" s="122">
        <v>6</v>
      </c>
      <c r="E439" s="130">
        <v>6</v>
      </c>
    </row>
    <row r="440" spans="1:5" x14ac:dyDescent="0.25">
      <c r="A440" s="134" t="s">
        <v>197</v>
      </c>
      <c r="B440" s="122">
        <v>0</v>
      </c>
      <c r="D440" s="122">
        <v>10</v>
      </c>
      <c r="E440" s="124">
        <v>10</v>
      </c>
    </row>
    <row r="441" spans="1:5" x14ac:dyDescent="0.25">
      <c r="A441" s="134" t="s">
        <v>198</v>
      </c>
      <c r="B441" s="122">
        <v>0</v>
      </c>
      <c r="D441" s="122">
        <v>4</v>
      </c>
      <c r="E441" s="124">
        <v>4</v>
      </c>
    </row>
    <row r="442" spans="1:5" x14ac:dyDescent="0.25">
      <c r="A442" s="134" t="s">
        <v>199</v>
      </c>
      <c r="B442" s="122">
        <v>0</v>
      </c>
      <c r="D442" s="122">
        <v>0</v>
      </c>
      <c r="E442" s="124"/>
    </row>
    <row r="443" spans="1:5" x14ac:dyDescent="0.25">
      <c r="A443" s="121" t="s">
        <v>28</v>
      </c>
      <c r="B443" s="122">
        <v>45</v>
      </c>
      <c r="C443" s="122">
        <v>8</v>
      </c>
      <c r="D443" s="122">
        <v>706</v>
      </c>
      <c r="E443" s="124"/>
    </row>
    <row r="444" spans="1:5" x14ac:dyDescent="0.25">
      <c r="A444" s="121" t="s">
        <v>29</v>
      </c>
      <c r="B444" s="122">
        <v>80</v>
      </c>
      <c r="C444" s="122">
        <v>1</v>
      </c>
      <c r="D444" s="122">
        <v>672</v>
      </c>
      <c r="E444" s="124"/>
    </row>
    <row r="445" spans="1:5" x14ac:dyDescent="0.25">
      <c r="A445" s="121" t="s">
        <v>30</v>
      </c>
      <c r="B445" s="122">
        <v>30</v>
      </c>
      <c r="D445" s="122">
        <v>84</v>
      </c>
      <c r="E445" s="124"/>
    </row>
    <row r="446" spans="1:5" x14ac:dyDescent="0.25">
      <c r="A446" s="121" t="s">
        <v>31</v>
      </c>
      <c r="B446" s="122">
        <v>0</v>
      </c>
      <c r="D446" s="122">
        <v>10</v>
      </c>
      <c r="E446" s="124"/>
    </row>
    <row r="447" spans="1:5" x14ac:dyDescent="0.25">
      <c r="A447" s="121" t="s">
        <v>33</v>
      </c>
      <c r="B447" s="122">
        <v>0</v>
      </c>
      <c r="D447" s="122">
        <v>65</v>
      </c>
      <c r="E447" s="124"/>
    </row>
    <row r="448" spans="1:5" x14ac:dyDescent="0.25">
      <c r="A448" s="121" t="s">
        <v>34</v>
      </c>
      <c r="B448" s="122">
        <v>0</v>
      </c>
      <c r="D448" s="122">
        <v>49</v>
      </c>
      <c r="E448" s="124"/>
    </row>
    <row r="449" spans="1:5" x14ac:dyDescent="0.25">
      <c r="A449" s="121" t="s">
        <v>35</v>
      </c>
      <c r="B449" s="122">
        <v>0</v>
      </c>
      <c r="D449" s="122">
        <v>12</v>
      </c>
      <c r="E449" s="124"/>
    </row>
    <row r="450" spans="1:5" x14ac:dyDescent="0.25">
      <c r="A450" s="121" t="s">
        <v>36</v>
      </c>
      <c r="B450" s="122">
        <v>15</v>
      </c>
      <c r="C450" s="122">
        <v>1</v>
      </c>
      <c r="D450" s="122">
        <v>226</v>
      </c>
      <c r="E450" s="124">
        <v>10</v>
      </c>
    </row>
    <row r="451" spans="1:5" x14ac:dyDescent="0.25">
      <c r="A451" s="121" t="s">
        <v>37</v>
      </c>
      <c r="B451" s="122">
        <v>0</v>
      </c>
      <c r="D451" s="122">
        <v>55</v>
      </c>
      <c r="E451" s="124"/>
    </row>
    <row r="452" spans="1:5" x14ac:dyDescent="0.25">
      <c r="A452" s="121" t="s">
        <v>38</v>
      </c>
      <c r="B452" s="122">
        <v>0</v>
      </c>
      <c r="D452" s="122">
        <v>112</v>
      </c>
      <c r="E452" s="124"/>
    </row>
    <row r="453" spans="1:5" x14ac:dyDescent="0.25">
      <c r="A453" s="121" t="s">
        <v>39</v>
      </c>
      <c r="B453" s="122">
        <v>0</v>
      </c>
      <c r="D453" s="122">
        <v>51</v>
      </c>
      <c r="E453" s="123"/>
    </row>
    <row r="454" spans="1:5" x14ac:dyDescent="0.25">
      <c r="A454" s="121" t="s">
        <v>25</v>
      </c>
      <c r="B454" s="122">
        <v>30</v>
      </c>
      <c r="D454" s="122">
        <v>13</v>
      </c>
      <c r="E454" s="124"/>
    </row>
    <row r="455" spans="1:5" x14ac:dyDescent="0.25">
      <c r="A455" s="121" t="s">
        <v>26</v>
      </c>
      <c r="B455" s="122">
        <v>15</v>
      </c>
      <c r="D455" s="122">
        <v>0</v>
      </c>
      <c r="E455" s="124"/>
    </row>
    <row r="456" spans="1:5" x14ac:dyDescent="0.25">
      <c r="A456" s="121" t="s">
        <v>27</v>
      </c>
      <c r="B456" s="122">
        <v>0</v>
      </c>
      <c r="C456" s="122">
        <v>1</v>
      </c>
      <c r="D456" s="122">
        <v>66</v>
      </c>
      <c r="E456" s="124">
        <v>10</v>
      </c>
    </row>
    <row r="457" spans="1:5" x14ac:dyDescent="0.25">
      <c r="A457" s="121" t="s">
        <v>48</v>
      </c>
      <c r="B457" s="122">
        <v>0</v>
      </c>
      <c r="D457" s="122">
        <v>0</v>
      </c>
      <c r="E457" s="124"/>
    </row>
    <row r="458" spans="1:5" x14ac:dyDescent="0.25">
      <c r="A458" s="121" t="s">
        <v>49</v>
      </c>
      <c r="B458" s="122">
        <v>0</v>
      </c>
      <c r="D458" s="122">
        <v>6</v>
      </c>
      <c r="E458" s="124"/>
    </row>
    <row r="459" spans="1:5" x14ac:dyDescent="0.25">
      <c r="A459" s="121" t="s">
        <v>50</v>
      </c>
      <c r="B459" s="122">
        <v>0</v>
      </c>
      <c r="D459" s="122">
        <v>3</v>
      </c>
      <c r="E459" s="124"/>
    </row>
    <row r="460" spans="1:5" x14ac:dyDescent="0.25">
      <c r="A460" s="121" t="s">
        <v>47</v>
      </c>
      <c r="B460" s="122">
        <v>20</v>
      </c>
      <c r="C460" s="122">
        <v>1</v>
      </c>
      <c r="D460" s="122">
        <v>42</v>
      </c>
      <c r="E460" s="124">
        <v>10</v>
      </c>
    </row>
    <row r="461" spans="1:5" x14ac:dyDescent="0.25">
      <c r="A461" s="121" t="s">
        <v>191</v>
      </c>
      <c r="B461" s="122">
        <v>0</v>
      </c>
      <c r="C461" s="122">
        <v>3</v>
      </c>
      <c r="D461" s="122">
        <v>119</v>
      </c>
      <c r="E461" s="124">
        <v>119</v>
      </c>
    </row>
    <row r="462" spans="1:5" x14ac:dyDescent="0.25">
      <c r="A462" s="121" t="s">
        <v>192</v>
      </c>
      <c r="B462" s="122">
        <v>0</v>
      </c>
      <c r="D462" s="122">
        <v>128</v>
      </c>
      <c r="E462" s="124">
        <v>128</v>
      </c>
    </row>
    <row r="463" spans="1:5" x14ac:dyDescent="0.25">
      <c r="A463" s="121" t="s">
        <v>193</v>
      </c>
      <c r="B463" s="122">
        <v>0</v>
      </c>
      <c r="C463" s="122">
        <v>1</v>
      </c>
      <c r="D463" s="122">
        <v>59</v>
      </c>
      <c r="E463" s="124">
        <v>59</v>
      </c>
    </row>
    <row r="464" spans="1:5" x14ac:dyDescent="0.25">
      <c r="A464" s="121" t="s">
        <v>180</v>
      </c>
      <c r="B464" s="122">
        <v>0</v>
      </c>
      <c r="D464" s="122">
        <v>8</v>
      </c>
      <c r="E464" s="124">
        <v>5</v>
      </c>
    </row>
    <row r="465" spans="1:6" x14ac:dyDescent="0.25">
      <c r="A465" s="121" t="s">
        <v>181</v>
      </c>
      <c r="B465" s="122">
        <v>0</v>
      </c>
      <c r="D465" s="122">
        <v>35</v>
      </c>
      <c r="E465" s="124">
        <v>35</v>
      </c>
    </row>
    <row r="466" spans="1:6" x14ac:dyDescent="0.25">
      <c r="A466" s="121" t="s">
        <v>139</v>
      </c>
      <c r="B466" s="122">
        <v>0</v>
      </c>
      <c r="D466" s="122">
        <v>18</v>
      </c>
      <c r="E466" s="124"/>
    </row>
    <row r="467" spans="1:6" x14ac:dyDescent="0.25">
      <c r="A467" s="135" t="s">
        <v>138</v>
      </c>
      <c r="B467" s="122">
        <v>0</v>
      </c>
      <c r="D467" s="122">
        <v>0</v>
      </c>
      <c r="E467" s="124"/>
    </row>
    <row r="468" spans="1:6" x14ac:dyDescent="0.25">
      <c r="A468" s="135" t="s">
        <v>194</v>
      </c>
      <c r="B468" s="122">
        <v>0</v>
      </c>
      <c r="D468" s="122">
        <v>5</v>
      </c>
      <c r="E468" s="124">
        <v>5</v>
      </c>
    </row>
    <row r="469" spans="1:6" x14ac:dyDescent="0.25">
      <c r="A469" s="134" t="s">
        <v>197</v>
      </c>
      <c r="B469" s="122">
        <v>0</v>
      </c>
      <c r="D469" s="122">
        <v>10</v>
      </c>
      <c r="E469" s="124">
        <v>10</v>
      </c>
    </row>
    <row r="470" spans="1:6" x14ac:dyDescent="0.25">
      <c r="A470" s="134" t="s">
        <v>198</v>
      </c>
      <c r="B470" s="122">
        <v>0</v>
      </c>
      <c r="D470" s="122">
        <v>0</v>
      </c>
      <c r="E470" s="124"/>
    </row>
    <row r="471" spans="1:6" x14ac:dyDescent="0.25">
      <c r="A471" s="134" t="s">
        <v>199</v>
      </c>
      <c r="B471" s="122">
        <v>0</v>
      </c>
      <c r="C471" s="122">
        <v>1</v>
      </c>
      <c r="D471" s="122">
        <v>29</v>
      </c>
      <c r="E471" s="124">
        <v>29</v>
      </c>
    </row>
    <row r="472" spans="1:6" x14ac:dyDescent="0.25">
      <c r="A472" s="121" t="s">
        <v>28</v>
      </c>
      <c r="D472" s="122">
        <v>3</v>
      </c>
      <c r="E472" s="124">
        <v>3</v>
      </c>
    </row>
    <row r="473" spans="1:6" x14ac:dyDescent="0.25">
      <c r="A473" s="121" t="s">
        <v>28</v>
      </c>
      <c r="B473" s="122">
        <v>121</v>
      </c>
      <c r="D473" s="122">
        <v>457</v>
      </c>
      <c r="E473" s="124">
        <v>1</v>
      </c>
      <c r="F473" s="124"/>
    </row>
    <row r="474" spans="1:6" x14ac:dyDescent="0.25">
      <c r="A474" s="121" t="s">
        <v>29</v>
      </c>
      <c r="B474" s="122">
        <v>96</v>
      </c>
      <c r="C474" s="122">
        <v>1</v>
      </c>
      <c r="D474" s="122">
        <v>296</v>
      </c>
      <c r="E474" s="124"/>
      <c r="F474" s="124"/>
    </row>
    <row r="475" spans="1:6" x14ac:dyDescent="0.25">
      <c r="A475" s="121" t="s">
        <v>30</v>
      </c>
      <c r="B475" s="122">
        <v>85</v>
      </c>
      <c r="D475" s="122">
        <v>65</v>
      </c>
      <c r="E475" s="124"/>
      <c r="F475" s="124"/>
    </row>
    <row r="476" spans="1:6" x14ac:dyDescent="0.25">
      <c r="A476" s="121" t="s">
        <v>31</v>
      </c>
      <c r="B476" s="122">
        <v>0</v>
      </c>
      <c r="D476" s="122">
        <v>0</v>
      </c>
      <c r="E476" s="124"/>
      <c r="F476" s="124"/>
    </row>
    <row r="477" spans="1:6" x14ac:dyDescent="0.25">
      <c r="A477" s="121" t="s">
        <v>33</v>
      </c>
      <c r="B477" s="122">
        <v>18</v>
      </c>
      <c r="D477" s="122">
        <v>31</v>
      </c>
      <c r="E477" s="124"/>
      <c r="F477" s="124"/>
    </row>
    <row r="478" spans="1:6" x14ac:dyDescent="0.25">
      <c r="A478" s="121" t="s">
        <v>34</v>
      </c>
      <c r="B478" s="122">
        <v>20</v>
      </c>
      <c r="D478" s="122">
        <v>0</v>
      </c>
      <c r="E478" s="124"/>
      <c r="F478" s="124"/>
    </row>
    <row r="479" spans="1:6" x14ac:dyDescent="0.25">
      <c r="A479" s="121" t="s">
        <v>35</v>
      </c>
      <c r="B479" s="122">
        <v>0</v>
      </c>
      <c r="D479" s="122">
        <v>28</v>
      </c>
      <c r="E479" s="124"/>
      <c r="F479" s="124"/>
    </row>
    <row r="480" spans="1:6" x14ac:dyDescent="0.25">
      <c r="A480" s="121" t="s">
        <v>36</v>
      </c>
      <c r="B480" s="122">
        <v>61</v>
      </c>
      <c r="C480" s="122">
        <v>2</v>
      </c>
      <c r="D480" s="122">
        <v>136</v>
      </c>
      <c r="E480" s="124"/>
      <c r="F480" s="124"/>
    </row>
    <row r="481" spans="1:6" x14ac:dyDescent="0.25">
      <c r="A481" s="121" t="s">
        <v>37</v>
      </c>
      <c r="B481" s="122">
        <v>9</v>
      </c>
      <c r="D481" s="122">
        <v>25</v>
      </c>
      <c r="E481" s="124"/>
      <c r="F481" s="124"/>
    </row>
    <row r="482" spans="1:6" x14ac:dyDescent="0.25">
      <c r="A482" s="121" t="s">
        <v>38</v>
      </c>
      <c r="B482" s="122">
        <v>12</v>
      </c>
      <c r="C482" s="122">
        <v>1</v>
      </c>
      <c r="D482" s="122">
        <v>64</v>
      </c>
      <c r="E482" s="124"/>
      <c r="F482" s="124"/>
    </row>
    <row r="483" spans="1:6" x14ac:dyDescent="0.25">
      <c r="A483" s="121" t="s">
        <v>39</v>
      </c>
      <c r="B483" s="122">
        <v>8</v>
      </c>
      <c r="D483" s="122">
        <v>9</v>
      </c>
      <c r="E483" s="124"/>
      <c r="F483" s="124"/>
    </row>
    <row r="484" spans="1:6" x14ac:dyDescent="0.25">
      <c r="A484" s="121" t="s">
        <v>25</v>
      </c>
      <c r="B484" s="122">
        <v>0</v>
      </c>
      <c r="D484" s="122">
        <v>10</v>
      </c>
      <c r="E484" s="124"/>
      <c r="F484" s="124"/>
    </row>
    <row r="485" spans="1:6" x14ac:dyDescent="0.25">
      <c r="A485" s="121" t="s">
        <v>26</v>
      </c>
      <c r="B485" s="122">
        <v>10</v>
      </c>
      <c r="D485" s="122">
        <v>0</v>
      </c>
      <c r="E485" s="124"/>
      <c r="F485" s="124"/>
    </row>
    <row r="486" spans="1:6" x14ac:dyDescent="0.25">
      <c r="A486" s="121" t="s">
        <v>27</v>
      </c>
      <c r="B486" s="122">
        <v>208</v>
      </c>
      <c r="D486" s="122">
        <v>10</v>
      </c>
      <c r="E486" s="124"/>
      <c r="F486" s="124"/>
    </row>
    <row r="487" spans="1:6" x14ac:dyDescent="0.25">
      <c r="A487" s="121" t="s">
        <v>48</v>
      </c>
      <c r="B487" s="122">
        <v>0</v>
      </c>
      <c r="D487" s="122">
        <v>0</v>
      </c>
      <c r="E487" s="124"/>
      <c r="F487" s="124"/>
    </row>
    <row r="488" spans="1:6" x14ac:dyDescent="0.25">
      <c r="A488" s="121" t="s">
        <v>49</v>
      </c>
      <c r="B488" s="122">
        <v>0</v>
      </c>
      <c r="D488" s="122">
        <v>16</v>
      </c>
      <c r="E488" s="124"/>
      <c r="F488" s="124"/>
    </row>
    <row r="489" spans="1:6" x14ac:dyDescent="0.25">
      <c r="A489" s="121" t="s">
        <v>50</v>
      </c>
      <c r="B489" s="122">
        <v>0</v>
      </c>
      <c r="D489" s="122">
        <v>0</v>
      </c>
      <c r="E489" s="124"/>
      <c r="F489" s="124"/>
    </row>
    <row r="490" spans="1:6" x14ac:dyDescent="0.25">
      <c r="A490" s="121" t="s">
        <v>47</v>
      </c>
      <c r="B490" s="122">
        <v>95</v>
      </c>
      <c r="C490" s="122">
        <v>2</v>
      </c>
      <c r="D490" s="122">
        <v>67</v>
      </c>
      <c r="E490" s="124">
        <v>1</v>
      </c>
      <c r="F490" s="124"/>
    </row>
    <row r="491" spans="1:6" x14ac:dyDescent="0.25">
      <c r="A491" s="121" t="s">
        <v>191</v>
      </c>
      <c r="B491" s="122">
        <v>0</v>
      </c>
      <c r="D491" s="122">
        <v>57</v>
      </c>
      <c r="E491" s="124"/>
      <c r="F491" s="124">
        <v>57</v>
      </c>
    </row>
    <row r="492" spans="1:6" x14ac:dyDescent="0.25">
      <c r="A492" s="121" t="s">
        <v>192</v>
      </c>
      <c r="B492" s="122">
        <v>0</v>
      </c>
      <c r="C492" s="122">
        <v>2</v>
      </c>
      <c r="D492" s="122">
        <v>114</v>
      </c>
      <c r="E492" s="124"/>
      <c r="F492" s="124">
        <v>114</v>
      </c>
    </row>
    <row r="493" spans="1:6" x14ac:dyDescent="0.25">
      <c r="A493" s="121" t="s">
        <v>193</v>
      </c>
      <c r="B493" s="122">
        <v>0</v>
      </c>
      <c r="D493" s="122">
        <v>57</v>
      </c>
      <c r="E493" s="124"/>
      <c r="F493" s="124">
        <v>57</v>
      </c>
    </row>
    <row r="494" spans="1:6" x14ac:dyDescent="0.25">
      <c r="A494" s="121" t="s">
        <v>180</v>
      </c>
      <c r="B494" s="122">
        <v>0</v>
      </c>
      <c r="D494" s="122">
        <v>0</v>
      </c>
      <c r="E494" s="124"/>
      <c r="F494" s="124"/>
    </row>
    <row r="495" spans="1:6" x14ac:dyDescent="0.25">
      <c r="A495" s="121" t="s">
        <v>181</v>
      </c>
      <c r="B495" s="122">
        <v>6</v>
      </c>
      <c r="D495" s="122">
        <v>0</v>
      </c>
      <c r="E495" s="124"/>
      <c r="F495" s="124"/>
    </row>
    <row r="496" spans="1:6" x14ac:dyDescent="0.25">
      <c r="A496" s="121" t="s">
        <v>139</v>
      </c>
      <c r="B496" s="122">
        <v>10</v>
      </c>
      <c r="D496" s="122">
        <v>0</v>
      </c>
      <c r="E496" s="124"/>
      <c r="F496" s="124"/>
    </row>
    <row r="497" spans="1:9" x14ac:dyDescent="0.25">
      <c r="A497" s="135" t="s">
        <v>138</v>
      </c>
      <c r="B497" s="122">
        <v>10</v>
      </c>
      <c r="D497" s="122">
        <v>0</v>
      </c>
      <c r="E497" s="124"/>
      <c r="F497" s="124"/>
    </row>
    <row r="498" spans="1:9" x14ac:dyDescent="0.25">
      <c r="A498" s="135" t="s">
        <v>194</v>
      </c>
      <c r="B498" s="122">
        <v>0</v>
      </c>
      <c r="D498" s="122">
        <v>7</v>
      </c>
      <c r="E498" s="124"/>
      <c r="F498" s="124">
        <v>7</v>
      </c>
    </row>
    <row r="499" spans="1:9" x14ac:dyDescent="0.25">
      <c r="A499" s="134" t="s">
        <v>197</v>
      </c>
      <c r="B499" s="122">
        <v>0</v>
      </c>
      <c r="D499" s="122">
        <v>7</v>
      </c>
      <c r="E499" s="124"/>
      <c r="F499" s="124">
        <v>7</v>
      </c>
    </row>
    <row r="500" spans="1:9" x14ac:dyDescent="0.25">
      <c r="A500" s="134" t="s">
        <v>198</v>
      </c>
      <c r="B500" s="122">
        <v>0</v>
      </c>
      <c r="D500" s="122">
        <v>7</v>
      </c>
      <c r="E500" s="124"/>
      <c r="F500" s="124">
        <v>7</v>
      </c>
    </row>
    <row r="501" spans="1:9" x14ac:dyDescent="0.25">
      <c r="A501" s="134" t="s">
        <v>199</v>
      </c>
      <c r="B501" s="122">
        <v>0</v>
      </c>
      <c r="D501" s="122">
        <v>0</v>
      </c>
      <c r="E501" s="124"/>
      <c r="F501" s="124"/>
    </row>
    <row r="502" spans="1:9" x14ac:dyDescent="0.25">
      <c r="A502" s="121" t="s">
        <v>28</v>
      </c>
      <c r="B502" s="122">
        <v>451</v>
      </c>
      <c r="C502" s="122">
        <v>4</v>
      </c>
      <c r="D502" s="122">
        <v>310</v>
      </c>
      <c r="F502" s="123"/>
      <c r="I502" s="123"/>
    </row>
    <row r="503" spans="1:9" x14ac:dyDescent="0.25">
      <c r="A503" s="121" t="s">
        <v>29</v>
      </c>
      <c r="B503" s="122">
        <v>541</v>
      </c>
      <c r="C503" s="122">
        <v>1</v>
      </c>
      <c r="D503" s="122">
        <v>376</v>
      </c>
      <c r="F503" s="124"/>
      <c r="I503" s="124"/>
    </row>
    <row r="504" spans="1:9" x14ac:dyDescent="0.25">
      <c r="A504" s="121" t="s">
        <v>30</v>
      </c>
      <c r="B504" s="122">
        <v>62</v>
      </c>
      <c r="D504" s="122">
        <v>60</v>
      </c>
      <c r="F504" s="124"/>
      <c r="I504" s="124">
        <v>2</v>
      </c>
    </row>
    <row r="505" spans="1:9" x14ac:dyDescent="0.25">
      <c r="A505" s="121" t="s">
        <v>31</v>
      </c>
      <c r="B505" s="122">
        <v>35</v>
      </c>
      <c r="D505" s="122">
        <v>18</v>
      </c>
      <c r="F505" s="124"/>
      <c r="I505" s="124"/>
    </row>
    <row r="506" spans="1:9" x14ac:dyDescent="0.25">
      <c r="A506" s="121" t="s">
        <v>33</v>
      </c>
      <c r="B506" s="122">
        <v>203</v>
      </c>
      <c r="D506" s="122">
        <v>71</v>
      </c>
      <c r="F506" s="124"/>
      <c r="I506" s="124"/>
    </row>
    <row r="507" spans="1:9" x14ac:dyDescent="0.25">
      <c r="A507" s="121" t="s">
        <v>34</v>
      </c>
      <c r="B507" s="122">
        <v>15</v>
      </c>
      <c r="D507" s="122">
        <v>40</v>
      </c>
      <c r="F507" s="124"/>
      <c r="I507" s="124"/>
    </row>
    <row r="508" spans="1:9" x14ac:dyDescent="0.25">
      <c r="A508" s="121" t="s">
        <v>35</v>
      </c>
      <c r="B508" s="122">
        <v>30</v>
      </c>
      <c r="D508" s="122">
        <v>27</v>
      </c>
      <c r="F508" s="124"/>
      <c r="I508" s="124"/>
    </row>
    <row r="509" spans="1:9" x14ac:dyDescent="0.25">
      <c r="A509" s="121" t="s">
        <v>36</v>
      </c>
      <c r="B509" s="122">
        <v>197</v>
      </c>
      <c r="C509" s="122">
        <v>2</v>
      </c>
      <c r="D509" s="122">
        <v>154</v>
      </c>
      <c r="F509" s="124"/>
      <c r="I509" s="124"/>
    </row>
    <row r="510" spans="1:9" x14ac:dyDescent="0.25">
      <c r="A510" s="121" t="s">
        <v>37</v>
      </c>
      <c r="B510" s="122">
        <v>30</v>
      </c>
      <c r="D510" s="122">
        <v>7</v>
      </c>
      <c r="F510" s="124"/>
      <c r="I510" s="124"/>
    </row>
    <row r="511" spans="1:9" x14ac:dyDescent="0.25">
      <c r="A511" s="121" t="s">
        <v>38</v>
      </c>
      <c r="B511" s="122">
        <v>11</v>
      </c>
      <c r="D511" s="122">
        <v>29</v>
      </c>
      <c r="F511" s="124"/>
      <c r="I511" s="124"/>
    </row>
    <row r="512" spans="1:9" x14ac:dyDescent="0.25">
      <c r="A512" s="121" t="s">
        <v>39</v>
      </c>
      <c r="B512" s="122">
        <v>24</v>
      </c>
      <c r="D512" s="122">
        <v>10</v>
      </c>
      <c r="F512" s="124"/>
      <c r="I512" s="124"/>
    </row>
    <row r="513" spans="1:9" x14ac:dyDescent="0.25">
      <c r="A513" s="121" t="s">
        <v>25</v>
      </c>
      <c r="B513" s="122">
        <v>15</v>
      </c>
      <c r="D513" s="122">
        <v>3</v>
      </c>
      <c r="F513" s="124"/>
      <c r="I513" s="124"/>
    </row>
    <row r="514" spans="1:9" x14ac:dyDescent="0.25">
      <c r="A514" s="121" t="s">
        <v>26</v>
      </c>
      <c r="B514" s="122">
        <v>20</v>
      </c>
      <c r="D514" s="122">
        <v>2</v>
      </c>
      <c r="F514" s="124"/>
      <c r="I514" s="124"/>
    </row>
    <row r="515" spans="1:9" x14ac:dyDescent="0.25">
      <c r="A515" s="121" t="s">
        <v>27</v>
      </c>
      <c r="B515" s="122">
        <v>64</v>
      </c>
      <c r="C515" s="122">
        <v>1</v>
      </c>
      <c r="D515" s="122">
        <v>36</v>
      </c>
      <c r="F515" s="124"/>
      <c r="I515" s="124">
        <v>2</v>
      </c>
    </row>
    <row r="516" spans="1:9" x14ac:dyDescent="0.25">
      <c r="A516" s="121" t="s">
        <v>48</v>
      </c>
      <c r="B516" s="122">
        <v>0</v>
      </c>
      <c r="D516" s="122">
        <v>0</v>
      </c>
      <c r="F516" s="124"/>
      <c r="I516" s="124"/>
    </row>
    <row r="517" spans="1:9" x14ac:dyDescent="0.25">
      <c r="A517" s="121" t="s">
        <v>49</v>
      </c>
      <c r="B517" s="122">
        <v>15</v>
      </c>
      <c r="D517" s="122">
        <v>12</v>
      </c>
      <c r="F517" s="124"/>
      <c r="I517" s="124"/>
    </row>
    <row r="518" spans="1:9" x14ac:dyDescent="0.25">
      <c r="A518" s="121" t="s">
        <v>50</v>
      </c>
      <c r="B518" s="122">
        <v>5</v>
      </c>
      <c r="D518" s="122">
        <v>6</v>
      </c>
      <c r="F518" s="124"/>
      <c r="I518" s="124"/>
    </row>
    <row r="519" spans="1:9" x14ac:dyDescent="0.25">
      <c r="A519" s="121" t="s">
        <v>47</v>
      </c>
      <c r="B519" s="122">
        <v>56</v>
      </c>
      <c r="C519" s="122">
        <v>2</v>
      </c>
      <c r="D519" s="122">
        <v>38</v>
      </c>
      <c r="F519" s="124"/>
      <c r="I519" s="124">
        <v>2</v>
      </c>
    </row>
    <row r="520" spans="1:9" x14ac:dyDescent="0.25">
      <c r="A520" s="121" t="s">
        <v>191</v>
      </c>
      <c r="B520" s="122">
        <v>0</v>
      </c>
      <c r="C520" s="122">
        <v>4</v>
      </c>
      <c r="D520" s="122">
        <v>61</v>
      </c>
      <c r="F520" s="124">
        <v>59</v>
      </c>
      <c r="I520" s="124">
        <v>2</v>
      </c>
    </row>
    <row r="521" spans="1:9" x14ac:dyDescent="0.25">
      <c r="A521" s="121" t="s">
        <v>192</v>
      </c>
      <c r="B521" s="122">
        <v>0</v>
      </c>
      <c r="D521" s="122">
        <v>118</v>
      </c>
      <c r="F521" s="124">
        <v>118</v>
      </c>
      <c r="I521" s="124"/>
    </row>
    <row r="522" spans="1:9" x14ac:dyDescent="0.25">
      <c r="A522" s="121" t="s">
        <v>193</v>
      </c>
      <c r="B522" s="122">
        <v>0</v>
      </c>
      <c r="D522" s="122">
        <v>59</v>
      </c>
      <c r="F522" s="124">
        <v>59</v>
      </c>
      <c r="I522" s="124"/>
    </row>
    <row r="523" spans="1:9" x14ac:dyDescent="0.25">
      <c r="A523" s="121" t="s">
        <v>180</v>
      </c>
      <c r="B523" s="122">
        <v>0</v>
      </c>
      <c r="D523" s="122">
        <v>15</v>
      </c>
      <c r="F523" s="124"/>
      <c r="I523" s="124">
        <v>1</v>
      </c>
    </row>
    <row r="524" spans="1:9" x14ac:dyDescent="0.25">
      <c r="A524" s="121" t="s">
        <v>181</v>
      </c>
      <c r="B524" s="122">
        <v>0</v>
      </c>
      <c r="D524" s="122">
        <v>1</v>
      </c>
      <c r="F524" s="124"/>
      <c r="I524" s="124">
        <v>1</v>
      </c>
    </row>
    <row r="525" spans="1:9" x14ac:dyDescent="0.25">
      <c r="A525" s="121" t="s">
        <v>139</v>
      </c>
      <c r="B525" s="122">
        <v>0</v>
      </c>
      <c r="D525" s="122">
        <v>3</v>
      </c>
      <c r="F525" s="124"/>
      <c r="I525" s="124"/>
    </row>
    <row r="526" spans="1:9" x14ac:dyDescent="0.25">
      <c r="A526" s="135" t="s">
        <v>138</v>
      </c>
      <c r="B526" s="122">
        <v>0</v>
      </c>
      <c r="D526" s="122">
        <v>0</v>
      </c>
      <c r="F526" s="124"/>
      <c r="I526" s="124"/>
    </row>
    <row r="527" spans="1:9" x14ac:dyDescent="0.25">
      <c r="A527" s="135" t="s">
        <v>194</v>
      </c>
      <c r="B527" s="122">
        <v>0</v>
      </c>
      <c r="D527" s="122">
        <v>1</v>
      </c>
      <c r="F527" s="124">
        <v>1</v>
      </c>
      <c r="I527" s="124"/>
    </row>
    <row r="528" spans="1:9" x14ac:dyDescent="0.25">
      <c r="A528" s="134" t="s">
        <v>197</v>
      </c>
      <c r="B528" s="122">
        <v>0</v>
      </c>
      <c r="D528" s="122">
        <v>1</v>
      </c>
      <c r="F528" s="124">
        <v>1</v>
      </c>
      <c r="I528" s="124"/>
    </row>
    <row r="529" spans="1:9" x14ac:dyDescent="0.25">
      <c r="A529" s="134" t="s">
        <v>198</v>
      </c>
      <c r="B529" s="122">
        <v>0</v>
      </c>
      <c r="C529" s="122">
        <v>2</v>
      </c>
      <c r="D529" s="122">
        <v>1</v>
      </c>
      <c r="F529" s="124">
        <v>1</v>
      </c>
      <c r="I529" s="124"/>
    </row>
    <row r="530" spans="1:9" x14ac:dyDescent="0.25">
      <c r="A530" s="134" t="s">
        <v>199</v>
      </c>
      <c r="B530" s="122">
        <v>0</v>
      </c>
      <c r="D530" s="122">
        <v>0</v>
      </c>
      <c r="F530" s="124"/>
      <c r="I530" s="124"/>
    </row>
    <row r="531" spans="1:9" x14ac:dyDescent="0.25">
      <c r="A531" s="121" t="s">
        <v>28</v>
      </c>
      <c r="B531" s="122">
        <v>172</v>
      </c>
      <c r="C531" s="122">
        <v>5</v>
      </c>
      <c r="D531" s="122">
        <v>286</v>
      </c>
      <c r="F531" s="124"/>
    </row>
    <row r="532" spans="1:9" x14ac:dyDescent="0.25">
      <c r="A532" s="121" t="s">
        <v>29</v>
      </c>
      <c r="B532" s="122">
        <v>314</v>
      </c>
      <c r="D532" s="122">
        <v>448</v>
      </c>
      <c r="F532" s="124"/>
    </row>
    <row r="533" spans="1:9" x14ac:dyDescent="0.25">
      <c r="A533" s="121" t="s">
        <v>30</v>
      </c>
      <c r="B533" s="122">
        <v>265</v>
      </c>
      <c r="D533" s="122">
        <v>99</v>
      </c>
      <c r="F533" s="124"/>
    </row>
    <row r="534" spans="1:9" x14ac:dyDescent="0.25">
      <c r="A534" s="121" t="s">
        <v>31</v>
      </c>
      <c r="B534" s="122">
        <v>0</v>
      </c>
      <c r="D534" s="122">
        <v>2</v>
      </c>
      <c r="F534" s="124"/>
    </row>
    <row r="535" spans="1:9" x14ac:dyDescent="0.25">
      <c r="A535" s="121" t="s">
        <v>33</v>
      </c>
      <c r="B535" s="122">
        <v>16</v>
      </c>
      <c r="D535" s="122">
        <v>62</v>
      </c>
      <c r="F535" s="124"/>
    </row>
    <row r="536" spans="1:9" x14ac:dyDescent="0.25">
      <c r="A536" s="121" t="s">
        <v>34</v>
      </c>
      <c r="B536" s="122">
        <v>0</v>
      </c>
      <c r="D536" s="122">
        <v>15</v>
      </c>
      <c r="F536" s="124"/>
    </row>
    <row r="537" spans="1:9" x14ac:dyDescent="0.25">
      <c r="A537" s="121" t="s">
        <v>35</v>
      </c>
      <c r="B537" s="122">
        <v>0</v>
      </c>
      <c r="D537" s="122">
        <v>14</v>
      </c>
      <c r="F537" s="124"/>
    </row>
    <row r="538" spans="1:9" x14ac:dyDescent="0.25">
      <c r="A538" s="121" t="s">
        <v>36</v>
      </c>
      <c r="B538" s="122">
        <v>94</v>
      </c>
      <c r="C538" s="122">
        <v>2</v>
      </c>
      <c r="D538" s="122">
        <v>214</v>
      </c>
      <c r="F538" s="124"/>
    </row>
    <row r="539" spans="1:9" x14ac:dyDescent="0.25">
      <c r="A539" s="121" t="s">
        <v>37</v>
      </c>
      <c r="B539" s="122">
        <v>20</v>
      </c>
      <c r="D539" s="122">
        <v>43</v>
      </c>
      <c r="F539" s="124"/>
    </row>
    <row r="540" spans="1:9" x14ac:dyDescent="0.25">
      <c r="A540" s="121" t="s">
        <v>38</v>
      </c>
      <c r="B540" s="122">
        <v>25</v>
      </c>
      <c r="D540" s="122">
        <v>32</v>
      </c>
      <c r="F540" s="124"/>
    </row>
    <row r="541" spans="1:9" x14ac:dyDescent="0.25">
      <c r="A541" s="121" t="s">
        <v>39</v>
      </c>
      <c r="B541" s="122">
        <v>0</v>
      </c>
      <c r="D541" s="122">
        <v>8</v>
      </c>
      <c r="F541" s="124"/>
    </row>
    <row r="542" spans="1:9" x14ac:dyDescent="0.25">
      <c r="A542" s="121" t="s">
        <v>25</v>
      </c>
      <c r="B542" s="122">
        <v>55</v>
      </c>
      <c r="D542" s="122">
        <v>5</v>
      </c>
      <c r="F542" s="124"/>
    </row>
    <row r="543" spans="1:9" x14ac:dyDescent="0.25">
      <c r="A543" s="121" t="s">
        <v>26</v>
      </c>
      <c r="B543" s="122">
        <v>30</v>
      </c>
      <c r="C543" s="122">
        <v>1</v>
      </c>
      <c r="D543" s="122">
        <v>0</v>
      </c>
      <c r="F543" s="124"/>
    </row>
    <row r="544" spans="1:9" x14ac:dyDescent="0.25">
      <c r="A544" s="121" t="s">
        <v>27</v>
      </c>
      <c r="B544" s="122">
        <v>0</v>
      </c>
      <c r="D544" s="122">
        <v>18</v>
      </c>
      <c r="F544" s="124"/>
    </row>
    <row r="545" spans="1:6" x14ac:dyDescent="0.25">
      <c r="A545" s="121" t="s">
        <v>48</v>
      </c>
      <c r="B545" s="122">
        <v>0</v>
      </c>
      <c r="D545" s="122">
        <v>0</v>
      </c>
      <c r="F545" s="124"/>
    </row>
    <row r="546" spans="1:6" x14ac:dyDescent="0.25">
      <c r="A546" s="121" t="s">
        <v>49</v>
      </c>
      <c r="B546" s="122">
        <v>35</v>
      </c>
      <c r="D546" s="122">
        <v>17</v>
      </c>
      <c r="F546" s="124"/>
    </row>
    <row r="547" spans="1:6" x14ac:dyDescent="0.25">
      <c r="A547" s="121" t="s">
        <v>50</v>
      </c>
      <c r="B547" s="122">
        <v>0</v>
      </c>
      <c r="C547" s="122">
        <v>2</v>
      </c>
      <c r="D547" s="122">
        <v>25</v>
      </c>
      <c r="F547" s="124"/>
    </row>
    <row r="548" spans="1:6" x14ac:dyDescent="0.25">
      <c r="A548" s="121" t="s">
        <v>47</v>
      </c>
      <c r="B548" s="122">
        <v>31</v>
      </c>
      <c r="D548" s="122">
        <v>1</v>
      </c>
      <c r="F548" s="124"/>
    </row>
    <row r="549" spans="1:6" x14ac:dyDescent="0.25">
      <c r="A549" s="121" t="s">
        <v>191</v>
      </c>
      <c r="B549" s="122">
        <v>0</v>
      </c>
      <c r="D549" s="122">
        <v>46</v>
      </c>
      <c r="F549" s="124">
        <v>46</v>
      </c>
    </row>
    <row r="550" spans="1:6" x14ac:dyDescent="0.25">
      <c r="A550" s="121" t="s">
        <v>192</v>
      </c>
      <c r="B550" s="122">
        <v>0</v>
      </c>
      <c r="D550" s="122">
        <v>93</v>
      </c>
      <c r="F550" s="124">
        <v>93</v>
      </c>
    </row>
    <row r="551" spans="1:6" x14ac:dyDescent="0.25">
      <c r="A551" s="121" t="s">
        <v>193</v>
      </c>
      <c r="B551" s="122">
        <v>0</v>
      </c>
      <c r="C551" s="122">
        <v>3</v>
      </c>
      <c r="D551" s="122">
        <v>46</v>
      </c>
      <c r="F551" s="124">
        <v>46</v>
      </c>
    </row>
    <row r="552" spans="1:6" x14ac:dyDescent="0.25">
      <c r="A552" s="121" t="s">
        <v>180</v>
      </c>
      <c r="B552" s="122">
        <v>10</v>
      </c>
      <c r="D552" s="122">
        <v>0</v>
      </c>
      <c r="F552" s="124"/>
    </row>
    <row r="553" spans="1:6" x14ac:dyDescent="0.25">
      <c r="A553" s="121" t="s">
        <v>181</v>
      </c>
      <c r="B553" s="122">
        <v>10</v>
      </c>
      <c r="D553" s="122">
        <v>0</v>
      </c>
      <c r="F553" s="124"/>
    </row>
    <row r="554" spans="1:6" x14ac:dyDescent="0.25">
      <c r="A554" s="121" t="s">
        <v>139</v>
      </c>
      <c r="B554" s="122">
        <v>0</v>
      </c>
      <c r="D554" s="122">
        <v>0</v>
      </c>
      <c r="F554" s="124"/>
    </row>
    <row r="555" spans="1:6" x14ac:dyDescent="0.25">
      <c r="A555" s="135" t="s">
        <v>138</v>
      </c>
      <c r="B555" s="122">
        <v>0</v>
      </c>
      <c r="D555" s="122">
        <v>0</v>
      </c>
      <c r="F555" s="124"/>
    </row>
    <row r="556" spans="1:6" x14ac:dyDescent="0.25">
      <c r="A556" s="135" t="s">
        <v>194</v>
      </c>
      <c r="B556" s="122">
        <v>0</v>
      </c>
      <c r="D556" s="122">
        <v>3</v>
      </c>
      <c r="F556" s="124">
        <v>3</v>
      </c>
    </row>
    <row r="557" spans="1:6" x14ac:dyDescent="0.25">
      <c r="A557" s="134" t="s">
        <v>197</v>
      </c>
      <c r="B557" s="122">
        <v>0</v>
      </c>
      <c r="D557" s="122">
        <v>2</v>
      </c>
      <c r="F557" s="124">
        <v>2</v>
      </c>
    </row>
    <row r="558" spans="1:6" x14ac:dyDescent="0.25">
      <c r="A558" s="134" t="s">
        <v>198</v>
      </c>
      <c r="B558" s="122">
        <v>0</v>
      </c>
      <c r="D558" s="122">
        <v>3</v>
      </c>
      <c r="F558" s="124">
        <v>3</v>
      </c>
    </row>
    <row r="559" spans="1:6" x14ac:dyDescent="0.25">
      <c r="A559" s="134" t="s">
        <v>199</v>
      </c>
      <c r="B559" s="122">
        <v>0</v>
      </c>
      <c r="D559" s="122">
        <v>0</v>
      </c>
      <c r="F559" s="124"/>
    </row>
    <row r="560" spans="1:6" x14ac:dyDescent="0.25">
      <c r="A560" s="121" t="s">
        <v>28</v>
      </c>
      <c r="B560" s="122">
        <v>412</v>
      </c>
      <c r="C560" s="122">
        <v>5</v>
      </c>
      <c r="D560" s="122">
        <v>177</v>
      </c>
      <c r="F560" s="124"/>
    </row>
    <row r="561" spans="1:6" x14ac:dyDescent="0.25">
      <c r="A561" s="121" t="s">
        <v>29</v>
      </c>
      <c r="B561" s="122">
        <v>436</v>
      </c>
      <c r="D561" s="122">
        <v>248</v>
      </c>
      <c r="F561" s="124"/>
    </row>
    <row r="562" spans="1:6" x14ac:dyDescent="0.25">
      <c r="A562" s="121" t="s">
        <v>30</v>
      </c>
      <c r="B562" s="122">
        <v>255</v>
      </c>
      <c r="D562" s="122">
        <v>0</v>
      </c>
      <c r="F562" s="124"/>
    </row>
    <row r="563" spans="1:6" x14ac:dyDescent="0.25">
      <c r="A563" s="121" t="s">
        <v>31</v>
      </c>
      <c r="B563" s="122">
        <v>20</v>
      </c>
      <c r="D563" s="122">
        <v>0</v>
      </c>
      <c r="F563" s="126"/>
    </row>
    <row r="564" spans="1:6" x14ac:dyDescent="0.25">
      <c r="A564" s="121" t="s">
        <v>33</v>
      </c>
      <c r="B564" s="122">
        <v>47</v>
      </c>
      <c r="D564" s="122">
        <v>28</v>
      </c>
      <c r="F564" s="126"/>
    </row>
    <row r="565" spans="1:6" x14ac:dyDescent="0.25">
      <c r="A565" s="121" t="s">
        <v>34</v>
      </c>
      <c r="B565" s="122">
        <v>20</v>
      </c>
      <c r="D565" s="122">
        <v>0</v>
      </c>
      <c r="F565" s="126"/>
    </row>
    <row r="566" spans="1:6" x14ac:dyDescent="0.25">
      <c r="A566" s="121" t="s">
        <v>35</v>
      </c>
      <c r="B566" s="122">
        <v>25</v>
      </c>
      <c r="D566" s="122">
        <v>10</v>
      </c>
      <c r="F566" s="126"/>
    </row>
    <row r="567" spans="1:6" x14ac:dyDescent="0.25">
      <c r="A567" s="121" t="s">
        <v>36</v>
      </c>
      <c r="B567" s="122">
        <v>147</v>
      </c>
      <c r="C567" s="122">
        <v>2</v>
      </c>
      <c r="D567" s="122">
        <v>1072</v>
      </c>
      <c r="F567" s="126"/>
    </row>
    <row r="568" spans="1:6" x14ac:dyDescent="0.25">
      <c r="A568" s="121" t="s">
        <v>37</v>
      </c>
      <c r="B568" s="122">
        <v>5</v>
      </c>
      <c r="D568" s="122">
        <v>21</v>
      </c>
      <c r="F568" s="126"/>
    </row>
    <row r="569" spans="1:6" x14ac:dyDescent="0.25">
      <c r="A569" s="121" t="s">
        <v>38</v>
      </c>
      <c r="B569" s="122">
        <v>28</v>
      </c>
      <c r="D569" s="122">
        <v>63</v>
      </c>
      <c r="F569" s="126"/>
    </row>
    <row r="570" spans="1:6" x14ac:dyDescent="0.25">
      <c r="A570" s="121" t="s">
        <v>39</v>
      </c>
      <c r="B570" s="122">
        <v>10</v>
      </c>
      <c r="D570" s="122">
        <v>19</v>
      </c>
      <c r="F570" s="126"/>
    </row>
    <row r="571" spans="1:6" x14ac:dyDescent="0.25">
      <c r="A571" s="121" t="s">
        <v>25</v>
      </c>
      <c r="B571" s="122">
        <v>0</v>
      </c>
      <c r="D571" s="122">
        <v>0</v>
      </c>
      <c r="F571" s="126"/>
    </row>
    <row r="572" spans="1:6" x14ac:dyDescent="0.25">
      <c r="A572" s="121" t="s">
        <v>26</v>
      </c>
      <c r="B572" s="122">
        <v>55</v>
      </c>
      <c r="D572" s="122">
        <v>0</v>
      </c>
      <c r="F572" s="126"/>
    </row>
    <row r="573" spans="1:6" x14ac:dyDescent="0.25">
      <c r="A573" s="121" t="s">
        <v>27</v>
      </c>
      <c r="B573" s="122">
        <v>0</v>
      </c>
      <c r="D573" s="122">
        <v>31</v>
      </c>
      <c r="F573" s="126"/>
    </row>
    <row r="574" spans="1:6" x14ac:dyDescent="0.25">
      <c r="A574" s="121" t="s">
        <v>48</v>
      </c>
      <c r="B574" s="122">
        <v>15</v>
      </c>
      <c r="D574" s="122">
        <v>0</v>
      </c>
      <c r="F574" s="124"/>
    </row>
    <row r="575" spans="1:6" x14ac:dyDescent="0.25">
      <c r="A575" s="121" t="s">
        <v>49</v>
      </c>
      <c r="B575" s="122">
        <v>25</v>
      </c>
      <c r="C575" s="122">
        <v>1</v>
      </c>
      <c r="D575" s="122">
        <v>9</v>
      </c>
      <c r="F575" s="124"/>
    </row>
    <row r="576" spans="1:6" x14ac:dyDescent="0.25">
      <c r="A576" s="121" t="s">
        <v>50</v>
      </c>
      <c r="B576" s="122">
        <v>15</v>
      </c>
      <c r="D576" s="122">
        <v>0</v>
      </c>
      <c r="F576" s="124"/>
    </row>
    <row r="577" spans="1:6" x14ac:dyDescent="0.25">
      <c r="A577" s="121" t="s">
        <v>47</v>
      </c>
      <c r="B577" s="122">
        <v>50</v>
      </c>
      <c r="C577" s="122">
        <v>1</v>
      </c>
      <c r="D577" s="122">
        <v>38</v>
      </c>
      <c r="F577" s="124"/>
    </row>
    <row r="578" spans="1:6" x14ac:dyDescent="0.25">
      <c r="A578" s="121" t="s">
        <v>191</v>
      </c>
      <c r="B578" s="122">
        <v>0</v>
      </c>
      <c r="C578" s="122">
        <v>1</v>
      </c>
      <c r="D578" s="122">
        <v>37</v>
      </c>
      <c r="F578" s="124">
        <v>37</v>
      </c>
    </row>
    <row r="579" spans="1:6" x14ac:dyDescent="0.25">
      <c r="A579" s="121" t="s">
        <v>192</v>
      </c>
      <c r="B579" s="122">
        <v>0</v>
      </c>
      <c r="C579" s="122">
        <v>2</v>
      </c>
      <c r="D579" s="122">
        <v>72</v>
      </c>
      <c r="F579" s="124">
        <v>72</v>
      </c>
    </row>
    <row r="580" spans="1:6" x14ac:dyDescent="0.25">
      <c r="A580" s="121" t="s">
        <v>193</v>
      </c>
      <c r="B580" s="122">
        <v>0</v>
      </c>
      <c r="C580" s="122">
        <v>1</v>
      </c>
      <c r="D580" s="122">
        <v>36</v>
      </c>
      <c r="F580" s="124">
        <v>36</v>
      </c>
    </row>
    <row r="581" spans="1:6" x14ac:dyDescent="0.25">
      <c r="A581" s="121" t="s">
        <v>180</v>
      </c>
      <c r="B581" s="122">
        <v>10</v>
      </c>
      <c r="D581" s="122">
        <v>0</v>
      </c>
      <c r="F581" s="124"/>
    </row>
    <row r="582" spans="1:6" x14ac:dyDescent="0.25">
      <c r="A582" s="121" t="s">
        <v>181</v>
      </c>
      <c r="B582" s="122">
        <v>10</v>
      </c>
      <c r="D582" s="122">
        <v>0</v>
      </c>
      <c r="F582" s="124"/>
    </row>
    <row r="583" spans="1:6" x14ac:dyDescent="0.25">
      <c r="A583" s="121" t="s">
        <v>139</v>
      </c>
      <c r="B583" s="122">
        <v>10</v>
      </c>
      <c r="D583" s="122">
        <v>0</v>
      </c>
      <c r="F583" s="124"/>
    </row>
    <row r="584" spans="1:6" x14ac:dyDescent="0.25">
      <c r="A584" s="135" t="s">
        <v>138</v>
      </c>
      <c r="B584" s="122">
        <v>30</v>
      </c>
      <c r="D584" s="122">
        <v>0</v>
      </c>
      <c r="F584" s="124"/>
    </row>
    <row r="585" spans="1:6" x14ac:dyDescent="0.25">
      <c r="A585" s="135" t="s">
        <v>194</v>
      </c>
      <c r="B585" s="122">
        <v>0</v>
      </c>
      <c r="D585" s="122">
        <v>1</v>
      </c>
      <c r="F585" s="124">
        <v>1</v>
      </c>
    </row>
    <row r="586" spans="1:6" x14ac:dyDescent="0.25">
      <c r="A586" s="134" t="s">
        <v>197</v>
      </c>
      <c r="B586" s="122">
        <v>0</v>
      </c>
      <c r="D586" s="122">
        <v>0</v>
      </c>
      <c r="F586" s="124"/>
    </row>
    <row r="587" spans="1:6" x14ac:dyDescent="0.25">
      <c r="A587" s="134" t="s">
        <v>198</v>
      </c>
      <c r="B587" s="122">
        <v>0</v>
      </c>
      <c r="D587" s="122">
        <v>1</v>
      </c>
      <c r="F587" s="124">
        <v>1</v>
      </c>
    </row>
    <row r="588" spans="1:6" x14ac:dyDescent="0.25">
      <c r="A588" s="134" t="s">
        <v>199</v>
      </c>
      <c r="B588" s="122">
        <v>0</v>
      </c>
      <c r="D588" s="122">
        <v>0</v>
      </c>
    </row>
    <row r="589" spans="1:6" x14ac:dyDescent="0.25">
      <c r="A589" s="121" t="s">
        <v>28</v>
      </c>
      <c r="B589" s="122">
        <v>141</v>
      </c>
      <c r="C589" s="122">
        <v>1</v>
      </c>
      <c r="D589" s="122">
        <v>116</v>
      </c>
      <c r="F589" s="124"/>
    </row>
    <row r="590" spans="1:6" x14ac:dyDescent="0.25">
      <c r="A590" s="121" t="s">
        <v>29</v>
      </c>
      <c r="B590" s="122">
        <v>270</v>
      </c>
      <c r="D590" s="122">
        <v>230</v>
      </c>
      <c r="F590" s="124"/>
    </row>
    <row r="591" spans="1:6" x14ac:dyDescent="0.25">
      <c r="A591" s="121" t="s">
        <v>30</v>
      </c>
      <c r="B591" s="122">
        <v>210</v>
      </c>
      <c r="D591" s="122">
        <v>46</v>
      </c>
      <c r="F591" s="124"/>
    </row>
    <row r="592" spans="1:6" x14ac:dyDescent="0.25">
      <c r="A592" s="121" t="s">
        <v>31</v>
      </c>
      <c r="B592" s="122">
        <v>0</v>
      </c>
      <c r="D592" s="122">
        <v>39</v>
      </c>
      <c r="F592" s="124"/>
    </row>
    <row r="593" spans="1:6" x14ac:dyDescent="0.25">
      <c r="A593" s="121" t="s">
        <v>33</v>
      </c>
      <c r="B593" s="122">
        <v>79</v>
      </c>
      <c r="C593" s="122">
        <v>2</v>
      </c>
      <c r="D593" s="122">
        <v>83</v>
      </c>
      <c r="F593" s="124"/>
    </row>
    <row r="594" spans="1:6" x14ac:dyDescent="0.25">
      <c r="A594" s="121" t="s">
        <v>34</v>
      </c>
      <c r="B594" s="122">
        <v>0</v>
      </c>
      <c r="D594" s="122">
        <v>5</v>
      </c>
      <c r="F594" s="124"/>
    </row>
    <row r="595" spans="1:6" x14ac:dyDescent="0.25">
      <c r="A595" s="121" t="s">
        <v>35</v>
      </c>
      <c r="B595" s="122">
        <v>6</v>
      </c>
      <c r="D595" s="122">
        <v>0</v>
      </c>
      <c r="F595" s="124"/>
    </row>
    <row r="596" spans="1:6" x14ac:dyDescent="0.25">
      <c r="A596" s="121" t="s">
        <v>36</v>
      </c>
      <c r="B596" s="122">
        <v>149</v>
      </c>
      <c r="C596" s="122">
        <v>3</v>
      </c>
      <c r="D596" s="122">
        <v>81</v>
      </c>
      <c r="F596" s="124"/>
    </row>
    <row r="597" spans="1:6" x14ac:dyDescent="0.25">
      <c r="A597" s="121" t="s">
        <v>37</v>
      </c>
      <c r="B597" s="122">
        <v>0</v>
      </c>
      <c r="D597" s="122">
        <v>13</v>
      </c>
      <c r="F597" s="124"/>
    </row>
    <row r="598" spans="1:6" x14ac:dyDescent="0.25">
      <c r="A598" s="121" t="s">
        <v>38</v>
      </c>
      <c r="B598" s="122">
        <v>0</v>
      </c>
      <c r="D598" s="122">
        <v>63</v>
      </c>
      <c r="F598" s="124"/>
    </row>
    <row r="599" spans="1:6" x14ac:dyDescent="0.25">
      <c r="A599" s="121" t="s">
        <v>39</v>
      </c>
      <c r="B599" s="122">
        <v>5</v>
      </c>
      <c r="D599" s="122">
        <v>17</v>
      </c>
      <c r="F599" s="124"/>
    </row>
    <row r="600" spans="1:6" x14ac:dyDescent="0.25">
      <c r="A600" s="121" t="s">
        <v>25</v>
      </c>
      <c r="B600" s="122">
        <v>0</v>
      </c>
      <c r="D600" s="122">
        <v>0</v>
      </c>
      <c r="F600" s="124"/>
    </row>
    <row r="601" spans="1:6" x14ac:dyDescent="0.25">
      <c r="A601" s="121" t="s">
        <v>26</v>
      </c>
      <c r="B601" s="122">
        <v>10</v>
      </c>
      <c r="C601" s="122">
        <v>1</v>
      </c>
      <c r="D601" s="122">
        <v>51</v>
      </c>
      <c r="F601" s="124"/>
    </row>
    <row r="602" spans="1:6" x14ac:dyDescent="0.25">
      <c r="A602" s="121" t="s">
        <v>27</v>
      </c>
      <c r="B602" s="122">
        <v>73</v>
      </c>
      <c r="D602" s="122">
        <v>78</v>
      </c>
      <c r="F602" s="124"/>
    </row>
    <row r="603" spans="1:6" x14ac:dyDescent="0.25">
      <c r="A603" s="121" t="s">
        <v>48</v>
      </c>
      <c r="B603" s="122">
        <v>10</v>
      </c>
      <c r="D603" s="122">
        <v>0</v>
      </c>
      <c r="F603" s="124"/>
    </row>
    <row r="604" spans="1:6" x14ac:dyDescent="0.25">
      <c r="A604" s="121" t="s">
        <v>49</v>
      </c>
      <c r="B604" s="122">
        <v>0</v>
      </c>
      <c r="D604" s="122">
        <v>5</v>
      </c>
      <c r="F604" s="124"/>
    </row>
    <row r="605" spans="1:6" x14ac:dyDescent="0.25">
      <c r="A605" s="121" t="s">
        <v>50</v>
      </c>
      <c r="B605" s="122">
        <v>0</v>
      </c>
      <c r="D605" s="122">
        <v>0</v>
      </c>
      <c r="F605" s="124"/>
    </row>
    <row r="606" spans="1:6" x14ac:dyDescent="0.25">
      <c r="A606" s="121" t="s">
        <v>47</v>
      </c>
      <c r="B606" s="122">
        <v>0</v>
      </c>
      <c r="D606" s="122">
        <v>32</v>
      </c>
      <c r="F606" s="124">
        <v>1</v>
      </c>
    </row>
    <row r="607" spans="1:6" x14ac:dyDescent="0.25">
      <c r="A607" s="121" t="s">
        <v>191</v>
      </c>
      <c r="B607" s="122">
        <v>0</v>
      </c>
      <c r="C607" s="122">
        <v>4</v>
      </c>
      <c r="D607" s="122">
        <v>23</v>
      </c>
      <c r="F607" s="124">
        <v>23</v>
      </c>
    </row>
    <row r="608" spans="1:6" x14ac:dyDescent="0.25">
      <c r="A608" s="121" t="s">
        <v>192</v>
      </c>
      <c r="B608" s="122">
        <v>0</v>
      </c>
      <c r="D608" s="122">
        <v>29</v>
      </c>
      <c r="F608" s="124">
        <v>29</v>
      </c>
    </row>
    <row r="609" spans="1:6" x14ac:dyDescent="0.25">
      <c r="A609" s="121" t="s">
        <v>193</v>
      </c>
      <c r="B609" s="122">
        <v>0</v>
      </c>
      <c r="D609" s="122">
        <v>23</v>
      </c>
      <c r="F609" s="124">
        <v>23</v>
      </c>
    </row>
    <row r="610" spans="1:6" x14ac:dyDescent="0.25">
      <c r="A610" s="121" t="s">
        <v>180</v>
      </c>
      <c r="B610" s="122">
        <v>5</v>
      </c>
      <c r="D610" s="122">
        <v>6</v>
      </c>
      <c r="F610" s="124"/>
    </row>
    <row r="611" spans="1:6" x14ac:dyDescent="0.25">
      <c r="A611" s="121" t="s">
        <v>181</v>
      </c>
      <c r="B611" s="122">
        <v>5</v>
      </c>
      <c r="D611" s="122">
        <v>6</v>
      </c>
      <c r="F611" s="124"/>
    </row>
    <row r="612" spans="1:6" x14ac:dyDescent="0.25">
      <c r="A612" s="121" t="s">
        <v>139</v>
      </c>
      <c r="B612" s="122">
        <v>0</v>
      </c>
      <c r="D612" s="122">
        <v>0</v>
      </c>
      <c r="F612" s="124"/>
    </row>
    <row r="613" spans="1:6" x14ac:dyDescent="0.25">
      <c r="A613" s="135" t="s">
        <v>138</v>
      </c>
      <c r="B613" s="122">
        <v>0</v>
      </c>
      <c r="D613" s="122">
        <v>0</v>
      </c>
      <c r="F613" s="124"/>
    </row>
    <row r="614" spans="1:6" x14ac:dyDescent="0.25">
      <c r="A614" s="135" t="s">
        <v>194</v>
      </c>
      <c r="B614" s="122">
        <v>0</v>
      </c>
      <c r="D614" s="122">
        <v>17</v>
      </c>
      <c r="F614" s="124">
        <v>17</v>
      </c>
    </row>
    <row r="615" spans="1:6" x14ac:dyDescent="0.25">
      <c r="A615" s="134" t="s">
        <v>197</v>
      </c>
      <c r="B615" s="122">
        <v>0</v>
      </c>
      <c r="D615" s="122">
        <v>0</v>
      </c>
      <c r="F615" s="124"/>
    </row>
    <row r="616" spans="1:6" x14ac:dyDescent="0.25">
      <c r="A616" s="134" t="s">
        <v>198</v>
      </c>
      <c r="B616" s="122">
        <v>0</v>
      </c>
      <c r="D616" s="122">
        <v>2</v>
      </c>
      <c r="F616" s="124">
        <v>2</v>
      </c>
    </row>
    <row r="617" spans="1:6" x14ac:dyDescent="0.25">
      <c r="A617" s="134" t="s">
        <v>199</v>
      </c>
      <c r="B617" s="122">
        <v>0</v>
      </c>
      <c r="D617" s="122">
        <v>0</v>
      </c>
      <c r="F617" s="124"/>
    </row>
    <row r="618" spans="1:6" x14ac:dyDescent="0.25">
      <c r="A618" s="121" t="s">
        <v>28</v>
      </c>
      <c r="B618" s="122">
        <v>50</v>
      </c>
      <c r="C618" s="122">
        <v>4</v>
      </c>
      <c r="D618" s="122">
        <v>369</v>
      </c>
      <c r="F618" s="124"/>
    </row>
    <row r="619" spans="1:6" x14ac:dyDescent="0.25">
      <c r="A619" s="121" t="s">
        <v>29</v>
      </c>
      <c r="B619" s="122">
        <v>70</v>
      </c>
      <c r="C619" s="122">
        <v>1</v>
      </c>
      <c r="D619" s="122">
        <v>390</v>
      </c>
      <c r="F619" s="124"/>
    </row>
    <row r="620" spans="1:6" x14ac:dyDescent="0.25">
      <c r="A620" s="121" t="s">
        <v>30</v>
      </c>
      <c r="B620" s="122">
        <v>10</v>
      </c>
      <c r="D620" s="122">
        <v>184</v>
      </c>
      <c r="F620" s="124"/>
    </row>
    <row r="621" spans="1:6" x14ac:dyDescent="0.25">
      <c r="A621" s="121" t="s">
        <v>31</v>
      </c>
      <c r="B621" s="122">
        <v>0</v>
      </c>
      <c r="D621" s="122">
        <v>10</v>
      </c>
      <c r="F621" s="124"/>
    </row>
    <row r="622" spans="1:6" x14ac:dyDescent="0.25">
      <c r="A622" s="121" t="s">
        <v>33</v>
      </c>
      <c r="B622" s="122">
        <v>0</v>
      </c>
      <c r="D622" s="122">
        <v>38</v>
      </c>
      <c r="F622" s="124"/>
    </row>
    <row r="623" spans="1:6" x14ac:dyDescent="0.25">
      <c r="A623" s="121" t="s">
        <v>34</v>
      </c>
      <c r="B623" s="122">
        <v>0</v>
      </c>
      <c r="D623" s="122">
        <v>0</v>
      </c>
      <c r="F623" s="124"/>
    </row>
    <row r="624" spans="1:6" x14ac:dyDescent="0.25">
      <c r="A624" s="121" t="s">
        <v>35</v>
      </c>
      <c r="B624" s="122">
        <v>0</v>
      </c>
      <c r="D624" s="122">
        <v>14</v>
      </c>
      <c r="F624" s="124"/>
    </row>
    <row r="625" spans="1:6" x14ac:dyDescent="0.25">
      <c r="A625" s="121" t="s">
        <v>36</v>
      </c>
      <c r="B625" s="122">
        <v>148</v>
      </c>
      <c r="C625" s="122">
        <v>11</v>
      </c>
      <c r="D625" s="122">
        <v>620</v>
      </c>
      <c r="F625" s="124"/>
    </row>
    <row r="626" spans="1:6" x14ac:dyDescent="0.25">
      <c r="A626" s="121" t="s">
        <v>37</v>
      </c>
      <c r="B626" s="122">
        <v>10</v>
      </c>
      <c r="D626" s="122">
        <v>25</v>
      </c>
      <c r="F626" s="124"/>
    </row>
    <row r="627" spans="1:6" x14ac:dyDescent="0.25">
      <c r="A627" s="121" t="s">
        <v>38</v>
      </c>
      <c r="B627" s="122">
        <v>10</v>
      </c>
      <c r="D627" s="122">
        <v>93</v>
      </c>
      <c r="F627" s="124"/>
    </row>
    <row r="628" spans="1:6" x14ac:dyDescent="0.25">
      <c r="A628" s="121" t="s">
        <v>39</v>
      </c>
      <c r="B628" s="122">
        <v>0</v>
      </c>
      <c r="D628" s="122">
        <v>24</v>
      </c>
      <c r="F628" s="124"/>
    </row>
    <row r="629" spans="1:6" x14ac:dyDescent="0.25">
      <c r="A629" s="121" t="s">
        <v>25</v>
      </c>
      <c r="B629" s="122">
        <v>30</v>
      </c>
      <c r="D629" s="122">
        <v>23</v>
      </c>
      <c r="F629" s="124"/>
    </row>
    <row r="630" spans="1:6" x14ac:dyDescent="0.25">
      <c r="A630" s="121" t="s">
        <v>26</v>
      </c>
      <c r="B630" s="122">
        <v>25</v>
      </c>
      <c r="C630" s="122">
        <v>1</v>
      </c>
      <c r="D630" s="122">
        <v>1</v>
      </c>
      <c r="F630" s="124"/>
    </row>
    <row r="631" spans="1:6" x14ac:dyDescent="0.25">
      <c r="A631" s="121" t="s">
        <v>27</v>
      </c>
      <c r="B631" s="122">
        <v>0</v>
      </c>
      <c r="D631" s="122">
        <v>10</v>
      </c>
      <c r="F631" s="124">
        <v>10</v>
      </c>
    </row>
    <row r="632" spans="1:6" x14ac:dyDescent="0.25">
      <c r="A632" s="121" t="s">
        <v>48</v>
      </c>
      <c r="B632" s="122">
        <v>0</v>
      </c>
      <c r="D632" s="122">
        <v>10</v>
      </c>
      <c r="F632" s="124"/>
    </row>
    <row r="633" spans="1:6" x14ac:dyDescent="0.25">
      <c r="A633" s="121" t="s">
        <v>49</v>
      </c>
      <c r="B633" s="122">
        <v>0</v>
      </c>
      <c r="D633" s="122">
        <v>2</v>
      </c>
      <c r="F633" s="124"/>
    </row>
    <row r="634" spans="1:6" x14ac:dyDescent="0.25">
      <c r="A634" s="121" t="s">
        <v>50</v>
      </c>
      <c r="B634" s="122">
        <v>0</v>
      </c>
      <c r="D634" s="122">
        <v>0</v>
      </c>
      <c r="F634" s="124"/>
    </row>
    <row r="635" spans="1:6" x14ac:dyDescent="0.25">
      <c r="A635" s="121" t="s">
        <v>47</v>
      </c>
      <c r="B635" s="122">
        <v>0</v>
      </c>
      <c r="C635" s="122">
        <v>1</v>
      </c>
      <c r="D635" s="122">
        <v>82</v>
      </c>
      <c r="F635" s="124">
        <v>2</v>
      </c>
    </row>
    <row r="636" spans="1:6" x14ac:dyDescent="0.25">
      <c r="A636" s="121" t="s">
        <v>191</v>
      </c>
      <c r="B636" s="122">
        <v>0</v>
      </c>
      <c r="D636" s="122">
        <v>52</v>
      </c>
      <c r="F636" s="124">
        <v>52</v>
      </c>
    </row>
    <row r="637" spans="1:6" x14ac:dyDescent="0.25">
      <c r="A637" s="121" t="s">
        <v>192</v>
      </c>
      <c r="B637" s="122">
        <v>0</v>
      </c>
      <c r="D637" s="122">
        <v>25</v>
      </c>
      <c r="F637" s="124">
        <v>25</v>
      </c>
    </row>
    <row r="638" spans="1:6" x14ac:dyDescent="0.25">
      <c r="A638" s="121" t="s">
        <v>193</v>
      </c>
      <c r="B638" s="122">
        <v>0</v>
      </c>
      <c r="D638" s="122">
        <v>51</v>
      </c>
      <c r="F638" s="124">
        <v>51</v>
      </c>
    </row>
    <row r="639" spans="1:6" x14ac:dyDescent="0.25">
      <c r="A639" s="121" t="s">
        <v>180</v>
      </c>
      <c r="B639" s="122">
        <v>0</v>
      </c>
      <c r="D639" s="122">
        <v>0</v>
      </c>
      <c r="F639" s="124"/>
    </row>
    <row r="640" spans="1:6" x14ac:dyDescent="0.25">
      <c r="A640" s="121" t="s">
        <v>181</v>
      </c>
      <c r="B640" s="122">
        <v>0</v>
      </c>
      <c r="D640" s="122">
        <v>0</v>
      </c>
      <c r="F640" s="124"/>
    </row>
    <row r="641" spans="1:7" x14ac:dyDescent="0.25">
      <c r="A641" s="121" t="s">
        <v>139</v>
      </c>
      <c r="B641" s="122">
        <v>0</v>
      </c>
      <c r="D641" s="122">
        <v>0</v>
      </c>
      <c r="F641" s="124"/>
    </row>
    <row r="642" spans="1:7" x14ac:dyDescent="0.25">
      <c r="A642" s="135" t="s">
        <v>138</v>
      </c>
      <c r="B642" s="122">
        <v>0</v>
      </c>
      <c r="D642" s="122">
        <v>0</v>
      </c>
      <c r="F642" s="124"/>
    </row>
    <row r="643" spans="1:7" x14ac:dyDescent="0.25">
      <c r="A643" s="135" t="s">
        <v>194</v>
      </c>
      <c r="B643" s="122">
        <v>0</v>
      </c>
      <c r="D643" s="122">
        <v>77</v>
      </c>
      <c r="F643" s="124">
        <v>77</v>
      </c>
    </row>
    <row r="644" spans="1:7" x14ac:dyDescent="0.25">
      <c r="A644" s="134" t="s">
        <v>197</v>
      </c>
      <c r="B644" s="122">
        <v>0</v>
      </c>
      <c r="D644" s="122">
        <v>0</v>
      </c>
      <c r="F644" s="124"/>
    </row>
    <row r="645" spans="1:7" x14ac:dyDescent="0.25">
      <c r="A645" s="134" t="s">
        <v>198</v>
      </c>
      <c r="B645" s="122">
        <v>0</v>
      </c>
      <c r="D645" s="122">
        <v>1</v>
      </c>
      <c r="F645" s="124">
        <v>1</v>
      </c>
    </row>
    <row r="646" spans="1:7" x14ac:dyDescent="0.25">
      <c r="A646" s="134" t="s">
        <v>199</v>
      </c>
      <c r="B646" s="122">
        <v>0</v>
      </c>
      <c r="D646" s="122">
        <v>0</v>
      </c>
      <c r="F646" s="124"/>
    </row>
    <row r="647" spans="1:7" x14ac:dyDescent="0.25">
      <c r="A647" s="121" t="s">
        <v>28</v>
      </c>
      <c r="B647" s="122">
        <v>238</v>
      </c>
      <c r="C647" s="122">
        <v>2</v>
      </c>
      <c r="D647" s="122">
        <v>140</v>
      </c>
      <c r="E647" s="126"/>
      <c r="F647" s="126"/>
      <c r="G647" s="126"/>
    </row>
    <row r="648" spans="1:7" x14ac:dyDescent="0.25">
      <c r="A648" s="121" t="s">
        <v>29</v>
      </c>
      <c r="B648" s="122">
        <v>529</v>
      </c>
      <c r="C648" s="122">
        <v>2</v>
      </c>
      <c r="D648" s="122">
        <v>223</v>
      </c>
      <c r="E648" s="126"/>
      <c r="F648" s="126"/>
      <c r="G648" s="126"/>
    </row>
    <row r="649" spans="1:7" x14ac:dyDescent="0.25">
      <c r="A649" s="121" t="s">
        <v>30</v>
      </c>
      <c r="B649" s="122">
        <v>290</v>
      </c>
      <c r="C649" s="122">
        <v>1</v>
      </c>
      <c r="D649" s="122">
        <v>129</v>
      </c>
      <c r="E649" s="126"/>
      <c r="F649" s="126"/>
      <c r="G649" s="126"/>
    </row>
    <row r="650" spans="1:7" x14ac:dyDescent="0.25">
      <c r="A650" s="121" t="s">
        <v>31</v>
      </c>
      <c r="B650" s="122">
        <v>26</v>
      </c>
      <c r="D650" s="122">
        <v>37</v>
      </c>
      <c r="E650" s="126"/>
      <c r="F650" s="126"/>
      <c r="G650" s="126"/>
    </row>
    <row r="651" spans="1:7" x14ac:dyDescent="0.25">
      <c r="A651" s="121" t="s">
        <v>33</v>
      </c>
      <c r="B651" s="122">
        <v>11</v>
      </c>
      <c r="C651" s="122">
        <v>1</v>
      </c>
      <c r="D651" s="122">
        <v>70</v>
      </c>
      <c r="E651" s="126"/>
      <c r="F651" s="126"/>
      <c r="G651" s="126"/>
    </row>
    <row r="652" spans="1:7" x14ac:dyDescent="0.25">
      <c r="A652" s="121" t="s">
        <v>34</v>
      </c>
      <c r="B652" s="122">
        <v>0</v>
      </c>
      <c r="D652" s="122">
        <v>100</v>
      </c>
      <c r="E652" s="126"/>
      <c r="F652" s="126"/>
      <c r="G652" s="126"/>
    </row>
    <row r="653" spans="1:7" x14ac:dyDescent="0.25">
      <c r="A653" s="121" t="s">
        <v>35</v>
      </c>
      <c r="B653" s="122">
        <v>5</v>
      </c>
      <c r="D653" s="122">
        <v>32</v>
      </c>
      <c r="E653" s="126"/>
      <c r="F653" s="126"/>
      <c r="G653" s="126"/>
    </row>
    <row r="654" spans="1:7" x14ac:dyDescent="0.25">
      <c r="A654" s="121" t="s">
        <v>36</v>
      </c>
      <c r="B654" s="122">
        <v>287</v>
      </c>
      <c r="C654" s="122">
        <v>3</v>
      </c>
      <c r="D654" s="122">
        <v>185</v>
      </c>
      <c r="E654" s="126"/>
      <c r="F654" s="126"/>
      <c r="G654" s="126"/>
    </row>
    <row r="655" spans="1:7" x14ac:dyDescent="0.25">
      <c r="A655" s="121" t="s">
        <v>37</v>
      </c>
      <c r="B655" s="122">
        <v>0</v>
      </c>
      <c r="D655" s="122">
        <v>16</v>
      </c>
      <c r="E655" s="126"/>
      <c r="F655" s="126"/>
      <c r="G655" s="126"/>
    </row>
    <row r="656" spans="1:7" x14ac:dyDescent="0.25">
      <c r="A656" s="121" t="s">
        <v>38</v>
      </c>
      <c r="B656" s="122">
        <v>14</v>
      </c>
      <c r="D656" s="122">
        <v>35</v>
      </c>
      <c r="E656" s="126"/>
      <c r="F656" s="126"/>
      <c r="G656" s="126"/>
    </row>
    <row r="657" spans="1:7" x14ac:dyDescent="0.25">
      <c r="A657" s="121" t="s">
        <v>39</v>
      </c>
      <c r="B657" s="122">
        <v>0</v>
      </c>
      <c r="D657" s="122">
        <v>19</v>
      </c>
      <c r="E657" s="126"/>
      <c r="F657" s="126"/>
      <c r="G657" s="126"/>
    </row>
    <row r="658" spans="1:7" x14ac:dyDescent="0.25">
      <c r="A658" s="121" t="s">
        <v>25</v>
      </c>
      <c r="B658" s="122">
        <v>5</v>
      </c>
      <c r="D658" s="122">
        <v>25</v>
      </c>
      <c r="E658" s="126"/>
      <c r="F658" s="126"/>
      <c r="G658" s="126"/>
    </row>
    <row r="659" spans="1:7" x14ac:dyDescent="0.25">
      <c r="A659" s="121" t="s">
        <v>26</v>
      </c>
      <c r="B659" s="122">
        <v>0</v>
      </c>
      <c r="D659" s="122">
        <v>0</v>
      </c>
      <c r="E659" s="126"/>
      <c r="F659" s="126"/>
      <c r="G659" s="126"/>
    </row>
    <row r="660" spans="1:7" x14ac:dyDescent="0.25">
      <c r="A660" s="121" t="s">
        <v>27</v>
      </c>
      <c r="B660" s="122">
        <v>193</v>
      </c>
      <c r="D660" s="122">
        <v>27</v>
      </c>
      <c r="E660" s="126"/>
      <c r="F660" s="126"/>
      <c r="G660" s="126"/>
    </row>
    <row r="661" spans="1:7" x14ac:dyDescent="0.25">
      <c r="A661" s="121" t="s">
        <v>48</v>
      </c>
      <c r="B661" s="122">
        <v>10</v>
      </c>
      <c r="D661" s="122">
        <v>0</v>
      </c>
      <c r="E661" s="126"/>
      <c r="F661" s="126"/>
      <c r="G661" s="126"/>
    </row>
    <row r="662" spans="1:7" x14ac:dyDescent="0.25">
      <c r="A662" s="121" t="s">
        <v>49</v>
      </c>
      <c r="B662" s="122">
        <v>16</v>
      </c>
      <c r="D662" s="122">
        <v>11</v>
      </c>
      <c r="E662" s="126"/>
      <c r="F662" s="126"/>
      <c r="G662" s="126"/>
    </row>
    <row r="663" spans="1:7" x14ac:dyDescent="0.25">
      <c r="A663" s="121" t="s">
        <v>50</v>
      </c>
      <c r="B663" s="122">
        <v>18</v>
      </c>
      <c r="D663" s="122">
        <v>1</v>
      </c>
      <c r="E663" s="126"/>
      <c r="F663" s="126"/>
      <c r="G663" s="126"/>
    </row>
    <row r="664" spans="1:7" x14ac:dyDescent="0.25">
      <c r="A664" s="121" t="s">
        <v>47</v>
      </c>
      <c r="B664" s="122">
        <v>135</v>
      </c>
      <c r="D664" s="122">
        <v>25</v>
      </c>
      <c r="E664" s="126"/>
      <c r="F664" s="126">
        <v>4</v>
      </c>
      <c r="G664" s="126">
        <v>1</v>
      </c>
    </row>
    <row r="665" spans="1:7" x14ac:dyDescent="0.25">
      <c r="A665" s="121" t="s">
        <v>191</v>
      </c>
      <c r="B665" s="122">
        <v>0</v>
      </c>
      <c r="D665" s="122">
        <v>19</v>
      </c>
      <c r="E665" s="126">
        <v>14</v>
      </c>
      <c r="F665" s="126">
        <v>4</v>
      </c>
      <c r="G665" s="126">
        <v>1</v>
      </c>
    </row>
    <row r="666" spans="1:7" x14ac:dyDescent="0.25">
      <c r="A666" s="121" t="s">
        <v>192</v>
      </c>
      <c r="B666" s="122">
        <v>0</v>
      </c>
      <c r="D666" s="122">
        <v>3</v>
      </c>
      <c r="E666" s="126"/>
      <c r="F666" s="126">
        <v>2</v>
      </c>
      <c r="G666" s="126">
        <v>1</v>
      </c>
    </row>
    <row r="667" spans="1:7" x14ac:dyDescent="0.25">
      <c r="A667" s="121" t="s">
        <v>193</v>
      </c>
      <c r="B667" s="122">
        <v>0</v>
      </c>
      <c r="D667" s="122">
        <v>17</v>
      </c>
      <c r="E667" s="126">
        <v>14</v>
      </c>
      <c r="F667" s="126">
        <v>2</v>
      </c>
      <c r="G667" s="126">
        <v>1</v>
      </c>
    </row>
    <row r="668" spans="1:7" x14ac:dyDescent="0.25">
      <c r="A668" s="121" t="s">
        <v>180</v>
      </c>
      <c r="B668" s="122">
        <v>12</v>
      </c>
      <c r="D668" s="122">
        <v>3</v>
      </c>
      <c r="E668" s="126"/>
      <c r="F668" s="126"/>
      <c r="G668" s="126"/>
    </row>
    <row r="669" spans="1:7" x14ac:dyDescent="0.25">
      <c r="A669" s="121" t="s">
        <v>181</v>
      </c>
      <c r="B669" s="122">
        <v>22</v>
      </c>
      <c r="D669" s="122">
        <v>0</v>
      </c>
      <c r="E669" s="126"/>
      <c r="F669" s="126"/>
      <c r="G669" s="126"/>
    </row>
    <row r="670" spans="1:7" x14ac:dyDescent="0.25">
      <c r="A670" s="121" t="s">
        <v>139</v>
      </c>
      <c r="B670" s="122">
        <v>30</v>
      </c>
      <c r="D670" s="122">
        <v>0</v>
      </c>
      <c r="E670" s="124"/>
      <c r="F670" s="124"/>
      <c r="G670" s="124"/>
    </row>
    <row r="671" spans="1:7" x14ac:dyDescent="0.25">
      <c r="A671" s="135" t="s">
        <v>138</v>
      </c>
      <c r="B671" s="122">
        <v>4</v>
      </c>
      <c r="D671" s="122">
        <v>0</v>
      </c>
      <c r="E671" s="124"/>
      <c r="F671" s="124"/>
      <c r="G671" s="124"/>
    </row>
    <row r="672" spans="1:7" x14ac:dyDescent="0.25">
      <c r="A672" s="135" t="s">
        <v>194</v>
      </c>
      <c r="B672" s="122">
        <v>0</v>
      </c>
      <c r="C672" s="122">
        <v>1</v>
      </c>
      <c r="D672" s="122">
        <v>31</v>
      </c>
      <c r="E672" s="124">
        <v>28</v>
      </c>
      <c r="F672" s="124">
        <v>2</v>
      </c>
      <c r="G672" s="124">
        <v>1</v>
      </c>
    </row>
    <row r="673" spans="1:8" x14ac:dyDescent="0.25">
      <c r="A673" s="134" t="s">
        <v>197</v>
      </c>
      <c r="B673" s="122">
        <v>0</v>
      </c>
      <c r="D673" s="122">
        <v>0</v>
      </c>
      <c r="E673" s="124"/>
      <c r="F673" s="124"/>
      <c r="G673" s="124"/>
    </row>
    <row r="674" spans="1:8" x14ac:dyDescent="0.25">
      <c r="A674" s="134" t="s">
        <v>198</v>
      </c>
      <c r="B674" s="122">
        <v>0</v>
      </c>
      <c r="D674" s="122">
        <v>3</v>
      </c>
      <c r="E674" s="124"/>
      <c r="F674" s="124">
        <v>2</v>
      </c>
      <c r="G674" s="124">
        <v>1</v>
      </c>
    </row>
    <row r="675" spans="1:8" x14ac:dyDescent="0.25">
      <c r="A675" s="134" t="s">
        <v>199</v>
      </c>
      <c r="B675" s="122">
        <v>0</v>
      </c>
      <c r="D675" s="122">
        <v>0</v>
      </c>
      <c r="E675" s="124"/>
      <c r="F675" s="124"/>
      <c r="G675" s="124"/>
    </row>
    <row r="676" spans="1:8" x14ac:dyDescent="0.25">
      <c r="A676" s="121" t="s">
        <v>28</v>
      </c>
      <c r="B676" s="122">
        <v>847</v>
      </c>
      <c r="C676" s="122">
        <v>10</v>
      </c>
      <c r="D676" s="122">
        <v>187</v>
      </c>
      <c r="E676" s="124"/>
      <c r="H676" s="124">
        <v>8</v>
      </c>
    </row>
    <row r="677" spans="1:8" x14ac:dyDescent="0.25">
      <c r="A677" s="121" t="s">
        <v>29</v>
      </c>
      <c r="B677" s="122">
        <v>718</v>
      </c>
      <c r="C677" s="122">
        <v>4</v>
      </c>
      <c r="D677" s="122">
        <v>223</v>
      </c>
      <c r="E677" s="124"/>
      <c r="H677" s="123">
        <v>4</v>
      </c>
    </row>
    <row r="678" spans="1:8" x14ac:dyDescent="0.25">
      <c r="A678" s="121" t="s">
        <v>30</v>
      </c>
      <c r="B678" s="122">
        <v>152</v>
      </c>
      <c r="C678" s="122">
        <v>1</v>
      </c>
      <c r="D678" s="122">
        <v>70</v>
      </c>
      <c r="E678" s="124"/>
      <c r="H678" s="123">
        <v>5</v>
      </c>
    </row>
    <row r="679" spans="1:8" x14ac:dyDescent="0.25">
      <c r="A679" s="121" t="s">
        <v>31</v>
      </c>
      <c r="B679" s="122">
        <v>30</v>
      </c>
      <c r="D679" s="122">
        <v>13</v>
      </c>
      <c r="E679" s="124"/>
      <c r="H679" s="124">
        <v>1</v>
      </c>
    </row>
    <row r="680" spans="1:8" x14ac:dyDescent="0.25">
      <c r="A680" s="121" t="s">
        <v>33</v>
      </c>
      <c r="B680" s="122">
        <v>243</v>
      </c>
      <c r="D680" s="122">
        <v>86</v>
      </c>
      <c r="E680" s="124"/>
      <c r="H680" s="124">
        <v>7</v>
      </c>
    </row>
    <row r="681" spans="1:8" x14ac:dyDescent="0.25">
      <c r="A681" s="121" t="s">
        <v>34</v>
      </c>
      <c r="B681" s="122">
        <v>65</v>
      </c>
      <c r="D681" s="122">
        <v>5</v>
      </c>
      <c r="E681" s="124"/>
      <c r="H681" s="124"/>
    </row>
    <row r="682" spans="1:8" x14ac:dyDescent="0.25">
      <c r="A682" s="121" t="s">
        <v>35</v>
      </c>
      <c r="B682" s="122">
        <v>46</v>
      </c>
      <c r="D682" s="122">
        <v>13</v>
      </c>
      <c r="E682" s="124"/>
      <c r="H682" s="124"/>
    </row>
    <row r="683" spans="1:8" x14ac:dyDescent="0.25">
      <c r="A683" s="121" t="s">
        <v>36</v>
      </c>
      <c r="B683" s="122">
        <v>484</v>
      </c>
      <c r="C683" s="122">
        <v>4</v>
      </c>
      <c r="D683" s="122">
        <v>74</v>
      </c>
      <c r="E683" s="124"/>
      <c r="H683" s="124">
        <v>4</v>
      </c>
    </row>
    <row r="684" spans="1:8" x14ac:dyDescent="0.25">
      <c r="A684" s="121" t="s">
        <v>37</v>
      </c>
      <c r="B684" s="122">
        <v>42</v>
      </c>
      <c r="D684" s="122">
        <v>18</v>
      </c>
      <c r="E684" s="124"/>
      <c r="H684" s="124"/>
    </row>
    <row r="685" spans="1:8" x14ac:dyDescent="0.25">
      <c r="A685" s="121" t="s">
        <v>38</v>
      </c>
      <c r="B685" s="122">
        <v>54</v>
      </c>
      <c r="D685" s="122">
        <v>38</v>
      </c>
      <c r="E685" s="124"/>
      <c r="H685" s="124"/>
    </row>
    <row r="686" spans="1:8" x14ac:dyDescent="0.25">
      <c r="A686" s="121" t="s">
        <v>39</v>
      </c>
      <c r="B686" s="122">
        <v>27</v>
      </c>
      <c r="D686" s="122">
        <v>36</v>
      </c>
      <c r="E686" s="124"/>
      <c r="H686" s="124"/>
    </row>
    <row r="687" spans="1:8" x14ac:dyDescent="0.25">
      <c r="A687" s="121" t="s">
        <v>25</v>
      </c>
      <c r="B687" s="122">
        <v>35</v>
      </c>
      <c r="C687" s="122">
        <v>1</v>
      </c>
      <c r="D687" s="122">
        <v>10</v>
      </c>
      <c r="E687" s="124"/>
      <c r="H687" s="124"/>
    </row>
    <row r="688" spans="1:8" x14ac:dyDescent="0.25">
      <c r="A688" s="121" t="s">
        <v>26</v>
      </c>
      <c r="B688" s="122">
        <v>55</v>
      </c>
      <c r="D688" s="122">
        <v>15</v>
      </c>
      <c r="E688" s="124"/>
      <c r="H688" s="124"/>
    </row>
    <row r="689" spans="1:8" x14ac:dyDescent="0.25">
      <c r="A689" s="121" t="s">
        <v>27</v>
      </c>
      <c r="B689" s="122">
        <v>68</v>
      </c>
      <c r="D689" s="122">
        <v>63</v>
      </c>
      <c r="E689" s="124"/>
      <c r="H689" s="124"/>
    </row>
    <row r="690" spans="1:8" x14ac:dyDescent="0.25">
      <c r="A690" s="121" t="s">
        <v>48</v>
      </c>
      <c r="B690" s="122">
        <v>10</v>
      </c>
      <c r="D690" s="122">
        <v>0</v>
      </c>
      <c r="E690" s="124"/>
      <c r="H690" s="124"/>
    </row>
    <row r="691" spans="1:8" x14ac:dyDescent="0.25">
      <c r="A691" s="121" t="s">
        <v>49</v>
      </c>
      <c r="B691" s="122">
        <v>8</v>
      </c>
      <c r="D691" s="122">
        <v>15</v>
      </c>
      <c r="E691" s="124"/>
      <c r="H691" s="124"/>
    </row>
    <row r="692" spans="1:8" x14ac:dyDescent="0.25">
      <c r="A692" s="121" t="s">
        <v>50</v>
      </c>
      <c r="B692" s="122">
        <v>8</v>
      </c>
      <c r="D692" s="122">
        <v>0</v>
      </c>
      <c r="E692" s="124"/>
      <c r="H692" s="124"/>
    </row>
    <row r="693" spans="1:8" x14ac:dyDescent="0.25">
      <c r="A693" s="121" t="s">
        <v>47</v>
      </c>
      <c r="B693" s="122">
        <v>52</v>
      </c>
      <c r="C693" s="122">
        <v>1</v>
      </c>
      <c r="D693" s="122">
        <v>37</v>
      </c>
      <c r="E693" s="124"/>
      <c r="H693" s="124"/>
    </row>
    <row r="694" spans="1:8" x14ac:dyDescent="0.25">
      <c r="A694" s="121" t="s">
        <v>191</v>
      </c>
      <c r="B694" s="122">
        <v>0</v>
      </c>
      <c r="D694" s="122">
        <v>139</v>
      </c>
      <c r="E694" s="124">
        <v>45</v>
      </c>
      <c r="H694" s="124"/>
    </row>
    <row r="695" spans="1:8" x14ac:dyDescent="0.25">
      <c r="A695" s="121" t="s">
        <v>192</v>
      </c>
      <c r="B695" s="122">
        <v>0</v>
      </c>
      <c r="C695" s="122">
        <v>1</v>
      </c>
      <c r="D695" s="122">
        <v>23</v>
      </c>
      <c r="E695" s="124">
        <v>23</v>
      </c>
      <c r="H695" s="124"/>
    </row>
    <row r="696" spans="1:8" x14ac:dyDescent="0.25">
      <c r="A696" s="121" t="s">
        <v>193</v>
      </c>
      <c r="B696" s="122">
        <v>0</v>
      </c>
      <c r="D696" s="122">
        <v>34</v>
      </c>
      <c r="E696" s="124">
        <v>32</v>
      </c>
      <c r="H696" s="124"/>
    </row>
    <row r="697" spans="1:8" x14ac:dyDescent="0.25">
      <c r="A697" s="121" t="s">
        <v>180</v>
      </c>
      <c r="B697" s="122">
        <v>0</v>
      </c>
      <c r="D697" s="122">
        <v>2</v>
      </c>
      <c r="E697" s="124"/>
      <c r="H697" s="124"/>
    </row>
    <row r="698" spans="1:8" x14ac:dyDescent="0.25">
      <c r="A698" s="121" t="s">
        <v>181</v>
      </c>
      <c r="B698" s="122">
        <v>0</v>
      </c>
      <c r="D698" s="122">
        <v>0</v>
      </c>
      <c r="E698" s="124"/>
      <c r="H698" s="124"/>
    </row>
    <row r="699" spans="1:8" x14ac:dyDescent="0.25">
      <c r="A699" s="121" t="s">
        <v>139</v>
      </c>
      <c r="B699" s="122">
        <v>0</v>
      </c>
      <c r="D699" s="122">
        <v>0</v>
      </c>
      <c r="E699" s="124"/>
      <c r="H699" s="124"/>
    </row>
    <row r="700" spans="1:8" x14ac:dyDescent="0.25">
      <c r="A700" s="135" t="s">
        <v>138</v>
      </c>
      <c r="B700" s="122">
        <v>0</v>
      </c>
      <c r="D700" s="122">
        <v>0</v>
      </c>
      <c r="E700" s="124"/>
      <c r="H700" s="124"/>
    </row>
    <row r="701" spans="1:8" x14ac:dyDescent="0.25">
      <c r="A701" s="135" t="s">
        <v>194</v>
      </c>
      <c r="B701" s="122">
        <v>0</v>
      </c>
      <c r="D701" s="122">
        <v>76</v>
      </c>
      <c r="E701" s="124">
        <v>32</v>
      </c>
      <c r="H701" s="124"/>
    </row>
    <row r="702" spans="1:8" x14ac:dyDescent="0.25">
      <c r="A702" s="134" t="s">
        <v>197</v>
      </c>
      <c r="B702" s="122">
        <v>0</v>
      </c>
      <c r="D702" s="122">
        <v>0</v>
      </c>
      <c r="E702" s="124"/>
      <c r="H702" s="124"/>
    </row>
    <row r="703" spans="1:8" x14ac:dyDescent="0.25">
      <c r="A703" s="134" t="s">
        <v>198</v>
      </c>
      <c r="B703" s="122">
        <v>0</v>
      </c>
      <c r="C703" s="122">
        <v>1</v>
      </c>
      <c r="D703" s="122">
        <v>4</v>
      </c>
      <c r="E703" s="124">
        <v>2</v>
      </c>
      <c r="H703" s="124"/>
    </row>
    <row r="704" spans="1:8" x14ac:dyDescent="0.25">
      <c r="A704" s="134" t="s">
        <v>199</v>
      </c>
      <c r="B704" s="122">
        <v>0</v>
      </c>
      <c r="D704" s="122">
        <v>0</v>
      </c>
      <c r="E704" s="124"/>
      <c r="H704" s="124"/>
    </row>
    <row r="705" spans="1:5" x14ac:dyDescent="0.25">
      <c r="A705" s="121" t="s">
        <v>28</v>
      </c>
      <c r="B705" s="122">
        <v>271</v>
      </c>
      <c r="C705" s="122">
        <v>8</v>
      </c>
      <c r="D705" s="122">
        <v>395</v>
      </c>
      <c r="E705" s="124"/>
    </row>
    <row r="706" spans="1:5" x14ac:dyDescent="0.25">
      <c r="A706" s="121" t="s">
        <v>29</v>
      </c>
      <c r="B706" s="122">
        <v>970</v>
      </c>
      <c r="C706" s="122">
        <v>4</v>
      </c>
      <c r="D706" s="122">
        <v>460</v>
      </c>
      <c r="E706" s="124"/>
    </row>
    <row r="707" spans="1:5" x14ac:dyDescent="0.25">
      <c r="A707" s="121" t="s">
        <v>30</v>
      </c>
      <c r="B707" s="122">
        <v>555</v>
      </c>
      <c r="D707" s="122">
        <v>169</v>
      </c>
      <c r="E707" s="124"/>
    </row>
    <row r="708" spans="1:5" x14ac:dyDescent="0.25">
      <c r="A708" s="121" t="s">
        <v>31</v>
      </c>
      <c r="B708" s="122">
        <v>0</v>
      </c>
      <c r="D708" s="122">
        <v>34</v>
      </c>
      <c r="E708" s="124"/>
    </row>
    <row r="709" spans="1:5" x14ac:dyDescent="0.25">
      <c r="A709" s="121" t="s">
        <v>33</v>
      </c>
      <c r="B709" s="122">
        <v>8</v>
      </c>
      <c r="D709" s="122">
        <v>114</v>
      </c>
      <c r="E709" s="124"/>
    </row>
    <row r="710" spans="1:5" x14ac:dyDescent="0.25">
      <c r="A710" s="121" t="s">
        <v>34</v>
      </c>
      <c r="B710" s="122">
        <v>0</v>
      </c>
      <c r="D710" s="122">
        <v>9</v>
      </c>
      <c r="E710" s="124"/>
    </row>
    <row r="711" spans="1:5" x14ac:dyDescent="0.25">
      <c r="A711" s="121" t="s">
        <v>35</v>
      </c>
      <c r="B711" s="122">
        <v>0</v>
      </c>
      <c r="D711" s="122">
        <v>20</v>
      </c>
      <c r="E711" s="124"/>
    </row>
    <row r="712" spans="1:5" x14ac:dyDescent="0.25">
      <c r="A712" s="121" t="s">
        <v>36</v>
      </c>
      <c r="B712" s="122">
        <v>0</v>
      </c>
      <c r="D712" s="122">
        <v>0</v>
      </c>
      <c r="E712" s="124"/>
    </row>
    <row r="713" spans="1:5" x14ac:dyDescent="0.25">
      <c r="A713" s="121" t="s">
        <v>37</v>
      </c>
      <c r="B713" s="122">
        <v>15</v>
      </c>
      <c r="D713" s="122">
        <v>33</v>
      </c>
      <c r="E713" s="124"/>
    </row>
    <row r="714" spans="1:5" x14ac:dyDescent="0.25">
      <c r="A714" s="121" t="s">
        <v>38</v>
      </c>
      <c r="B714" s="122">
        <v>25</v>
      </c>
      <c r="D714" s="122">
        <v>65</v>
      </c>
      <c r="E714" s="124"/>
    </row>
    <row r="715" spans="1:5" x14ac:dyDescent="0.25">
      <c r="A715" s="121" t="s">
        <v>39</v>
      </c>
      <c r="B715" s="122">
        <v>0</v>
      </c>
      <c r="D715" s="122">
        <v>33</v>
      </c>
      <c r="E715" s="124"/>
    </row>
    <row r="716" spans="1:5" x14ac:dyDescent="0.25">
      <c r="A716" s="121" t="s">
        <v>25</v>
      </c>
      <c r="B716" s="122">
        <v>120</v>
      </c>
      <c r="D716" s="122">
        <v>75</v>
      </c>
      <c r="E716" s="124"/>
    </row>
    <row r="717" spans="1:5" x14ac:dyDescent="0.25">
      <c r="A717" s="121" t="s">
        <v>26</v>
      </c>
      <c r="B717" s="122">
        <v>40</v>
      </c>
      <c r="C717" s="122">
        <v>1</v>
      </c>
      <c r="D717" s="122">
        <v>55</v>
      </c>
      <c r="E717" s="124"/>
    </row>
    <row r="718" spans="1:5" x14ac:dyDescent="0.25">
      <c r="A718" s="121" t="s">
        <v>27</v>
      </c>
      <c r="B718" s="122">
        <v>0</v>
      </c>
      <c r="D718" s="122">
        <v>6</v>
      </c>
      <c r="E718" s="124"/>
    </row>
    <row r="719" spans="1:5" x14ac:dyDescent="0.25">
      <c r="A719" s="121" t="s">
        <v>48</v>
      </c>
      <c r="B719" s="122">
        <v>12</v>
      </c>
      <c r="D719" s="122">
        <v>5</v>
      </c>
      <c r="E719" s="124"/>
    </row>
    <row r="720" spans="1:5" x14ac:dyDescent="0.25">
      <c r="A720" s="121" t="s">
        <v>49</v>
      </c>
      <c r="B720" s="122">
        <v>12</v>
      </c>
      <c r="D720" s="122">
        <v>7</v>
      </c>
      <c r="E720" s="124"/>
    </row>
    <row r="721" spans="1:9" x14ac:dyDescent="0.25">
      <c r="A721" s="121" t="s">
        <v>50</v>
      </c>
      <c r="B721" s="122">
        <v>10</v>
      </c>
      <c r="D721" s="122">
        <v>3</v>
      </c>
      <c r="E721" s="124"/>
    </row>
    <row r="722" spans="1:9" x14ac:dyDescent="0.25">
      <c r="A722" s="121" t="s">
        <v>47</v>
      </c>
      <c r="B722" s="122">
        <v>15</v>
      </c>
      <c r="C722" s="122">
        <v>2</v>
      </c>
      <c r="D722" s="122">
        <v>57</v>
      </c>
      <c r="E722" s="124"/>
    </row>
    <row r="723" spans="1:9" x14ac:dyDescent="0.25">
      <c r="A723" s="121" t="s">
        <v>191</v>
      </c>
      <c r="B723" s="122">
        <v>0</v>
      </c>
      <c r="D723" s="122">
        <v>45</v>
      </c>
      <c r="E723" s="124">
        <v>26</v>
      </c>
    </row>
    <row r="724" spans="1:9" x14ac:dyDescent="0.25">
      <c r="A724" s="121" t="s">
        <v>192</v>
      </c>
      <c r="B724" s="122">
        <v>0</v>
      </c>
      <c r="D724" s="122">
        <v>0</v>
      </c>
      <c r="E724" s="124"/>
    </row>
    <row r="725" spans="1:9" x14ac:dyDescent="0.25">
      <c r="A725" s="121" t="s">
        <v>193</v>
      </c>
      <c r="B725" s="122">
        <v>0</v>
      </c>
      <c r="D725" s="122">
        <v>9</v>
      </c>
      <c r="E725" s="124">
        <v>9</v>
      </c>
    </row>
    <row r="726" spans="1:9" x14ac:dyDescent="0.25">
      <c r="A726" s="121" t="s">
        <v>180</v>
      </c>
      <c r="B726" s="122">
        <v>0</v>
      </c>
      <c r="D726" s="122">
        <v>10</v>
      </c>
      <c r="E726" s="124"/>
    </row>
    <row r="727" spans="1:9" x14ac:dyDescent="0.25">
      <c r="A727" s="121" t="s">
        <v>181</v>
      </c>
      <c r="B727" s="122">
        <v>0</v>
      </c>
      <c r="D727" s="122">
        <v>4</v>
      </c>
      <c r="E727" s="124"/>
    </row>
    <row r="728" spans="1:9" x14ac:dyDescent="0.25">
      <c r="A728" s="121" t="s">
        <v>139</v>
      </c>
      <c r="B728" s="122">
        <v>0</v>
      </c>
      <c r="D728" s="122">
        <v>0</v>
      </c>
      <c r="E728" s="124"/>
    </row>
    <row r="729" spans="1:9" x14ac:dyDescent="0.25">
      <c r="A729" s="135" t="s">
        <v>138</v>
      </c>
      <c r="B729" s="122">
        <v>0</v>
      </c>
      <c r="C729" s="122">
        <v>1</v>
      </c>
      <c r="D729" s="122">
        <v>0</v>
      </c>
      <c r="E729" s="124"/>
    </row>
    <row r="730" spans="1:9" x14ac:dyDescent="0.25">
      <c r="A730" s="135" t="s">
        <v>194</v>
      </c>
      <c r="B730" s="122">
        <v>0</v>
      </c>
      <c r="D730" s="122">
        <v>21</v>
      </c>
      <c r="E730" s="124">
        <v>17</v>
      </c>
    </row>
    <row r="731" spans="1:9" x14ac:dyDescent="0.25">
      <c r="A731" s="134" t="s">
        <v>197</v>
      </c>
      <c r="B731" s="122">
        <v>0</v>
      </c>
      <c r="D731" s="122">
        <v>0</v>
      </c>
      <c r="E731" s="124"/>
    </row>
    <row r="732" spans="1:9" x14ac:dyDescent="0.25">
      <c r="A732" s="134" t="s">
        <v>198</v>
      </c>
      <c r="B732" s="122">
        <v>0</v>
      </c>
      <c r="D732" s="122">
        <v>2</v>
      </c>
      <c r="E732" s="124"/>
    </row>
    <row r="733" spans="1:9" x14ac:dyDescent="0.25">
      <c r="A733" s="134" t="s">
        <v>199</v>
      </c>
      <c r="B733" s="122">
        <v>0</v>
      </c>
      <c r="D733" s="122">
        <v>0</v>
      </c>
      <c r="E733" s="124"/>
    </row>
    <row r="734" spans="1:9" x14ac:dyDescent="0.25">
      <c r="B734" s="132">
        <f>SUM(B38:B733)</f>
        <v>29103</v>
      </c>
      <c r="C734" s="132">
        <f t="shared" ref="C734:I734" si="11">SUM(C38:C733)</f>
        <v>346</v>
      </c>
      <c r="D734" s="132">
        <f t="shared" si="11"/>
        <v>36868</v>
      </c>
      <c r="E734" s="132">
        <f t="shared" si="11"/>
        <v>1130</v>
      </c>
      <c r="F734" s="132">
        <f t="shared" si="11"/>
        <v>1178</v>
      </c>
      <c r="G734" s="132">
        <f t="shared" si="11"/>
        <v>66</v>
      </c>
      <c r="H734" s="132">
        <f t="shared" si="11"/>
        <v>34</v>
      </c>
      <c r="I734" s="132">
        <f t="shared" si="11"/>
        <v>10</v>
      </c>
    </row>
  </sheetData>
  <autoFilter ref="A37:I37"/>
  <mergeCells count="4">
    <mergeCell ref="A1:A2"/>
    <mergeCell ref="B1:B2"/>
    <mergeCell ref="C1:C2"/>
    <mergeCell ref="D1:D2"/>
  </mergeCells>
  <pageMargins left="0.7" right="0.7" top="0.75" bottom="0.75" header="0.3" footer="0.3"/>
  <pageSetup paperSize="9" orientation="portrait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35"/>
  <sheetViews>
    <sheetView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H38" sqref="AH38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6" customWidth="1"/>
    <col min="5" max="5" width="6.42578125" customWidth="1"/>
    <col min="6" max="6" width="11.85546875" customWidth="1"/>
    <col min="7" max="8" width="9.85546875" customWidth="1"/>
    <col min="15" max="15" width="12.7109375" customWidth="1"/>
    <col min="16" max="16" width="16.42578125" customWidth="1"/>
    <col min="17" max="34" width="10.85546875" customWidth="1"/>
    <col min="35" max="35" width="12.28515625" bestFit="1" customWidth="1"/>
    <col min="36" max="36" width="10.85546875" customWidth="1"/>
    <col min="37" max="37" width="15.5703125" customWidth="1"/>
    <col min="38" max="38" width="10.85546875" customWidth="1"/>
    <col min="39" max="39" width="16.5703125" customWidth="1"/>
  </cols>
  <sheetData>
    <row r="1" spans="1:38" x14ac:dyDescent="0.25">
      <c r="A1" s="177" t="s">
        <v>0</v>
      </c>
      <c r="B1" s="186" t="s">
        <v>21</v>
      </c>
      <c r="C1" s="186" t="s">
        <v>19</v>
      </c>
      <c r="D1" s="177" t="s">
        <v>20</v>
      </c>
      <c r="E1" s="177" t="s">
        <v>203</v>
      </c>
      <c r="F1" s="194" t="s">
        <v>12</v>
      </c>
      <c r="G1" s="194" t="s">
        <v>5</v>
      </c>
      <c r="H1" s="183" t="s">
        <v>17</v>
      </c>
      <c r="I1" s="3" t="s">
        <v>3</v>
      </c>
      <c r="J1" s="3"/>
      <c r="K1" s="3"/>
      <c r="L1" s="23"/>
      <c r="M1" s="3"/>
      <c r="N1" s="3"/>
      <c r="O1" s="188" t="s">
        <v>6</v>
      </c>
      <c r="P1" s="184" t="s">
        <v>4</v>
      </c>
      <c r="Q1" s="5" t="s">
        <v>40</v>
      </c>
      <c r="R1" s="5" t="s">
        <v>16</v>
      </c>
      <c r="S1" s="5" t="s">
        <v>40</v>
      </c>
      <c r="T1" s="5" t="s">
        <v>13</v>
      </c>
      <c r="U1" s="5" t="s">
        <v>9</v>
      </c>
      <c r="V1" s="5" t="s">
        <v>14</v>
      </c>
      <c r="W1" s="5" t="s">
        <v>40</v>
      </c>
      <c r="X1" s="5" t="s">
        <v>16</v>
      </c>
      <c r="Y1" s="5" t="s">
        <v>45</v>
      </c>
      <c r="Z1" s="5" t="s">
        <v>13</v>
      </c>
      <c r="AA1" s="5" t="s">
        <v>9</v>
      </c>
      <c r="AB1" s="5" t="s">
        <v>14</v>
      </c>
      <c r="AC1" s="5" t="s">
        <v>45</v>
      </c>
      <c r="AD1" s="5" t="s">
        <v>45</v>
      </c>
      <c r="AE1" s="5" t="s">
        <v>136</v>
      </c>
      <c r="AF1" s="5" t="s">
        <v>96</v>
      </c>
      <c r="AG1" s="5" t="s">
        <v>201</v>
      </c>
      <c r="AH1" s="177" t="s">
        <v>18</v>
      </c>
      <c r="AI1" s="169" t="s">
        <v>10</v>
      </c>
      <c r="AJ1" s="169" t="s">
        <v>44</v>
      </c>
      <c r="AK1" s="179" t="s">
        <v>22</v>
      </c>
      <c r="AL1" s="181" t="s">
        <v>23</v>
      </c>
    </row>
    <row r="2" spans="1:38" x14ac:dyDescent="0.25">
      <c r="A2" s="178"/>
      <c r="B2" s="187"/>
      <c r="C2" s="187"/>
      <c r="D2" s="178"/>
      <c r="E2" s="178"/>
      <c r="F2" s="195"/>
      <c r="G2" s="195"/>
      <c r="H2" s="183"/>
      <c r="I2" s="17" t="s">
        <v>24</v>
      </c>
      <c r="J2" s="17" t="s">
        <v>126</v>
      </c>
      <c r="K2" s="17" t="s">
        <v>15</v>
      </c>
      <c r="L2" s="17" t="s">
        <v>202</v>
      </c>
      <c r="M2" s="2" t="s">
        <v>2</v>
      </c>
      <c r="N2" s="2" t="s">
        <v>1</v>
      </c>
      <c r="O2" s="189"/>
      <c r="P2" s="185"/>
      <c r="Q2" s="4" t="s">
        <v>41</v>
      </c>
      <c r="R2" s="4" t="s">
        <v>41</v>
      </c>
      <c r="S2" s="4" t="s">
        <v>41</v>
      </c>
      <c r="T2" s="4" t="s">
        <v>41</v>
      </c>
      <c r="U2" s="4" t="s">
        <v>41</v>
      </c>
      <c r="V2" s="4" t="s">
        <v>41</v>
      </c>
      <c r="W2" s="4" t="s">
        <v>42</v>
      </c>
      <c r="X2" s="4" t="s">
        <v>42</v>
      </c>
      <c r="Y2" s="4" t="s">
        <v>90</v>
      </c>
      <c r="Z2" s="4" t="s">
        <v>42</v>
      </c>
      <c r="AA2" s="4" t="s">
        <v>42</v>
      </c>
      <c r="AB2" s="4" t="s">
        <v>42</v>
      </c>
      <c r="AC2" s="4" t="s">
        <v>100</v>
      </c>
      <c r="AD2" s="16" t="s">
        <v>42</v>
      </c>
      <c r="AE2" s="16" t="s">
        <v>42</v>
      </c>
      <c r="AF2" s="16" t="s">
        <v>142</v>
      </c>
      <c r="AG2" s="16" t="s">
        <v>176</v>
      </c>
      <c r="AH2" s="178"/>
      <c r="AI2" s="170"/>
      <c r="AJ2" s="170"/>
      <c r="AK2" s="180"/>
      <c r="AL2" s="182"/>
    </row>
    <row r="3" spans="1:38" ht="12" customHeight="1" x14ac:dyDescent="0.25">
      <c r="A3" s="20" t="s">
        <v>28</v>
      </c>
      <c r="B3" s="21">
        <v>33</v>
      </c>
      <c r="C3" s="9">
        <v>47</v>
      </c>
      <c r="D3" s="9">
        <v>393</v>
      </c>
      <c r="E3" s="9"/>
      <c r="F3" s="12">
        <v>540</v>
      </c>
      <c r="G3" s="1">
        <f>'21.1'!AG3</f>
        <v>1961</v>
      </c>
      <c r="H3" s="22">
        <f>SUM(E3:G3)</f>
        <v>2501</v>
      </c>
      <c r="I3" s="7">
        <v>37</v>
      </c>
      <c r="J3" s="7">
        <v>4</v>
      </c>
      <c r="K3" s="7"/>
      <c r="L3" s="7"/>
      <c r="M3" s="7">
        <v>20</v>
      </c>
      <c r="N3" s="7">
        <v>60</v>
      </c>
      <c r="O3" s="6">
        <f t="shared" ref="O3:O27" si="0">SUBTOTAL(9,I3:N3)</f>
        <v>121</v>
      </c>
      <c r="P3" s="11">
        <f t="shared" ref="P3:P27" si="1">H3-O3</f>
        <v>2380</v>
      </c>
      <c r="Q3" s="14">
        <v>82</v>
      </c>
      <c r="R3" s="14">
        <v>63</v>
      </c>
      <c r="S3" s="14">
        <v>150</v>
      </c>
      <c r="T3" s="14"/>
      <c r="U3" s="14"/>
      <c r="V3" s="14"/>
      <c r="W3" s="14"/>
      <c r="X3" s="14"/>
      <c r="Y3" s="14"/>
      <c r="Z3" s="14"/>
      <c r="AA3" s="14">
        <v>70</v>
      </c>
      <c r="AB3" s="14">
        <v>91</v>
      </c>
      <c r="AC3" s="14"/>
      <c r="AD3" s="14"/>
      <c r="AE3" s="14"/>
      <c r="AF3" s="14">
        <v>1</v>
      </c>
      <c r="AG3" s="14"/>
      <c r="AH3" s="14"/>
      <c r="AI3" s="13">
        <f>SUM(Q3:AG3)</f>
        <v>457</v>
      </c>
      <c r="AJ3" s="15">
        <f t="shared" ref="AJ3:AJ27" si="2">P3-AI3</f>
        <v>1923</v>
      </c>
      <c r="AK3" s="7">
        <f>(B3*C3)+D3</f>
        <v>1944</v>
      </c>
      <c r="AL3" s="13">
        <f>AK3+AH3-AJ3</f>
        <v>21</v>
      </c>
    </row>
    <row r="4" spans="1:38" ht="12" customHeight="1" x14ac:dyDescent="0.25">
      <c r="A4" s="20" t="s">
        <v>29</v>
      </c>
      <c r="B4" s="21">
        <v>70</v>
      </c>
      <c r="C4" s="9">
        <v>28</v>
      </c>
      <c r="D4" s="9">
        <v>4</v>
      </c>
      <c r="E4" s="9"/>
      <c r="F4" s="12">
        <v>1400</v>
      </c>
      <c r="G4" s="1">
        <f>'21.1'!AG4</f>
        <v>953</v>
      </c>
      <c r="H4" s="22">
        <f t="shared" ref="H4:H31" si="3">SUM(E4:G4)</f>
        <v>2353</v>
      </c>
      <c r="I4" s="7">
        <v>29</v>
      </c>
      <c r="J4" s="7">
        <v>23</v>
      </c>
      <c r="K4" s="7"/>
      <c r="L4" s="7">
        <v>4</v>
      </c>
      <c r="M4" s="7">
        <v>40</v>
      </c>
      <c r="N4" s="7"/>
      <c r="O4" s="6">
        <f t="shared" si="0"/>
        <v>96</v>
      </c>
      <c r="P4" s="11">
        <f t="shared" si="1"/>
        <v>2257</v>
      </c>
      <c r="Q4" s="14">
        <v>82</v>
      </c>
      <c r="R4" s="14">
        <v>60</v>
      </c>
      <c r="S4" s="14">
        <v>50</v>
      </c>
      <c r="T4" s="14"/>
      <c r="U4" s="14"/>
      <c r="V4" s="14"/>
      <c r="W4" s="14"/>
      <c r="X4" s="14"/>
      <c r="Y4" s="14"/>
      <c r="Z4" s="14"/>
      <c r="AA4" s="14">
        <v>72</v>
      </c>
      <c r="AB4" s="14">
        <v>32</v>
      </c>
      <c r="AC4" s="14"/>
      <c r="AD4" s="14"/>
      <c r="AE4" s="14"/>
      <c r="AF4" s="14"/>
      <c r="AG4" s="14"/>
      <c r="AH4" s="14">
        <v>1</v>
      </c>
      <c r="AI4" s="13">
        <f t="shared" ref="AI4:AI31" si="4">SUM(Q4:AG4)</f>
        <v>296</v>
      </c>
      <c r="AJ4" s="15">
        <f t="shared" si="2"/>
        <v>1961</v>
      </c>
      <c r="AK4" s="7">
        <f t="shared" ref="AK4:AK31" si="5">(B4*C4)+D4</f>
        <v>1964</v>
      </c>
      <c r="AL4" s="13">
        <f t="shared" ref="AL4:AL26" si="6">AK4+AH4-AJ4</f>
        <v>4</v>
      </c>
    </row>
    <row r="5" spans="1:38" ht="12" customHeight="1" x14ac:dyDescent="0.25">
      <c r="A5" s="20" t="s">
        <v>30</v>
      </c>
      <c r="B5" s="21">
        <v>45</v>
      </c>
      <c r="C5" s="8">
        <v>4</v>
      </c>
      <c r="D5" s="8">
        <v>39</v>
      </c>
      <c r="E5" s="8"/>
      <c r="F5" s="12">
        <v>180</v>
      </c>
      <c r="G5" s="1">
        <f>'21.1'!AG5</f>
        <v>189</v>
      </c>
      <c r="H5" s="22">
        <f t="shared" si="3"/>
        <v>369</v>
      </c>
      <c r="I5" s="7"/>
      <c r="J5" s="7"/>
      <c r="K5" s="7"/>
      <c r="L5" s="7"/>
      <c r="M5" s="7">
        <v>45</v>
      </c>
      <c r="N5" s="7">
        <v>40</v>
      </c>
      <c r="O5" s="6">
        <f t="shared" si="0"/>
        <v>85</v>
      </c>
      <c r="P5" s="11">
        <f t="shared" si="1"/>
        <v>284</v>
      </c>
      <c r="Q5" s="14">
        <v>20</v>
      </c>
      <c r="R5" s="14"/>
      <c r="S5" s="14">
        <v>30</v>
      </c>
      <c r="T5" s="14"/>
      <c r="U5" s="14"/>
      <c r="V5" s="14"/>
      <c r="W5" s="14"/>
      <c r="X5" s="14"/>
      <c r="Y5" s="14"/>
      <c r="Z5" s="14"/>
      <c r="AA5" s="14"/>
      <c r="AB5" s="14">
        <v>15</v>
      </c>
      <c r="AC5" s="14"/>
      <c r="AD5" s="14"/>
      <c r="AE5" s="14"/>
      <c r="AF5" s="14"/>
      <c r="AG5" s="14"/>
      <c r="AH5" s="14"/>
      <c r="AI5" s="13">
        <f t="shared" si="4"/>
        <v>65</v>
      </c>
      <c r="AJ5" s="15">
        <f t="shared" si="2"/>
        <v>219</v>
      </c>
      <c r="AK5" s="7">
        <f t="shared" si="5"/>
        <v>219</v>
      </c>
      <c r="AL5" s="13">
        <f t="shared" si="6"/>
        <v>0</v>
      </c>
    </row>
    <row r="6" spans="1:38" ht="12" customHeight="1" x14ac:dyDescent="0.25">
      <c r="A6" s="20" t="s">
        <v>31</v>
      </c>
      <c r="B6" s="21">
        <v>60</v>
      </c>
      <c r="C6" s="8">
        <v>1</v>
      </c>
      <c r="D6" s="8">
        <v>89</v>
      </c>
      <c r="E6" s="8"/>
      <c r="F6" s="12">
        <v>80</v>
      </c>
      <c r="G6" s="1">
        <f>'21.1'!AG6</f>
        <v>69</v>
      </c>
      <c r="H6" s="22">
        <f t="shared" si="3"/>
        <v>149</v>
      </c>
      <c r="I6" s="7"/>
      <c r="J6" s="7"/>
      <c r="K6" s="7"/>
      <c r="L6" s="7"/>
      <c r="M6" s="7"/>
      <c r="N6" s="7"/>
      <c r="O6" s="6">
        <f t="shared" si="0"/>
        <v>0</v>
      </c>
      <c r="P6" s="11">
        <f t="shared" si="1"/>
        <v>149</v>
      </c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3">
        <f t="shared" si="4"/>
        <v>0</v>
      </c>
      <c r="AJ6" s="15">
        <f t="shared" si="2"/>
        <v>149</v>
      </c>
      <c r="AK6" s="7">
        <f t="shared" si="5"/>
        <v>149</v>
      </c>
      <c r="AL6" s="13">
        <f t="shared" si="6"/>
        <v>0</v>
      </c>
    </row>
    <row r="7" spans="1:38" ht="12" customHeight="1" x14ac:dyDescent="0.25">
      <c r="A7" s="20" t="s">
        <v>33</v>
      </c>
      <c r="B7" s="21">
        <v>120</v>
      </c>
      <c r="C7" s="9">
        <v>7</v>
      </c>
      <c r="D7" s="9">
        <v>112</v>
      </c>
      <c r="E7" s="9"/>
      <c r="F7" s="12">
        <v>240</v>
      </c>
      <c r="G7" s="1">
        <f>'21.1'!AG7</f>
        <v>761</v>
      </c>
      <c r="H7" s="22">
        <f t="shared" si="3"/>
        <v>1001</v>
      </c>
      <c r="I7" s="7">
        <v>14</v>
      </c>
      <c r="J7" s="7"/>
      <c r="K7" s="7"/>
      <c r="L7" s="7">
        <v>4</v>
      </c>
      <c r="M7" s="7"/>
      <c r="N7" s="7"/>
      <c r="O7" s="6">
        <f t="shared" si="0"/>
        <v>18</v>
      </c>
      <c r="P7" s="11">
        <f t="shared" si="1"/>
        <v>983</v>
      </c>
      <c r="Q7" s="14">
        <v>14</v>
      </c>
      <c r="R7" s="14">
        <v>9</v>
      </c>
      <c r="S7" s="14"/>
      <c r="T7" s="14"/>
      <c r="U7" s="14"/>
      <c r="V7" s="14"/>
      <c r="W7" s="14"/>
      <c r="X7" s="14"/>
      <c r="Y7" s="14"/>
      <c r="Z7" s="14"/>
      <c r="AA7" s="14">
        <v>8</v>
      </c>
      <c r="AB7" s="14"/>
      <c r="AC7" s="14"/>
      <c r="AD7" s="14"/>
      <c r="AE7" s="14"/>
      <c r="AF7" s="14"/>
      <c r="AG7" s="14"/>
      <c r="AH7" s="14"/>
      <c r="AI7" s="13">
        <f t="shared" si="4"/>
        <v>31</v>
      </c>
      <c r="AJ7" s="15">
        <f t="shared" si="2"/>
        <v>952</v>
      </c>
      <c r="AK7" s="7">
        <f t="shared" si="5"/>
        <v>952</v>
      </c>
      <c r="AL7" s="13">
        <f t="shared" si="6"/>
        <v>0</v>
      </c>
    </row>
    <row r="8" spans="1:38" ht="12" customHeight="1" x14ac:dyDescent="0.25">
      <c r="A8" s="20" t="s">
        <v>34</v>
      </c>
      <c r="B8" s="21">
        <v>40</v>
      </c>
      <c r="C8" s="8">
        <v>2</v>
      </c>
      <c r="D8" s="8">
        <v>16</v>
      </c>
      <c r="E8" s="8"/>
      <c r="F8" s="12">
        <v>40</v>
      </c>
      <c r="G8" s="1">
        <f>'21.1'!AG8</f>
        <v>76</v>
      </c>
      <c r="H8" s="22">
        <f t="shared" si="3"/>
        <v>116</v>
      </c>
      <c r="I8" s="7"/>
      <c r="J8" s="7"/>
      <c r="K8" s="7"/>
      <c r="L8" s="7"/>
      <c r="M8" s="7"/>
      <c r="N8" s="7">
        <v>20</v>
      </c>
      <c r="O8" s="6">
        <f t="shared" si="0"/>
        <v>20</v>
      </c>
      <c r="P8" s="11">
        <f t="shared" si="1"/>
        <v>96</v>
      </c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3">
        <f t="shared" si="4"/>
        <v>0</v>
      </c>
      <c r="AJ8" s="15">
        <f t="shared" si="2"/>
        <v>96</v>
      </c>
      <c r="AK8" s="7">
        <f t="shared" si="5"/>
        <v>96</v>
      </c>
      <c r="AL8" s="13">
        <f t="shared" si="6"/>
        <v>0</v>
      </c>
    </row>
    <row r="9" spans="1:38" ht="12" customHeight="1" x14ac:dyDescent="0.25">
      <c r="A9" s="20" t="s">
        <v>35</v>
      </c>
      <c r="B9" s="21">
        <v>65</v>
      </c>
      <c r="C9" s="8">
        <v>3</v>
      </c>
      <c r="D9" s="8">
        <v>57</v>
      </c>
      <c r="E9" s="8"/>
      <c r="F9" s="12"/>
      <c r="G9" s="1">
        <f>'21.1'!AG9</f>
        <v>280</v>
      </c>
      <c r="H9" s="22">
        <f t="shared" si="3"/>
        <v>280</v>
      </c>
      <c r="I9" s="7"/>
      <c r="J9" s="7"/>
      <c r="K9" s="7"/>
      <c r="L9" s="7"/>
      <c r="M9" s="7"/>
      <c r="N9" s="7"/>
      <c r="O9" s="6">
        <f t="shared" si="0"/>
        <v>0</v>
      </c>
      <c r="P9" s="11">
        <f t="shared" si="1"/>
        <v>280</v>
      </c>
      <c r="Q9" s="14"/>
      <c r="R9" s="14">
        <v>18</v>
      </c>
      <c r="S9" s="14"/>
      <c r="T9" s="14"/>
      <c r="U9" s="14"/>
      <c r="V9" s="14"/>
      <c r="W9" s="14"/>
      <c r="X9" s="14"/>
      <c r="Y9" s="14"/>
      <c r="Z9" s="14"/>
      <c r="AA9" s="14">
        <v>10</v>
      </c>
      <c r="AB9" s="14"/>
      <c r="AC9" s="14"/>
      <c r="AD9" s="14"/>
      <c r="AE9" s="14"/>
      <c r="AF9" s="14"/>
      <c r="AG9" s="14"/>
      <c r="AH9" s="14"/>
      <c r="AI9" s="13">
        <f t="shared" si="4"/>
        <v>28</v>
      </c>
      <c r="AJ9" s="15">
        <f t="shared" si="2"/>
        <v>252</v>
      </c>
      <c r="AK9" s="7">
        <f t="shared" si="5"/>
        <v>252</v>
      </c>
      <c r="AL9" s="13">
        <f t="shared" si="6"/>
        <v>0</v>
      </c>
    </row>
    <row r="10" spans="1:38" ht="12" customHeight="1" x14ac:dyDescent="0.25">
      <c r="A10" s="20" t="s">
        <v>36</v>
      </c>
      <c r="B10" s="21">
        <v>100</v>
      </c>
      <c r="C10" s="8">
        <v>7</v>
      </c>
      <c r="D10" s="8">
        <v>20</v>
      </c>
      <c r="E10" s="8">
        <v>7</v>
      </c>
      <c r="F10" s="12">
        <v>200</v>
      </c>
      <c r="G10" s="1">
        <f>'21.1'!AG10</f>
        <v>712</v>
      </c>
      <c r="H10" s="22">
        <f t="shared" si="3"/>
        <v>919</v>
      </c>
      <c r="I10" s="7">
        <v>14</v>
      </c>
      <c r="J10" s="7">
        <v>32</v>
      </c>
      <c r="K10" s="7"/>
      <c r="L10" s="7"/>
      <c r="M10" s="7"/>
      <c r="N10" s="7">
        <v>15</v>
      </c>
      <c r="O10" s="6">
        <f t="shared" si="0"/>
        <v>61</v>
      </c>
      <c r="P10" s="11">
        <f t="shared" si="1"/>
        <v>858</v>
      </c>
      <c r="Q10" s="14">
        <v>56</v>
      </c>
      <c r="R10" s="14">
        <v>51</v>
      </c>
      <c r="S10" s="14"/>
      <c r="T10" s="14"/>
      <c r="U10" s="14"/>
      <c r="V10" s="14"/>
      <c r="W10" s="14"/>
      <c r="X10" s="14"/>
      <c r="Y10" s="14"/>
      <c r="Z10" s="14"/>
      <c r="AA10" s="14">
        <v>29</v>
      </c>
      <c r="AB10" s="14"/>
      <c r="AC10" s="14"/>
      <c r="AD10" s="14"/>
      <c r="AE10" s="14"/>
      <c r="AF10" s="14"/>
      <c r="AG10" s="14"/>
      <c r="AH10" s="14">
        <v>2</v>
      </c>
      <c r="AI10" s="13">
        <f t="shared" si="4"/>
        <v>136</v>
      </c>
      <c r="AJ10" s="15">
        <f t="shared" si="2"/>
        <v>722</v>
      </c>
      <c r="AK10" s="7">
        <f t="shared" si="5"/>
        <v>720</v>
      </c>
      <c r="AL10" s="13">
        <f t="shared" si="6"/>
        <v>0</v>
      </c>
    </row>
    <row r="11" spans="1:38" ht="12" customHeight="1" x14ac:dyDescent="0.25">
      <c r="A11" s="20" t="s">
        <v>37</v>
      </c>
      <c r="B11" s="21">
        <v>85</v>
      </c>
      <c r="C11" s="10">
        <v>2</v>
      </c>
      <c r="D11" s="10">
        <v>11</v>
      </c>
      <c r="E11" s="10"/>
      <c r="F11" s="12">
        <v>85</v>
      </c>
      <c r="G11" s="1">
        <f>'21.1'!AG11</f>
        <v>130</v>
      </c>
      <c r="H11" s="22">
        <f t="shared" si="3"/>
        <v>215</v>
      </c>
      <c r="I11" s="7">
        <v>8</v>
      </c>
      <c r="J11" s="7">
        <v>1</v>
      </c>
      <c r="K11" s="7"/>
      <c r="L11" s="7"/>
      <c r="M11" s="7"/>
      <c r="N11" s="7"/>
      <c r="O11" s="6">
        <f t="shared" si="0"/>
        <v>9</v>
      </c>
      <c r="P11" s="11">
        <f t="shared" si="1"/>
        <v>206</v>
      </c>
      <c r="Q11" s="14"/>
      <c r="R11" s="14">
        <v>15</v>
      </c>
      <c r="S11" s="14"/>
      <c r="T11" s="14"/>
      <c r="U11" s="14"/>
      <c r="V11" s="14"/>
      <c r="W11" s="14"/>
      <c r="X11" s="14"/>
      <c r="Y11" s="14"/>
      <c r="Z11" s="14"/>
      <c r="AA11" s="14"/>
      <c r="AB11" s="14">
        <v>10</v>
      </c>
      <c r="AC11" s="14"/>
      <c r="AD11" s="14"/>
      <c r="AE11" s="14"/>
      <c r="AF11" s="14"/>
      <c r="AG11" s="14"/>
      <c r="AH11" s="14"/>
      <c r="AI11" s="13">
        <f t="shared" si="4"/>
        <v>25</v>
      </c>
      <c r="AJ11" s="15">
        <f t="shared" si="2"/>
        <v>181</v>
      </c>
      <c r="AK11" s="7">
        <f t="shared" si="5"/>
        <v>181</v>
      </c>
      <c r="AL11" s="13">
        <f t="shared" si="6"/>
        <v>0</v>
      </c>
    </row>
    <row r="12" spans="1:38" ht="12" customHeight="1" x14ac:dyDescent="0.25">
      <c r="A12" s="20" t="s">
        <v>38</v>
      </c>
      <c r="B12" s="21">
        <v>50</v>
      </c>
      <c r="C12" s="10">
        <v>5</v>
      </c>
      <c r="D12" s="10">
        <v>196</v>
      </c>
      <c r="E12" s="10"/>
      <c r="F12" s="12">
        <v>170</v>
      </c>
      <c r="G12" s="1">
        <f>'21.1'!AG12</f>
        <v>353</v>
      </c>
      <c r="H12" s="22">
        <f t="shared" si="3"/>
        <v>523</v>
      </c>
      <c r="I12" s="7">
        <v>8</v>
      </c>
      <c r="J12" s="7"/>
      <c r="K12" s="7"/>
      <c r="L12" s="7">
        <v>4</v>
      </c>
      <c r="M12" s="7"/>
      <c r="N12" s="7"/>
      <c r="O12" s="6">
        <f t="shared" si="0"/>
        <v>12</v>
      </c>
      <c r="P12" s="11">
        <f t="shared" si="1"/>
        <v>511</v>
      </c>
      <c r="Q12" s="14"/>
      <c r="R12" s="14">
        <v>44</v>
      </c>
      <c r="S12" s="14"/>
      <c r="T12" s="14"/>
      <c r="U12" s="14"/>
      <c r="V12" s="14"/>
      <c r="W12" s="14"/>
      <c r="X12" s="14"/>
      <c r="Y12" s="14"/>
      <c r="Z12" s="14"/>
      <c r="AA12" s="14">
        <v>12</v>
      </c>
      <c r="AB12" s="14">
        <v>8</v>
      </c>
      <c r="AC12" s="14"/>
      <c r="AD12" s="14"/>
      <c r="AE12" s="14"/>
      <c r="AF12" s="14"/>
      <c r="AG12" s="14"/>
      <c r="AH12" s="14">
        <v>1</v>
      </c>
      <c r="AI12" s="13">
        <f t="shared" si="4"/>
        <v>64</v>
      </c>
      <c r="AJ12" s="15">
        <f t="shared" si="2"/>
        <v>447</v>
      </c>
      <c r="AK12" s="7">
        <f t="shared" si="5"/>
        <v>446</v>
      </c>
      <c r="AL12" s="13">
        <f t="shared" si="6"/>
        <v>0</v>
      </c>
    </row>
    <row r="13" spans="1:38" ht="12" customHeight="1" x14ac:dyDescent="0.25">
      <c r="A13" s="20" t="s">
        <v>39</v>
      </c>
      <c r="B13" s="21">
        <v>50</v>
      </c>
      <c r="C13" s="10">
        <v>7</v>
      </c>
      <c r="D13" s="10">
        <v>39</v>
      </c>
      <c r="E13" s="10"/>
      <c r="F13" s="12"/>
      <c r="G13" s="1">
        <f>'21.1'!AG13</f>
        <v>406</v>
      </c>
      <c r="H13" s="22">
        <f t="shared" si="3"/>
        <v>406</v>
      </c>
      <c r="I13" s="7">
        <v>8</v>
      </c>
      <c r="J13" s="7"/>
      <c r="K13" s="7"/>
      <c r="L13" s="7"/>
      <c r="M13" s="7"/>
      <c r="N13" s="7"/>
      <c r="O13" s="6">
        <f t="shared" si="0"/>
        <v>8</v>
      </c>
      <c r="P13" s="11">
        <f t="shared" si="1"/>
        <v>398</v>
      </c>
      <c r="Q13" s="14"/>
      <c r="R13" s="14">
        <v>3</v>
      </c>
      <c r="S13" s="14"/>
      <c r="T13" s="14"/>
      <c r="U13" s="14"/>
      <c r="V13" s="14"/>
      <c r="W13" s="14"/>
      <c r="X13" s="14"/>
      <c r="Y13" s="14"/>
      <c r="Z13" s="14"/>
      <c r="AA13" s="14">
        <v>6</v>
      </c>
      <c r="AB13" s="14"/>
      <c r="AC13" s="14"/>
      <c r="AD13" s="14"/>
      <c r="AE13" s="14"/>
      <c r="AF13" s="14"/>
      <c r="AG13" s="14"/>
      <c r="AH13" s="14"/>
      <c r="AI13" s="13">
        <f t="shared" si="4"/>
        <v>9</v>
      </c>
      <c r="AJ13" s="15">
        <f t="shared" si="2"/>
        <v>389</v>
      </c>
      <c r="AK13" s="7">
        <f t="shared" si="5"/>
        <v>389</v>
      </c>
      <c r="AL13" s="13">
        <f t="shared" si="6"/>
        <v>0</v>
      </c>
    </row>
    <row r="14" spans="1:38" ht="12" customHeight="1" x14ac:dyDescent="0.25">
      <c r="A14" s="20" t="s">
        <v>25</v>
      </c>
      <c r="B14" s="21">
        <v>45</v>
      </c>
      <c r="C14" s="10">
        <v>1</v>
      </c>
      <c r="D14" s="10">
        <v>35</v>
      </c>
      <c r="E14" s="10"/>
      <c r="F14" s="12"/>
      <c r="G14" s="1">
        <f>'21.1'!AG14</f>
        <v>90</v>
      </c>
      <c r="H14" s="22">
        <f t="shared" si="3"/>
        <v>90</v>
      </c>
      <c r="I14" s="7"/>
      <c r="J14" s="7"/>
      <c r="K14" s="7"/>
      <c r="L14" s="7"/>
      <c r="M14" s="7"/>
      <c r="N14" s="7"/>
      <c r="O14" s="6">
        <f t="shared" si="0"/>
        <v>0</v>
      </c>
      <c r="P14" s="11">
        <f t="shared" si="1"/>
        <v>90</v>
      </c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>
        <v>10</v>
      </c>
      <c r="AC14" s="14"/>
      <c r="AD14" s="14"/>
      <c r="AE14" s="14"/>
      <c r="AF14" s="14"/>
      <c r="AG14" s="14"/>
      <c r="AH14" s="14"/>
      <c r="AI14" s="13">
        <f t="shared" si="4"/>
        <v>10</v>
      </c>
      <c r="AJ14" s="15">
        <f t="shared" si="2"/>
        <v>80</v>
      </c>
      <c r="AK14" s="7">
        <f t="shared" si="5"/>
        <v>80</v>
      </c>
      <c r="AL14" s="13">
        <f t="shared" si="6"/>
        <v>0</v>
      </c>
    </row>
    <row r="15" spans="1:38" ht="12" customHeight="1" x14ac:dyDescent="0.25">
      <c r="A15" s="20" t="s">
        <v>26</v>
      </c>
      <c r="B15" s="21">
        <v>33</v>
      </c>
      <c r="C15" s="10">
        <v>8</v>
      </c>
      <c r="D15" s="10">
        <v>24</v>
      </c>
      <c r="E15" s="10"/>
      <c r="F15" s="12"/>
      <c r="G15" s="1">
        <f>'21.1'!AG15</f>
        <v>298</v>
      </c>
      <c r="H15" s="22">
        <f t="shared" si="3"/>
        <v>298</v>
      </c>
      <c r="I15" s="7"/>
      <c r="J15" s="7"/>
      <c r="K15" s="7"/>
      <c r="L15" s="7"/>
      <c r="M15" s="7">
        <v>10</v>
      </c>
      <c r="N15" s="7"/>
      <c r="O15" s="6">
        <f t="shared" si="0"/>
        <v>10</v>
      </c>
      <c r="P15" s="11">
        <f t="shared" si="1"/>
        <v>288</v>
      </c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3">
        <f t="shared" si="4"/>
        <v>0</v>
      </c>
      <c r="AJ15" s="15">
        <f t="shared" si="2"/>
        <v>288</v>
      </c>
      <c r="AK15" s="7">
        <f t="shared" si="5"/>
        <v>288</v>
      </c>
      <c r="AL15" s="13">
        <f t="shared" si="6"/>
        <v>0</v>
      </c>
    </row>
    <row r="16" spans="1:38" ht="12" customHeight="1" x14ac:dyDescent="0.25">
      <c r="A16" s="20" t="s">
        <v>27</v>
      </c>
      <c r="B16" s="21">
        <v>45</v>
      </c>
      <c r="C16" s="10">
        <v>3</v>
      </c>
      <c r="D16" s="10">
        <v>16</v>
      </c>
      <c r="E16" s="10">
        <v>9</v>
      </c>
      <c r="F16" s="12"/>
      <c r="G16" s="1">
        <f>'21.1'!AG16</f>
        <v>360</v>
      </c>
      <c r="H16" s="22">
        <f t="shared" si="3"/>
        <v>369</v>
      </c>
      <c r="I16" s="7"/>
      <c r="J16" s="7">
        <v>208</v>
      </c>
      <c r="K16" s="7"/>
      <c r="L16" s="7"/>
      <c r="M16" s="7"/>
      <c r="N16" s="7"/>
      <c r="O16" s="6">
        <f t="shared" si="0"/>
        <v>208</v>
      </c>
      <c r="P16" s="11">
        <f t="shared" si="1"/>
        <v>161</v>
      </c>
      <c r="Q16" s="14"/>
      <c r="R16" s="14">
        <v>2</v>
      </c>
      <c r="S16" s="14"/>
      <c r="T16" s="14"/>
      <c r="U16" s="14"/>
      <c r="V16" s="14"/>
      <c r="W16" s="14"/>
      <c r="X16" s="14"/>
      <c r="Y16" s="14"/>
      <c r="Z16" s="14"/>
      <c r="AA16" s="14">
        <v>8</v>
      </c>
      <c r="AB16" s="14"/>
      <c r="AC16" s="14"/>
      <c r="AD16" s="14"/>
      <c r="AE16" s="14"/>
      <c r="AF16" s="14"/>
      <c r="AG16" s="14"/>
      <c r="AH16" s="14"/>
      <c r="AI16" s="13">
        <f t="shared" si="4"/>
        <v>10</v>
      </c>
      <c r="AJ16" s="15">
        <f t="shared" si="2"/>
        <v>151</v>
      </c>
      <c r="AK16" s="7">
        <f t="shared" si="5"/>
        <v>151</v>
      </c>
      <c r="AL16" s="13">
        <f t="shared" si="6"/>
        <v>0</v>
      </c>
    </row>
    <row r="17" spans="1:38" ht="12" customHeight="1" x14ac:dyDescent="0.25">
      <c r="A17" s="20" t="s">
        <v>48</v>
      </c>
      <c r="B17" s="21">
        <v>50</v>
      </c>
      <c r="C17" s="10">
        <v>1</v>
      </c>
      <c r="D17" s="10">
        <v>22</v>
      </c>
      <c r="E17" s="10"/>
      <c r="F17" s="12"/>
      <c r="G17" s="1">
        <f>'21.1'!AG17</f>
        <v>72</v>
      </c>
      <c r="H17" s="22">
        <f t="shared" si="3"/>
        <v>72</v>
      </c>
      <c r="I17" s="7"/>
      <c r="J17" s="7"/>
      <c r="K17" s="7"/>
      <c r="L17" s="7"/>
      <c r="M17" s="7"/>
      <c r="N17" s="7"/>
      <c r="O17" s="6">
        <f t="shared" si="0"/>
        <v>0</v>
      </c>
      <c r="P17" s="11">
        <f t="shared" si="1"/>
        <v>72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3">
        <f t="shared" si="4"/>
        <v>0</v>
      </c>
      <c r="AJ17" s="15">
        <f t="shared" si="2"/>
        <v>72</v>
      </c>
      <c r="AK17" s="7">
        <f t="shared" si="5"/>
        <v>72</v>
      </c>
      <c r="AL17" s="13">
        <f t="shared" si="6"/>
        <v>0</v>
      </c>
    </row>
    <row r="18" spans="1:38" ht="12" customHeight="1" x14ac:dyDescent="0.25">
      <c r="A18" s="20" t="s">
        <v>49</v>
      </c>
      <c r="B18" s="21">
        <v>100</v>
      </c>
      <c r="C18" s="10">
        <v>1</v>
      </c>
      <c r="D18" s="10">
        <v>88</v>
      </c>
      <c r="E18" s="10"/>
      <c r="F18" s="12"/>
      <c r="G18" s="1">
        <f>'21.1'!AG18</f>
        <v>204</v>
      </c>
      <c r="H18" s="22">
        <f t="shared" si="3"/>
        <v>204</v>
      </c>
      <c r="I18" s="7"/>
      <c r="J18" s="7"/>
      <c r="K18" s="7"/>
      <c r="L18" s="7"/>
      <c r="M18" s="7"/>
      <c r="N18" s="7"/>
      <c r="O18" s="6">
        <f t="shared" si="0"/>
        <v>0</v>
      </c>
      <c r="P18" s="11">
        <f t="shared" si="1"/>
        <v>204</v>
      </c>
      <c r="Q18" s="14"/>
      <c r="R18" s="14">
        <v>13</v>
      </c>
      <c r="S18" s="14"/>
      <c r="T18" s="14"/>
      <c r="U18" s="14"/>
      <c r="V18" s="14"/>
      <c r="W18" s="14"/>
      <c r="X18" s="14"/>
      <c r="Y18" s="14"/>
      <c r="Z18" s="14"/>
      <c r="AA18" s="14">
        <v>3</v>
      </c>
      <c r="AB18" s="14"/>
      <c r="AC18" s="14"/>
      <c r="AD18" s="14"/>
      <c r="AE18" s="14"/>
      <c r="AF18" s="14"/>
      <c r="AG18" s="14"/>
      <c r="AH18" s="14"/>
      <c r="AI18" s="13">
        <f t="shared" si="4"/>
        <v>16</v>
      </c>
      <c r="AJ18" s="15">
        <f t="shared" si="2"/>
        <v>188</v>
      </c>
      <c r="AK18" s="7">
        <f t="shared" si="5"/>
        <v>188</v>
      </c>
      <c r="AL18" s="13">
        <f t="shared" si="6"/>
        <v>0</v>
      </c>
    </row>
    <row r="19" spans="1:38" ht="12" customHeight="1" x14ac:dyDescent="0.25">
      <c r="A19" s="20" t="s">
        <v>50</v>
      </c>
      <c r="B19" s="21">
        <v>50</v>
      </c>
      <c r="C19" s="10">
        <v>1</v>
      </c>
      <c r="D19" s="10">
        <v>11</v>
      </c>
      <c r="E19" s="10"/>
      <c r="F19" s="12"/>
      <c r="G19" s="1">
        <f>'21.1'!AG19</f>
        <v>61</v>
      </c>
      <c r="H19" s="22">
        <f t="shared" si="3"/>
        <v>61</v>
      </c>
      <c r="I19" s="7"/>
      <c r="J19" s="7"/>
      <c r="K19" s="7"/>
      <c r="L19" s="7"/>
      <c r="M19" s="7"/>
      <c r="N19" s="7"/>
      <c r="O19" s="6">
        <f t="shared" si="0"/>
        <v>0</v>
      </c>
      <c r="P19" s="11">
        <f t="shared" si="1"/>
        <v>61</v>
      </c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3">
        <f t="shared" si="4"/>
        <v>0</v>
      </c>
      <c r="AJ19" s="15">
        <f t="shared" si="2"/>
        <v>61</v>
      </c>
      <c r="AK19" s="7">
        <f t="shared" si="5"/>
        <v>61</v>
      </c>
      <c r="AL19" s="13">
        <f t="shared" si="6"/>
        <v>0</v>
      </c>
    </row>
    <row r="20" spans="1:38" ht="12" customHeight="1" x14ac:dyDescent="0.25">
      <c r="A20" s="20" t="s">
        <v>47</v>
      </c>
      <c r="B20" s="21">
        <v>33</v>
      </c>
      <c r="C20" s="10">
        <v>4</v>
      </c>
      <c r="D20" s="10">
        <v>13</v>
      </c>
      <c r="E20" s="10">
        <v>9</v>
      </c>
      <c r="F20" s="12"/>
      <c r="G20" s="1">
        <f>'21.1'!AG20</f>
        <v>300</v>
      </c>
      <c r="H20" s="22">
        <f t="shared" si="3"/>
        <v>309</v>
      </c>
      <c r="I20" s="7">
        <v>5</v>
      </c>
      <c r="J20" s="7">
        <v>90</v>
      </c>
      <c r="K20" s="7"/>
      <c r="L20" s="7"/>
      <c r="M20" s="7"/>
      <c r="N20" s="7"/>
      <c r="O20" s="6">
        <f t="shared" si="0"/>
        <v>95</v>
      </c>
      <c r="P20" s="11">
        <f t="shared" si="1"/>
        <v>214</v>
      </c>
      <c r="Q20" s="14"/>
      <c r="R20" s="14">
        <v>20</v>
      </c>
      <c r="S20" s="14">
        <v>20</v>
      </c>
      <c r="T20" s="14"/>
      <c r="U20" s="14"/>
      <c r="V20" s="14"/>
      <c r="W20" s="14"/>
      <c r="X20" s="14"/>
      <c r="Y20" s="14"/>
      <c r="Z20" s="14"/>
      <c r="AA20" s="14"/>
      <c r="AB20" s="14">
        <v>26</v>
      </c>
      <c r="AC20" s="14"/>
      <c r="AD20" s="14"/>
      <c r="AE20" s="14"/>
      <c r="AF20" s="14">
        <v>1</v>
      </c>
      <c r="AG20" s="14"/>
      <c r="AH20" s="14">
        <v>2</v>
      </c>
      <c r="AI20" s="13">
        <f t="shared" si="4"/>
        <v>67</v>
      </c>
      <c r="AJ20" s="15">
        <f t="shared" si="2"/>
        <v>147</v>
      </c>
      <c r="AK20" s="7">
        <f t="shared" si="5"/>
        <v>145</v>
      </c>
      <c r="AL20" s="13">
        <f t="shared" si="6"/>
        <v>0</v>
      </c>
    </row>
    <row r="21" spans="1:38" ht="12" customHeight="1" x14ac:dyDescent="0.25">
      <c r="A21" s="20" t="s">
        <v>191</v>
      </c>
      <c r="B21" s="21">
        <v>33</v>
      </c>
      <c r="C21" s="10">
        <v>14</v>
      </c>
      <c r="D21" s="10">
        <v>21</v>
      </c>
      <c r="E21" s="10">
        <v>9</v>
      </c>
      <c r="F21" s="12"/>
      <c r="G21" s="1">
        <f>'21.1'!AG21</f>
        <v>531</v>
      </c>
      <c r="H21" s="22">
        <f t="shared" si="3"/>
        <v>540</v>
      </c>
      <c r="I21" s="7"/>
      <c r="J21" s="7"/>
      <c r="K21" s="7"/>
      <c r="L21" s="7"/>
      <c r="M21" s="7"/>
      <c r="N21" s="7"/>
      <c r="O21" s="6">
        <f t="shared" si="0"/>
        <v>0</v>
      </c>
      <c r="P21" s="11">
        <f t="shared" si="1"/>
        <v>540</v>
      </c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>
        <v>57</v>
      </c>
      <c r="AH21" s="14"/>
      <c r="AI21" s="13">
        <f t="shared" si="4"/>
        <v>57</v>
      </c>
      <c r="AJ21" s="15">
        <f t="shared" si="2"/>
        <v>483</v>
      </c>
      <c r="AK21" s="7">
        <f t="shared" si="5"/>
        <v>483</v>
      </c>
      <c r="AL21" s="13">
        <f t="shared" si="6"/>
        <v>0</v>
      </c>
    </row>
    <row r="22" spans="1:38" ht="12" customHeight="1" x14ac:dyDescent="0.25">
      <c r="A22" s="20" t="s">
        <v>192</v>
      </c>
      <c r="B22" s="21"/>
      <c r="C22" s="10"/>
      <c r="D22" s="10">
        <v>366</v>
      </c>
      <c r="E22" s="10">
        <v>7</v>
      </c>
      <c r="F22" s="12"/>
      <c r="G22" s="1">
        <f>'21.1'!AG22</f>
        <v>475</v>
      </c>
      <c r="H22" s="22">
        <f t="shared" si="3"/>
        <v>482</v>
      </c>
      <c r="I22" s="7"/>
      <c r="J22" s="7"/>
      <c r="K22" s="7"/>
      <c r="L22" s="7"/>
      <c r="M22" s="7"/>
      <c r="N22" s="7"/>
      <c r="O22" s="6">
        <f t="shared" si="0"/>
        <v>0</v>
      </c>
      <c r="P22" s="11">
        <f t="shared" si="1"/>
        <v>482</v>
      </c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>
        <v>114</v>
      </c>
      <c r="AH22" s="14">
        <v>2</v>
      </c>
      <c r="AI22" s="13">
        <f t="shared" si="4"/>
        <v>114</v>
      </c>
      <c r="AJ22" s="15">
        <f t="shared" si="2"/>
        <v>368</v>
      </c>
      <c r="AK22" s="7">
        <f t="shared" si="5"/>
        <v>366</v>
      </c>
      <c r="AL22" s="13">
        <f t="shared" si="6"/>
        <v>0</v>
      </c>
    </row>
    <row r="23" spans="1:38" ht="12" customHeight="1" x14ac:dyDescent="0.25">
      <c r="A23" s="20" t="s">
        <v>193</v>
      </c>
      <c r="B23" s="21">
        <v>50</v>
      </c>
      <c r="C23" s="10">
        <v>5</v>
      </c>
      <c r="D23" s="10">
        <v>30</v>
      </c>
      <c r="E23" s="10"/>
      <c r="F23" s="12"/>
      <c r="G23" s="1">
        <f>'21.1'!AG23</f>
        <v>337</v>
      </c>
      <c r="H23" s="22">
        <f t="shared" si="3"/>
        <v>337</v>
      </c>
      <c r="I23" s="7"/>
      <c r="J23" s="7"/>
      <c r="K23" s="7"/>
      <c r="L23" s="7"/>
      <c r="M23" s="7"/>
      <c r="N23" s="7"/>
      <c r="O23" s="6">
        <f t="shared" si="0"/>
        <v>0</v>
      </c>
      <c r="P23" s="11">
        <f t="shared" si="1"/>
        <v>337</v>
      </c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>
        <v>57</v>
      </c>
      <c r="AH23" s="14"/>
      <c r="AI23" s="13">
        <f t="shared" si="4"/>
        <v>57</v>
      </c>
      <c r="AJ23" s="15">
        <f t="shared" si="2"/>
        <v>280</v>
      </c>
      <c r="AK23" s="7">
        <f t="shared" si="5"/>
        <v>280</v>
      </c>
      <c r="AL23" s="13">
        <f t="shared" si="6"/>
        <v>0</v>
      </c>
    </row>
    <row r="24" spans="1:38" ht="12" customHeight="1" x14ac:dyDescent="0.25">
      <c r="A24" s="20" t="s">
        <v>180</v>
      </c>
      <c r="B24" s="21">
        <v>40</v>
      </c>
      <c r="C24" s="10">
        <v>1</v>
      </c>
      <c r="D24" s="10">
        <v>39</v>
      </c>
      <c r="E24" s="10">
        <v>5</v>
      </c>
      <c r="F24" s="12"/>
      <c r="G24" s="1">
        <f>'21.1'!AG24</f>
        <v>74</v>
      </c>
      <c r="H24" s="22">
        <f t="shared" si="3"/>
        <v>79</v>
      </c>
      <c r="I24" s="7"/>
      <c r="J24" s="7"/>
      <c r="K24" s="7"/>
      <c r="L24" s="7"/>
      <c r="M24" s="7"/>
      <c r="N24" s="7"/>
      <c r="O24" s="6">
        <f t="shared" si="0"/>
        <v>0</v>
      </c>
      <c r="P24" s="11">
        <f t="shared" si="1"/>
        <v>79</v>
      </c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3">
        <f t="shared" si="4"/>
        <v>0</v>
      </c>
      <c r="AJ24" s="15">
        <f t="shared" si="2"/>
        <v>79</v>
      </c>
      <c r="AK24" s="7">
        <f t="shared" si="5"/>
        <v>79</v>
      </c>
      <c r="AL24" s="13">
        <f t="shared" si="6"/>
        <v>0</v>
      </c>
    </row>
    <row r="25" spans="1:38" ht="12" customHeight="1" x14ac:dyDescent="0.25">
      <c r="A25" s="20" t="s">
        <v>181</v>
      </c>
      <c r="B25" s="21">
        <v>40</v>
      </c>
      <c r="C25" s="10">
        <v>1</v>
      </c>
      <c r="D25" s="10">
        <v>46</v>
      </c>
      <c r="E25" s="10">
        <v>5</v>
      </c>
      <c r="F25" s="12"/>
      <c r="G25" s="1">
        <f>'21.1'!AG25</f>
        <v>87</v>
      </c>
      <c r="H25" s="22">
        <f t="shared" si="3"/>
        <v>92</v>
      </c>
      <c r="I25" s="7">
        <v>6</v>
      </c>
      <c r="J25" s="7"/>
      <c r="K25" s="7"/>
      <c r="L25" s="7"/>
      <c r="M25" s="7"/>
      <c r="N25" s="7"/>
      <c r="O25" s="6">
        <f t="shared" si="0"/>
        <v>6</v>
      </c>
      <c r="P25" s="11">
        <f t="shared" si="1"/>
        <v>86</v>
      </c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3">
        <f t="shared" si="4"/>
        <v>0</v>
      </c>
      <c r="AJ25" s="15">
        <f t="shared" si="2"/>
        <v>86</v>
      </c>
      <c r="AK25" s="7">
        <f t="shared" si="5"/>
        <v>86</v>
      </c>
      <c r="AL25" s="13">
        <f t="shared" si="6"/>
        <v>0</v>
      </c>
    </row>
    <row r="26" spans="1:38" ht="12" customHeight="1" x14ac:dyDescent="0.25">
      <c r="A26" s="20" t="s">
        <v>139</v>
      </c>
      <c r="B26" s="21">
        <v>50</v>
      </c>
      <c r="C26" s="10">
        <v>1</v>
      </c>
      <c r="D26" s="10">
        <v>0</v>
      </c>
      <c r="E26" s="10"/>
      <c r="F26" s="12">
        <v>60</v>
      </c>
      <c r="G26" s="1">
        <f>'21.1'!AG26</f>
        <v>0</v>
      </c>
      <c r="H26" s="22">
        <f t="shared" si="3"/>
        <v>60</v>
      </c>
      <c r="I26" s="7"/>
      <c r="J26" s="7"/>
      <c r="K26" s="7"/>
      <c r="L26" s="7"/>
      <c r="M26" s="7"/>
      <c r="N26" s="7">
        <v>10</v>
      </c>
      <c r="O26" s="6">
        <f t="shared" si="0"/>
        <v>10</v>
      </c>
      <c r="P26" s="11">
        <f t="shared" si="1"/>
        <v>50</v>
      </c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3">
        <f t="shared" si="4"/>
        <v>0</v>
      </c>
      <c r="AJ26" s="15">
        <f t="shared" si="2"/>
        <v>50</v>
      </c>
      <c r="AK26" s="7">
        <f t="shared" si="5"/>
        <v>50</v>
      </c>
      <c r="AL26" s="13">
        <f t="shared" si="6"/>
        <v>0</v>
      </c>
    </row>
    <row r="27" spans="1:38" ht="12" customHeight="1" x14ac:dyDescent="0.25">
      <c r="A27" s="99" t="s">
        <v>138</v>
      </c>
      <c r="B27" s="21">
        <v>20</v>
      </c>
      <c r="C27" s="10">
        <v>1</v>
      </c>
      <c r="D27" s="10">
        <v>14</v>
      </c>
      <c r="E27" s="10"/>
      <c r="F27" s="12"/>
      <c r="G27" s="1">
        <f>'21.1'!AG27</f>
        <v>44</v>
      </c>
      <c r="H27" s="22">
        <f t="shared" si="3"/>
        <v>44</v>
      </c>
      <c r="I27" s="7"/>
      <c r="J27" s="7"/>
      <c r="K27" s="7"/>
      <c r="L27" s="7"/>
      <c r="M27" s="7"/>
      <c r="N27" s="7">
        <v>10</v>
      </c>
      <c r="O27" s="6">
        <f t="shared" si="0"/>
        <v>10</v>
      </c>
      <c r="P27" s="11">
        <f t="shared" si="1"/>
        <v>34</v>
      </c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3">
        <f t="shared" si="4"/>
        <v>0</v>
      </c>
      <c r="AJ27" s="15">
        <f t="shared" si="2"/>
        <v>34</v>
      </c>
      <c r="AK27" s="7">
        <f t="shared" si="5"/>
        <v>34</v>
      </c>
      <c r="AL27" s="13">
        <f>AK27+AH27-AJ27</f>
        <v>0</v>
      </c>
    </row>
    <row r="28" spans="1:38" ht="12" customHeight="1" x14ac:dyDescent="0.25">
      <c r="A28" s="99" t="s">
        <v>194</v>
      </c>
      <c r="B28" s="21">
        <v>65</v>
      </c>
      <c r="C28" s="10">
        <v>3</v>
      </c>
      <c r="D28" s="10">
        <v>51</v>
      </c>
      <c r="E28" s="10">
        <v>4</v>
      </c>
      <c r="F28" s="12"/>
      <c r="G28" s="1">
        <f>'21.1'!AG28</f>
        <v>249</v>
      </c>
      <c r="H28" s="22">
        <f t="shared" si="3"/>
        <v>253</v>
      </c>
      <c r="I28" s="7"/>
      <c r="J28" s="7"/>
      <c r="K28" s="7"/>
      <c r="L28" s="7"/>
      <c r="M28" s="7"/>
      <c r="N28" s="7"/>
      <c r="O28" s="6">
        <f t="shared" ref="O28:O31" si="7">SUBTOTAL(9,I28:N28)</f>
        <v>0</v>
      </c>
      <c r="P28" s="11">
        <f t="shared" ref="P28:P31" si="8">H28-O28</f>
        <v>253</v>
      </c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>
        <v>7</v>
      </c>
      <c r="AH28" s="14"/>
      <c r="AI28" s="13">
        <f t="shared" si="4"/>
        <v>7</v>
      </c>
      <c r="AJ28" s="15">
        <f t="shared" ref="AJ28:AJ31" si="9">P28-AI28</f>
        <v>246</v>
      </c>
      <c r="AK28" s="7">
        <f t="shared" si="5"/>
        <v>246</v>
      </c>
      <c r="AL28" s="13">
        <f t="shared" ref="AL28:AL31" si="10">AK28+AH28-AJ28</f>
        <v>0</v>
      </c>
    </row>
    <row r="29" spans="1:38" ht="12" customHeight="1" x14ac:dyDescent="0.25">
      <c r="A29" s="21" t="s">
        <v>197</v>
      </c>
      <c r="B29" s="21"/>
      <c r="C29" s="10"/>
      <c r="D29" s="10">
        <v>3</v>
      </c>
      <c r="E29" s="10">
        <v>8</v>
      </c>
      <c r="F29" s="12"/>
      <c r="G29" s="1">
        <f>'21.1'!AG29</f>
        <v>2</v>
      </c>
      <c r="H29" s="22">
        <f t="shared" si="3"/>
        <v>10</v>
      </c>
      <c r="I29" s="7"/>
      <c r="J29" s="7"/>
      <c r="K29" s="7"/>
      <c r="L29" s="7"/>
      <c r="M29" s="7"/>
      <c r="N29" s="7"/>
      <c r="O29" s="6">
        <f t="shared" si="7"/>
        <v>0</v>
      </c>
      <c r="P29" s="11">
        <f t="shared" si="8"/>
        <v>10</v>
      </c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>
        <v>7</v>
      </c>
      <c r="AH29" s="14"/>
      <c r="AI29" s="13">
        <f t="shared" si="4"/>
        <v>7</v>
      </c>
      <c r="AJ29" s="15">
        <f t="shared" si="9"/>
        <v>3</v>
      </c>
      <c r="AK29" s="7">
        <f t="shared" si="5"/>
        <v>3</v>
      </c>
      <c r="AL29" s="13">
        <f t="shared" si="10"/>
        <v>0</v>
      </c>
    </row>
    <row r="30" spans="1:38" ht="12" customHeight="1" x14ac:dyDescent="0.25">
      <c r="A30" s="21" t="s">
        <v>198</v>
      </c>
      <c r="B30" s="21"/>
      <c r="C30" s="10"/>
      <c r="D30" s="10">
        <v>20</v>
      </c>
      <c r="E30" s="10"/>
      <c r="F30" s="12"/>
      <c r="G30" s="1">
        <f>'21.1'!AG30</f>
        <v>27</v>
      </c>
      <c r="H30" s="22">
        <f t="shared" si="3"/>
        <v>27</v>
      </c>
      <c r="I30" s="7"/>
      <c r="J30" s="7"/>
      <c r="K30" s="7"/>
      <c r="L30" s="7"/>
      <c r="M30" s="7"/>
      <c r="N30" s="7"/>
      <c r="O30" s="6">
        <f t="shared" si="7"/>
        <v>0</v>
      </c>
      <c r="P30" s="11">
        <f t="shared" si="8"/>
        <v>27</v>
      </c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>
        <v>7</v>
      </c>
      <c r="AH30" s="14"/>
      <c r="AI30" s="13">
        <f t="shared" si="4"/>
        <v>7</v>
      </c>
      <c r="AJ30" s="15">
        <f t="shared" si="9"/>
        <v>20</v>
      </c>
      <c r="AK30" s="7">
        <f t="shared" si="5"/>
        <v>20</v>
      </c>
      <c r="AL30" s="13">
        <f t="shared" si="10"/>
        <v>0</v>
      </c>
    </row>
    <row r="31" spans="1:38" ht="12" customHeight="1" x14ac:dyDescent="0.25">
      <c r="A31" s="21" t="s">
        <v>199</v>
      </c>
      <c r="B31" s="21"/>
      <c r="C31" s="10"/>
      <c r="D31" s="10"/>
      <c r="E31" s="10"/>
      <c r="F31" s="12"/>
      <c r="G31" s="1">
        <f>'21.1'!AG31</f>
        <v>0</v>
      </c>
      <c r="H31" s="22">
        <f t="shared" si="3"/>
        <v>0</v>
      </c>
      <c r="I31" s="7"/>
      <c r="J31" s="7"/>
      <c r="K31" s="7"/>
      <c r="L31" s="7"/>
      <c r="M31" s="7"/>
      <c r="N31" s="7"/>
      <c r="O31" s="6">
        <f t="shared" si="7"/>
        <v>0</v>
      </c>
      <c r="P31" s="11">
        <f t="shared" si="8"/>
        <v>0</v>
      </c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3">
        <f t="shared" si="4"/>
        <v>0</v>
      </c>
      <c r="AJ31" s="15">
        <f t="shared" si="9"/>
        <v>0</v>
      </c>
      <c r="AK31" s="7">
        <f t="shared" si="5"/>
        <v>0</v>
      </c>
      <c r="AL31" s="13">
        <f t="shared" si="10"/>
        <v>0</v>
      </c>
    </row>
    <row r="32" spans="1:38" ht="12" customHeight="1" x14ac:dyDescent="0.25">
      <c r="A32" s="20"/>
      <c r="B32" s="21"/>
      <c r="C32" s="10"/>
      <c r="D32" s="10"/>
      <c r="E32" s="19">
        <f>SUM(E3:E31)</f>
        <v>63</v>
      </c>
      <c r="F32" s="19">
        <f>SUM(F3:F31)</f>
        <v>2995</v>
      </c>
      <c r="G32" s="19">
        <f>SUM(G3:G31)</f>
        <v>9101</v>
      </c>
      <c r="H32" s="19">
        <f t="shared" ref="H32:AL32" si="11">SUM(H3:H31)</f>
        <v>12159</v>
      </c>
      <c r="I32" s="19">
        <f t="shared" si="11"/>
        <v>129</v>
      </c>
      <c r="J32" s="19">
        <f t="shared" si="11"/>
        <v>358</v>
      </c>
      <c r="K32" s="19">
        <f t="shared" si="11"/>
        <v>0</v>
      </c>
      <c r="L32" s="19">
        <f t="shared" si="11"/>
        <v>12</v>
      </c>
      <c r="M32" s="19">
        <f t="shared" si="11"/>
        <v>115</v>
      </c>
      <c r="N32" s="19">
        <f t="shared" si="11"/>
        <v>155</v>
      </c>
      <c r="O32" s="19">
        <f t="shared" si="11"/>
        <v>769</v>
      </c>
      <c r="P32" s="19">
        <f t="shared" si="11"/>
        <v>11390</v>
      </c>
      <c r="Q32" s="19">
        <f t="shared" si="11"/>
        <v>254</v>
      </c>
      <c r="R32" s="19">
        <f t="shared" si="11"/>
        <v>298</v>
      </c>
      <c r="S32" s="19">
        <f t="shared" si="11"/>
        <v>250</v>
      </c>
      <c r="T32" s="19">
        <f t="shared" si="11"/>
        <v>0</v>
      </c>
      <c r="U32" s="19">
        <f t="shared" si="11"/>
        <v>0</v>
      </c>
      <c r="V32" s="19">
        <f t="shared" si="11"/>
        <v>0</v>
      </c>
      <c r="W32" s="19">
        <f t="shared" si="11"/>
        <v>0</v>
      </c>
      <c r="X32" s="19">
        <f t="shared" si="11"/>
        <v>0</v>
      </c>
      <c r="Y32" s="19">
        <f t="shared" si="11"/>
        <v>0</v>
      </c>
      <c r="Z32" s="19">
        <f t="shared" si="11"/>
        <v>0</v>
      </c>
      <c r="AA32" s="19">
        <f t="shared" si="11"/>
        <v>218</v>
      </c>
      <c r="AB32" s="19">
        <f t="shared" si="11"/>
        <v>192</v>
      </c>
      <c r="AC32" s="19">
        <f t="shared" si="11"/>
        <v>0</v>
      </c>
      <c r="AD32" s="19">
        <f t="shared" si="11"/>
        <v>0</v>
      </c>
      <c r="AE32" s="19">
        <f t="shared" si="11"/>
        <v>0</v>
      </c>
      <c r="AF32" s="19">
        <f t="shared" si="11"/>
        <v>2</v>
      </c>
      <c r="AG32" s="19">
        <f t="shared" si="11"/>
        <v>249</v>
      </c>
      <c r="AH32" s="19">
        <f>SUM(AH3:AH31)</f>
        <v>8</v>
      </c>
      <c r="AI32" s="19">
        <f t="shared" si="11"/>
        <v>1463</v>
      </c>
      <c r="AJ32" s="19">
        <f t="shared" si="11"/>
        <v>9927</v>
      </c>
      <c r="AK32" s="19">
        <f t="shared" si="11"/>
        <v>9944</v>
      </c>
      <c r="AL32" s="19">
        <f t="shared" si="11"/>
        <v>25</v>
      </c>
    </row>
    <row r="35" spans="15:21" x14ac:dyDescent="0.25">
      <c r="O35" t="s">
        <v>8</v>
      </c>
      <c r="Q35" s="18"/>
      <c r="R35" s="18"/>
      <c r="S35" s="18"/>
      <c r="T35" s="18"/>
      <c r="U35" s="18"/>
    </row>
  </sheetData>
  <mergeCells count="15">
    <mergeCell ref="G1:G2"/>
    <mergeCell ref="H1:H2"/>
    <mergeCell ref="O1:O2"/>
    <mergeCell ref="P1:P2"/>
    <mergeCell ref="A1:A2"/>
    <mergeCell ref="B1:B2"/>
    <mergeCell ref="C1:C2"/>
    <mergeCell ref="D1:D2"/>
    <mergeCell ref="F1:F2"/>
    <mergeCell ref="E1:E2"/>
    <mergeCell ref="AH1:AH2"/>
    <mergeCell ref="AI1:AI2"/>
    <mergeCell ref="AJ1:AJ2"/>
    <mergeCell ref="AK1:AK2"/>
    <mergeCell ref="AL1:AL2"/>
  </mergeCells>
  <pageMargins left="0.7" right="0.7" top="0.75" bottom="0.75" header="0.3" footer="0.3"/>
  <pageSetup paperSize="9" orientation="portrait" verticalDpi="0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"/>
  <sheetViews>
    <sheetView zoomScale="85" zoomScaleNormal="85" workbookViewId="0">
      <pane xSplit="4" ySplit="2" topLeftCell="S3" activePane="bottomRight" state="frozen"/>
      <selection pane="topRight" activeCell="E1" sqref="E1"/>
      <selection pane="bottomLeft" activeCell="A3" sqref="A3"/>
      <selection pane="bottomRight" activeCell="AE3" sqref="AE3:AE31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6.85546875" customWidth="1"/>
    <col min="5" max="6" width="11.85546875" customWidth="1"/>
    <col min="7" max="8" width="9.85546875" customWidth="1"/>
    <col min="10" max="10" width="11" customWidth="1"/>
    <col min="15" max="15" width="12.7109375" customWidth="1"/>
    <col min="16" max="16" width="16.42578125" customWidth="1"/>
    <col min="17" max="25" width="10.85546875" customWidth="1"/>
    <col min="26" max="26" width="12.5703125" customWidth="1"/>
    <col min="27" max="29" width="10.85546875" customWidth="1"/>
    <col min="30" max="31" width="14.5703125" customWidth="1"/>
    <col min="32" max="32" width="10.85546875" customWidth="1"/>
    <col min="33" max="33" width="12.28515625" bestFit="1" customWidth="1"/>
    <col min="34" max="34" width="10.85546875" customWidth="1"/>
    <col min="35" max="35" width="15.5703125" customWidth="1"/>
    <col min="36" max="36" width="10.85546875" customWidth="1"/>
  </cols>
  <sheetData>
    <row r="1" spans="1:36" x14ac:dyDescent="0.25">
      <c r="A1" s="177" t="s">
        <v>0</v>
      </c>
      <c r="B1" s="186" t="s">
        <v>21</v>
      </c>
      <c r="C1" s="186" t="s">
        <v>19</v>
      </c>
      <c r="D1" s="177" t="s">
        <v>20</v>
      </c>
      <c r="E1" s="194" t="s">
        <v>12</v>
      </c>
      <c r="F1" s="82" t="s">
        <v>147</v>
      </c>
      <c r="G1" s="194" t="s">
        <v>5</v>
      </c>
      <c r="H1" s="183" t="s">
        <v>17</v>
      </c>
      <c r="I1" s="3" t="s">
        <v>3</v>
      </c>
      <c r="J1" s="3"/>
      <c r="K1" s="3"/>
      <c r="L1" s="23"/>
      <c r="M1" s="3"/>
      <c r="N1" s="3"/>
      <c r="O1" s="188" t="s">
        <v>6</v>
      </c>
      <c r="P1" s="184" t="s">
        <v>4</v>
      </c>
      <c r="Q1" s="5" t="s">
        <v>40</v>
      </c>
      <c r="R1" s="5" t="s">
        <v>16</v>
      </c>
      <c r="S1" s="5" t="s">
        <v>45</v>
      </c>
      <c r="T1" s="5" t="s">
        <v>13</v>
      </c>
      <c r="U1" s="5" t="s">
        <v>9</v>
      </c>
      <c r="V1" s="5" t="s">
        <v>14</v>
      </c>
      <c r="W1" s="5" t="s">
        <v>40</v>
      </c>
      <c r="X1" s="5" t="s">
        <v>45</v>
      </c>
      <c r="Y1" s="5" t="s">
        <v>40</v>
      </c>
      <c r="Z1" s="5" t="s">
        <v>13</v>
      </c>
      <c r="AA1" s="5" t="s">
        <v>9</v>
      </c>
      <c r="AB1" s="5" t="s">
        <v>14</v>
      </c>
      <c r="AC1" s="4" t="s">
        <v>206</v>
      </c>
      <c r="AD1" s="4" t="s">
        <v>204</v>
      </c>
      <c r="AE1" s="4" t="s">
        <v>207</v>
      </c>
      <c r="AF1" s="177" t="s">
        <v>18</v>
      </c>
      <c r="AG1" s="169" t="s">
        <v>10</v>
      </c>
      <c r="AH1" s="169" t="s">
        <v>44</v>
      </c>
      <c r="AI1" s="179" t="s">
        <v>22</v>
      </c>
      <c r="AJ1" s="181" t="s">
        <v>23</v>
      </c>
    </row>
    <row r="2" spans="1:36" x14ac:dyDescent="0.25">
      <c r="A2" s="178"/>
      <c r="B2" s="187"/>
      <c r="C2" s="187"/>
      <c r="D2" s="178"/>
      <c r="E2" s="195"/>
      <c r="F2" s="83"/>
      <c r="G2" s="195"/>
      <c r="H2" s="183"/>
      <c r="I2" s="17" t="s">
        <v>24</v>
      </c>
      <c r="J2" s="17" t="s">
        <v>108</v>
      </c>
      <c r="K2" s="17" t="s">
        <v>15</v>
      </c>
      <c r="L2" s="17" t="s">
        <v>1</v>
      </c>
      <c r="M2" s="2" t="s">
        <v>2</v>
      </c>
      <c r="N2" s="2" t="s">
        <v>7</v>
      </c>
      <c r="O2" s="189"/>
      <c r="P2" s="185"/>
      <c r="Q2" s="4" t="s">
        <v>41</v>
      </c>
      <c r="R2" s="4" t="s">
        <v>41</v>
      </c>
      <c r="S2" s="4" t="s">
        <v>90</v>
      </c>
      <c r="T2" s="4" t="s">
        <v>41</v>
      </c>
      <c r="U2" s="4" t="s">
        <v>41</v>
      </c>
      <c r="V2" s="4" t="s">
        <v>41</v>
      </c>
      <c r="W2" s="4" t="s">
        <v>42</v>
      </c>
      <c r="X2" s="4" t="s">
        <v>90</v>
      </c>
      <c r="Y2" s="4" t="s">
        <v>42</v>
      </c>
      <c r="Z2" s="4" t="s">
        <v>42</v>
      </c>
      <c r="AA2" s="4" t="s">
        <v>42</v>
      </c>
      <c r="AB2" s="4" t="s">
        <v>42</v>
      </c>
      <c r="AC2" s="16" t="s">
        <v>176</v>
      </c>
      <c r="AD2" s="4" t="s">
        <v>205</v>
      </c>
      <c r="AE2" s="4" t="s">
        <v>208</v>
      </c>
      <c r="AF2" s="178"/>
      <c r="AG2" s="170"/>
      <c r="AH2" s="170"/>
      <c r="AI2" s="180"/>
      <c r="AJ2" s="182"/>
    </row>
    <row r="3" spans="1:36" ht="12" customHeight="1" x14ac:dyDescent="0.25">
      <c r="A3" s="20" t="s">
        <v>28</v>
      </c>
      <c r="B3" s="21">
        <v>33</v>
      </c>
      <c r="C3" s="9">
        <v>49</v>
      </c>
      <c r="D3" s="9">
        <v>290</v>
      </c>
      <c r="E3" s="12">
        <v>728</v>
      </c>
      <c r="F3" s="12"/>
      <c r="G3" s="1">
        <f>'22.1'!AK3</f>
        <v>1944</v>
      </c>
      <c r="H3" s="22">
        <f>SUM(E3:G3)</f>
        <v>2672</v>
      </c>
      <c r="I3" s="7">
        <v>133</v>
      </c>
      <c r="J3" s="7"/>
      <c r="K3" s="7"/>
      <c r="L3" s="7"/>
      <c r="M3" s="7">
        <v>48</v>
      </c>
      <c r="N3" s="7">
        <v>270</v>
      </c>
      <c r="O3" s="6">
        <f t="shared" ref="O3:O27" si="0">SUBTOTAL(9,I3:N3)</f>
        <v>451</v>
      </c>
      <c r="P3" s="11">
        <f t="shared" ref="P3:P27" si="1">H3-O3</f>
        <v>2221</v>
      </c>
      <c r="Q3" s="14">
        <v>31</v>
      </c>
      <c r="R3" s="25">
        <v>37</v>
      </c>
      <c r="S3" s="14">
        <v>100</v>
      </c>
      <c r="T3" s="14">
        <v>48</v>
      </c>
      <c r="U3" s="14">
        <v>69</v>
      </c>
      <c r="V3" s="14"/>
      <c r="W3" s="25"/>
      <c r="X3" s="25"/>
      <c r="Y3" s="25"/>
      <c r="Z3" s="14"/>
      <c r="AA3" s="14"/>
      <c r="AB3" s="14">
        <v>25</v>
      </c>
      <c r="AC3" s="25"/>
      <c r="AD3" s="25"/>
      <c r="AE3" s="25"/>
      <c r="AF3" s="14">
        <v>4</v>
      </c>
      <c r="AG3" s="13">
        <f>SUM(Q3:AE3)</f>
        <v>310</v>
      </c>
      <c r="AH3" s="15">
        <f>P3-AG3</f>
        <v>1911</v>
      </c>
      <c r="AI3" s="7">
        <f>(B3*C3)+D3</f>
        <v>1907</v>
      </c>
      <c r="AJ3" s="13">
        <f>AI3+AF3-AH3</f>
        <v>0</v>
      </c>
    </row>
    <row r="4" spans="1:36" ht="12" customHeight="1" x14ac:dyDescent="0.25">
      <c r="A4" s="20" t="s">
        <v>29</v>
      </c>
      <c r="B4" s="21">
        <v>70</v>
      </c>
      <c r="C4" s="9">
        <v>26</v>
      </c>
      <c r="D4" s="9">
        <v>66</v>
      </c>
      <c r="E4" s="12">
        <v>840</v>
      </c>
      <c r="F4" s="12"/>
      <c r="G4" s="1">
        <f>'22.1'!AK4</f>
        <v>1964</v>
      </c>
      <c r="H4" s="22">
        <f t="shared" ref="H4:H27" si="2">SUM(E4:G4)</f>
        <v>2804</v>
      </c>
      <c r="I4" s="7">
        <v>253</v>
      </c>
      <c r="J4" s="7">
        <v>50</v>
      </c>
      <c r="K4" s="7"/>
      <c r="L4" s="7"/>
      <c r="M4" s="7">
        <v>118</v>
      </c>
      <c r="N4" s="7">
        <v>120</v>
      </c>
      <c r="O4" s="6">
        <f t="shared" si="0"/>
        <v>541</v>
      </c>
      <c r="P4" s="11">
        <f t="shared" si="1"/>
        <v>2263</v>
      </c>
      <c r="Q4" s="14">
        <v>31</v>
      </c>
      <c r="R4" s="14">
        <v>101</v>
      </c>
      <c r="S4" s="14"/>
      <c r="T4" s="14">
        <v>83</v>
      </c>
      <c r="U4" s="14">
        <v>86</v>
      </c>
      <c r="V4" s="14"/>
      <c r="W4" s="14"/>
      <c r="X4" s="14"/>
      <c r="Y4" s="14"/>
      <c r="Z4" s="14"/>
      <c r="AA4" s="14"/>
      <c r="AB4" s="14">
        <v>75</v>
      </c>
      <c r="AC4" s="14"/>
      <c r="AD4" s="14"/>
      <c r="AE4" s="14"/>
      <c r="AF4" s="14">
        <v>1</v>
      </c>
      <c r="AG4" s="13">
        <f t="shared" ref="AG4:AG31" si="3">SUM(Q4:AE4)</f>
        <v>376</v>
      </c>
      <c r="AH4" s="15">
        <f t="shared" ref="AH4:AH27" si="4">P4-AG4</f>
        <v>1887</v>
      </c>
      <c r="AI4" s="7">
        <f t="shared" ref="AI4:AI26" si="5">(B4*C4)+D4</f>
        <v>1886</v>
      </c>
      <c r="AJ4" s="13">
        <f t="shared" ref="AJ4:AJ26" si="6">AI4+AF4-AH4</f>
        <v>0</v>
      </c>
    </row>
    <row r="5" spans="1:36" ht="12" customHeight="1" x14ac:dyDescent="0.25">
      <c r="A5" s="20" t="s">
        <v>30</v>
      </c>
      <c r="B5" s="21">
        <v>45</v>
      </c>
      <c r="C5" s="8">
        <v>8</v>
      </c>
      <c r="D5" s="8">
        <v>7</v>
      </c>
      <c r="E5" s="12">
        <v>270</v>
      </c>
      <c r="F5" s="12"/>
      <c r="G5" s="1">
        <f>'22.1'!AK5</f>
        <v>219</v>
      </c>
      <c r="H5" s="22">
        <f t="shared" si="2"/>
        <v>489</v>
      </c>
      <c r="I5" s="7"/>
      <c r="J5" s="7"/>
      <c r="K5" s="7">
        <v>30</v>
      </c>
      <c r="L5" s="7"/>
      <c r="M5" s="7">
        <v>32</v>
      </c>
      <c r="N5" s="7"/>
      <c r="O5" s="6">
        <f t="shared" si="0"/>
        <v>62</v>
      </c>
      <c r="P5" s="11">
        <f t="shared" si="1"/>
        <v>427</v>
      </c>
      <c r="Q5" s="14">
        <v>16</v>
      </c>
      <c r="R5" s="14">
        <v>20</v>
      </c>
      <c r="S5" s="14">
        <v>5</v>
      </c>
      <c r="T5" s="14"/>
      <c r="U5" s="14">
        <v>2</v>
      </c>
      <c r="V5" s="14"/>
      <c r="W5" s="14"/>
      <c r="X5" s="14"/>
      <c r="Y5" s="14"/>
      <c r="Z5" s="14"/>
      <c r="AA5" s="14"/>
      <c r="AB5" s="25">
        <v>15</v>
      </c>
      <c r="AC5" s="14"/>
      <c r="AD5" s="14"/>
      <c r="AE5" s="14">
        <v>2</v>
      </c>
      <c r="AF5" s="14"/>
      <c r="AG5" s="13">
        <f>SUM(Q5:AE5)</f>
        <v>60</v>
      </c>
      <c r="AH5" s="15">
        <f t="shared" si="4"/>
        <v>367</v>
      </c>
      <c r="AI5" s="7">
        <f t="shared" si="5"/>
        <v>367</v>
      </c>
      <c r="AJ5" s="13">
        <f t="shared" si="6"/>
        <v>0</v>
      </c>
    </row>
    <row r="6" spans="1:36" ht="12" customHeight="1" x14ac:dyDescent="0.25">
      <c r="A6" s="20" t="s">
        <v>31</v>
      </c>
      <c r="B6" s="21">
        <v>40</v>
      </c>
      <c r="C6" s="8">
        <v>2</v>
      </c>
      <c r="D6" s="8">
        <v>16</v>
      </c>
      <c r="E6" s="12"/>
      <c r="F6" s="12"/>
      <c r="G6" s="1">
        <f>'22.1'!AK6</f>
        <v>149</v>
      </c>
      <c r="H6" s="22">
        <f t="shared" si="2"/>
        <v>149</v>
      </c>
      <c r="I6" s="7">
        <v>5</v>
      </c>
      <c r="J6" s="7"/>
      <c r="K6" s="7"/>
      <c r="L6" s="7"/>
      <c r="M6" s="7"/>
      <c r="N6" s="7">
        <v>30</v>
      </c>
      <c r="O6" s="6">
        <f t="shared" si="0"/>
        <v>35</v>
      </c>
      <c r="P6" s="11">
        <f t="shared" si="1"/>
        <v>114</v>
      </c>
      <c r="Q6" s="14">
        <v>1</v>
      </c>
      <c r="R6" s="14">
        <v>10</v>
      </c>
      <c r="S6" s="14"/>
      <c r="T6" s="14"/>
      <c r="U6" s="14">
        <v>7</v>
      </c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3">
        <f t="shared" si="3"/>
        <v>18</v>
      </c>
      <c r="AH6" s="15">
        <f t="shared" si="4"/>
        <v>96</v>
      </c>
      <c r="AI6" s="7">
        <f t="shared" si="5"/>
        <v>96</v>
      </c>
      <c r="AJ6" s="13">
        <f t="shared" si="6"/>
        <v>0</v>
      </c>
    </row>
    <row r="7" spans="1:36" ht="12" customHeight="1" x14ac:dyDescent="0.25">
      <c r="A7" s="20" t="s">
        <v>33</v>
      </c>
      <c r="B7" s="21">
        <v>120</v>
      </c>
      <c r="C7" s="9">
        <v>5</v>
      </c>
      <c r="D7" s="9">
        <v>78</v>
      </c>
      <c r="E7" s="12"/>
      <c r="F7" s="12"/>
      <c r="G7" s="1">
        <f>'22.1'!AK7</f>
        <v>952</v>
      </c>
      <c r="H7" s="22">
        <f t="shared" si="2"/>
        <v>952</v>
      </c>
      <c r="I7" s="7">
        <v>93</v>
      </c>
      <c r="J7" s="7">
        <v>50</v>
      </c>
      <c r="K7" s="7"/>
      <c r="L7" s="7"/>
      <c r="M7" s="7"/>
      <c r="N7" s="7">
        <v>60</v>
      </c>
      <c r="O7" s="6">
        <f t="shared" si="0"/>
        <v>203</v>
      </c>
      <c r="P7" s="11">
        <f t="shared" si="1"/>
        <v>749</v>
      </c>
      <c r="Q7" s="14">
        <v>13</v>
      </c>
      <c r="R7" s="14">
        <v>27</v>
      </c>
      <c r="S7" s="14"/>
      <c r="T7" s="14">
        <v>17</v>
      </c>
      <c r="U7" s="14">
        <v>14</v>
      </c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3">
        <f t="shared" si="3"/>
        <v>71</v>
      </c>
      <c r="AH7" s="15">
        <f t="shared" si="4"/>
        <v>678</v>
      </c>
      <c r="AI7" s="7">
        <f t="shared" si="5"/>
        <v>678</v>
      </c>
      <c r="AJ7" s="13">
        <f t="shared" si="6"/>
        <v>0</v>
      </c>
    </row>
    <row r="8" spans="1:36" ht="12" customHeight="1" x14ac:dyDescent="0.25">
      <c r="A8" s="20" t="s">
        <v>34</v>
      </c>
      <c r="B8" s="21">
        <v>40</v>
      </c>
      <c r="C8" s="8">
        <v>1</v>
      </c>
      <c r="D8" s="8">
        <v>1</v>
      </c>
      <c r="E8" s="12"/>
      <c r="F8" s="12"/>
      <c r="G8" s="1">
        <f>'22.1'!AK8</f>
        <v>96</v>
      </c>
      <c r="H8" s="22">
        <f t="shared" si="2"/>
        <v>96</v>
      </c>
      <c r="I8" s="7"/>
      <c r="J8" s="7"/>
      <c r="K8" s="7">
        <v>15</v>
      </c>
      <c r="L8" s="7"/>
      <c r="M8" s="7"/>
      <c r="N8" s="7"/>
      <c r="O8" s="6">
        <f t="shared" si="0"/>
        <v>15</v>
      </c>
      <c r="P8" s="11">
        <f t="shared" si="1"/>
        <v>81</v>
      </c>
      <c r="Q8" s="14"/>
      <c r="R8" s="14"/>
      <c r="S8" s="14">
        <v>40</v>
      </c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3">
        <f t="shared" si="3"/>
        <v>40</v>
      </c>
      <c r="AH8" s="15">
        <f t="shared" si="4"/>
        <v>41</v>
      </c>
      <c r="AI8" s="7">
        <f t="shared" si="5"/>
        <v>41</v>
      </c>
      <c r="AJ8" s="13">
        <f t="shared" si="6"/>
        <v>0</v>
      </c>
    </row>
    <row r="9" spans="1:36" ht="12" customHeight="1" x14ac:dyDescent="0.25">
      <c r="A9" s="20" t="s">
        <v>35</v>
      </c>
      <c r="B9" s="21">
        <v>65</v>
      </c>
      <c r="C9" s="8">
        <v>2</v>
      </c>
      <c r="D9" s="8">
        <v>65</v>
      </c>
      <c r="E9" s="12"/>
      <c r="F9" s="12"/>
      <c r="G9" s="1">
        <f>'22.1'!AK9</f>
        <v>252</v>
      </c>
      <c r="H9" s="22">
        <f t="shared" si="2"/>
        <v>252</v>
      </c>
      <c r="I9" s="7">
        <v>17</v>
      </c>
      <c r="J9" s="7"/>
      <c r="K9" s="7"/>
      <c r="L9" s="7"/>
      <c r="M9" s="7"/>
      <c r="N9" s="7">
        <v>13</v>
      </c>
      <c r="O9" s="6">
        <f t="shared" si="0"/>
        <v>30</v>
      </c>
      <c r="P9" s="11">
        <f t="shared" si="1"/>
        <v>222</v>
      </c>
      <c r="Q9" s="14"/>
      <c r="R9" s="14">
        <v>1</v>
      </c>
      <c r="S9" s="14"/>
      <c r="T9" s="14">
        <v>11</v>
      </c>
      <c r="U9" s="14">
        <v>15</v>
      </c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3">
        <f t="shared" si="3"/>
        <v>27</v>
      </c>
      <c r="AH9" s="15">
        <f t="shared" si="4"/>
        <v>195</v>
      </c>
      <c r="AI9" s="7">
        <f t="shared" si="5"/>
        <v>195</v>
      </c>
      <c r="AJ9" s="13">
        <f t="shared" si="6"/>
        <v>0</v>
      </c>
    </row>
    <row r="10" spans="1:36" ht="12" customHeight="1" x14ac:dyDescent="0.25">
      <c r="A10" s="20" t="s">
        <v>36</v>
      </c>
      <c r="B10" s="21">
        <v>100</v>
      </c>
      <c r="C10" s="8">
        <v>7</v>
      </c>
      <c r="D10" s="8">
        <v>67</v>
      </c>
      <c r="E10" s="12">
        <v>400</v>
      </c>
      <c r="F10" s="12"/>
      <c r="G10" s="1">
        <f>'22.1'!AK10</f>
        <v>720</v>
      </c>
      <c r="H10" s="22">
        <f t="shared" si="2"/>
        <v>1120</v>
      </c>
      <c r="I10" s="7">
        <v>138</v>
      </c>
      <c r="J10" s="7"/>
      <c r="K10" s="7"/>
      <c r="L10" s="7"/>
      <c r="M10" s="7">
        <v>15</v>
      </c>
      <c r="N10" s="7">
        <v>44</v>
      </c>
      <c r="O10" s="6">
        <f t="shared" si="0"/>
        <v>197</v>
      </c>
      <c r="P10" s="11">
        <f t="shared" si="1"/>
        <v>923</v>
      </c>
      <c r="Q10" s="14">
        <v>51</v>
      </c>
      <c r="R10" s="14">
        <v>51</v>
      </c>
      <c r="S10" s="14"/>
      <c r="T10" s="14">
        <v>17</v>
      </c>
      <c r="U10" s="14">
        <v>35</v>
      </c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>
        <v>2</v>
      </c>
      <c r="AG10" s="13">
        <f t="shared" si="3"/>
        <v>154</v>
      </c>
      <c r="AH10" s="15">
        <f t="shared" si="4"/>
        <v>769</v>
      </c>
      <c r="AI10" s="7">
        <f t="shared" si="5"/>
        <v>767</v>
      </c>
      <c r="AJ10" s="13">
        <f t="shared" si="6"/>
        <v>0</v>
      </c>
    </row>
    <row r="11" spans="1:36" ht="12" customHeight="1" x14ac:dyDescent="0.25">
      <c r="A11" s="20" t="s">
        <v>37</v>
      </c>
      <c r="B11" s="21">
        <v>85</v>
      </c>
      <c r="C11" s="10">
        <v>2</v>
      </c>
      <c r="D11" s="10">
        <v>59</v>
      </c>
      <c r="E11" s="12">
        <v>85</v>
      </c>
      <c r="F11" s="12"/>
      <c r="G11" s="1">
        <f>'22.1'!AK11</f>
        <v>181</v>
      </c>
      <c r="H11" s="22">
        <f t="shared" si="2"/>
        <v>266</v>
      </c>
      <c r="I11" s="7">
        <v>30</v>
      </c>
      <c r="J11" s="7"/>
      <c r="K11" s="7"/>
      <c r="L11" s="7"/>
      <c r="M11" s="7"/>
      <c r="N11" s="7"/>
      <c r="O11" s="6">
        <f t="shared" si="0"/>
        <v>30</v>
      </c>
      <c r="P11" s="11">
        <f t="shared" si="1"/>
        <v>236</v>
      </c>
      <c r="Q11" s="14"/>
      <c r="R11" s="14"/>
      <c r="S11" s="14"/>
      <c r="T11" s="14">
        <v>7</v>
      </c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3">
        <f t="shared" si="3"/>
        <v>7</v>
      </c>
      <c r="AH11" s="15">
        <f t="shared" si="4"/>
        <v>229</v>
      </c>
      <c r="AI11" s="7">
        <f t="shared" si="5"/>
        <v>229</v>
      </c>
      <c r="AJ11" s="13">
        <f t="shared" si="6"/>
        <v>0</v>
      </c>
    </row>
    <row r="12" spans="1:36" ht="12" customHeight="1" x14ac:dyDescent="0.25">
      <c r="A12" s="20" t="s">
        <v>38</v>
      </c>
      <c r="B12" s="21">
        <v>50</v>
      </c>
      <c r="C12" s="10">
        <v>7</v>
      </c>
      <c r="D12" s="10">
        <v>141</v>
      </c>
      <c r="E12" s="12">
        <v>85</v>
      </c>
      <c r="F12" s="12"/>
      <c r="G12" s="1">
        <f>'22.1'!AK12</f>
        <v>446</v>
      </c>
      <c r="H12" s="22">
        <f t="shared" si="2"/>
        <v>531</v>
      </c>
      <c r="I12" s="7">
        <v>8</v>
      </c>
      <c r="J12" s="7"/>
      <c r="K12" s="7"/>
      <c r="L12" s="7"/>
      <c r="M12" s="7">
        <v>3</v>
      </c>
      <c r="N12" s="7"/>
      <c r="O12" s="6">
        <f t="shared" si="0"/>
        <v>11</v>
      </c>
      <c r="P12" s="11">
        <f t="shared" si="1"/>
        <v>520</v>
      </c>
      <c r="Q12" s="14">
        <v>3</v>
      </c>
      <c r="R12" s="14"/>
      <c r="S12" s="14"/>
      <c r="T12" s="14">
        <v>26</v>
      </c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3">
        <f t="shared" si="3"/>
        <v>29</v>
      </c>
      <c r="AH12" s="15">
        <f t="shared" si="4"/>
        <v>491</v>
      </c>
      <c r="AI12" s="7">
        <f t="shared" si="5"/>
        <v>491</v>
      </c>
      <c r="AJ12" s="13">
        <f t="shared" si="6"/>
        <v>0</v>
      </c>
    </row>
    <row r="13" spans="1:36" ht="12" customHeight="1" x14ac:dyDescent="0.25">
      <c r="A13" s="20" t="s">
        <v>39</v>
      </c>
      <c r="B13" s="21">
        <v>50</v>
      </c>
      <c r="C13" s="10">
        <v>7</v>
      </c>
      <c r="D13" s="10">
        <v>90</v>
      </c>
      <c r="E13" s="12">
        <v>85</v>
      </c>
      <c r="F13" s="12"/>
      <c r="G13" s="1">
        <f>'22.1'!AK13</f>
        <v>389</v>
      </c>
      <c r="H13" s="22">
        <f t="shared" si="2"/>
        <v>474</v>
      </c>
      <c r="I13" s="7">
        <v>24</v>
      </c>
      <c r="J13" s="7"/>
      <c r="K13" s="7"/>
      <c r="L13" s="7"/>
      <c r="M13" s="7"/>
      <c r="N13" s="7"/>
      <c r="O13" s="6">
        <f t="shared" si="0"/>
        <v>24</v>
      </c>
      <c r="P13" s="11">
        <f t="shared" si="1"/>
        <v>450</v>
      </c>
      <c r="Q13" s="14">
        <v>3</v>
      </c>
      <c r="R13" s="14"/>
      <c r="S13" s="14"/>
      <c r="T13" s="14">
        <v>7</v>
      </c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3">
        <f t="shared" si="3"/>
        <v>10</v>
      </c>
      <c r="AH13" s="15">
        <f t="shared" si="4"/>
        <v>440</v>
      </c>
      <c r="AI13" s="7">
        <f t="shared" si="5"/>
        <v>440</v>
      </c>
      <c r="AJ13" s="13">
        <f t="shared" si="6"/>
        <v>0</v>
      </c>
    </row>
    <row r="14" spans="1:36" ht="12" customHeight="1" x14ac:dyDescent="0.25">
      <c r="A14" s="20" t="s">
        <v>25</v>
      </c>
      <c r="B14" s="21">
        <v>45</v>
      </c>
      <c r="C14" s="10">
        <v>1</v>
      </c>
      <c r="D14" s="10">
        <v>17</v>
      </c>
      <c r="E14" s="12"/>
      <c r="F14" s="12"/>
      <c r="G14" s="1">
        <f>'22.1'!AK14</f>
        <v>80</v>
      </c>
      <c r="H14" s="22">
        <f t="shared" si="2"/>
        <v>80</v>
      </c>
      <c r="I14" s="7"/>
      <c r="J14" s="7"/>
      <c r="K14" s="7"/>
      <c r="L14" s="7"/>
      <c r="M14" s="7">
        <v>15</v>
      </c>
      <c r="N14" s="7"/>
      <c r="O14" s="6">
        <f t="shared" si="0"/>
        <v>15</v>
      </c>
      <c r="P14" s="11">
        <f t="shared" si="1"/>
        <v>65</v>
      </c>
      <c r="Q14" s="14"/>
      <c r="R14" s="14">
        <v>2</v>
      </c>
      <c r="S14" s="14"/>
      <c r="T14" s="14"/>
      <c r="U14" s="14">
        <v>1</v>
      </c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3">
        <f t="shared" si="3"/>
        <v>3</v>
      </c>
      <c r="AH14" s="15">
        <f t="shared" si="4"/>
        <v>62</v>
      </c>
      <c r="AI14" s="7">
        <f t="shared" si="5"/>
        <v>62</v>
      </c>
      <c r="AJ14" s="13">
        <f t="shared" si="6"/>
        <v>0</v>
      </c>
    </row>
    <row r="15" spans="1:36" ht="12" customHeight="1" x14ac:dyDescent="0.25">
      <c r="A15" s="20" t="s">
        <v>26</v>
      </c>
      <c r="B15" s="21">
        <v>33</v>
      </c>
      <c r="C15" s="10">
        <v>8</v>
      </c>
      <c r="D15" s="10">
        <v>2</v>
      </c>
      <c r="E15" s="12"/>
      <c r="F15" s="12"/>
      <c r="G15" s="1">
        <f>'22.1'!AK15</f>
        <v>288</v>
      </c>
      <c r="H15" s="22">
        <f t="shared" si="2"/>
        <v>288</v>
      </c>
      <c r="I15" s="7"/>
      <c r="J15" s="7"/>
      <c r="K15" s="7"/>
      <c r="L15" s="7"/>
      <c r="M15" s="7">
        <v>20</v>
      </c>
      <c r="N15" s="7"/>
      <c r="O15" s="6">
        <f t="shared" si="0"/>
        <v>20</v>
      </c>
      <c r="P15" s="11">
        <f t="shared" si="1"/>
        <v>268</v>
      </c>
      <c r="Q15" s="14">
        <v>1</v>
      </c>
      <c r="R15" s="14">
        <v>1</v>
      </c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3">
        <f t="shared" si="3"/>
        <v>2</v>
      </c>
      <c r="AH15" s="15">
        <f t="shared" si="4"/>
        <v>266</v>
      </c>
      <c r="AI15" s="7">
        <f t="shared" si="5"/>
        <v>266</v>
      </c>
      <c r="AJ15" s="13">
        <f t="shared" si="6"/>
        <v>0</v>
      </c>
    </row>
    <row r="16" spans="1:36" ht="12" customHeight="1" x14ac:dyDescent="0.25">
      <c r="A16" s="20" t="s">
        <v>27</v>
      </c>
      <c r="B16" s="21">
        <v>45</v>
      </c>
      <c r="C16" s="10">
        <v>5</v>
      </c>
      <c r="D16" s="10">
        <v>50</v>
      </c>
      <c r="E16" s="12">
        <v>225</v>
      </c>
      <c r="F16" s="12"/>
      <c r="G16" s="1">
        <f>'22.1'!AK16</f>
        <v>151</v>
      </c>
      <c r="H16" s="22">
        <f t="shared" si="2"/>
        <v>376</v>
      </c>
      <c r="I16" s="7">
        <v>14</v>
      </c>
      <c r="J16" s="7">
        <v>50</v>
      </c>
      <c r="K16" s="7"/>
      <c r="L16" s="7"/>
      <c r="M16" s="7"/>
      <c r="N16" s="7"/>
      <c r="O16" s="6">
        <f t="shared" si="0"/>
        <v>64</v>
      </c>
      <c r="P16" s="11">
        <f t="shared" si="1"/>
        <v>312</v>
      </c>
      <c r="Q16" s="14">
        <v>12</v>
      </c>
      <c r="R16" s="14">
        <v>8</v>
      </c>
      <c r="S16" s="14"/>
      <c r="T16" s="14">
        <v>4</v>
      </c>
      <c r="U16" s="14">
        <v>10</v>
      </c>
      <c r="V16" s="14"/>
      <c r="W16" s="14"/>
      <c r="X16" s="14"/>
      <c r="Y16" s="14"/>
      <c r="Z16" s="14"/>
      <c r="AA16" s="14"/>
      <c r="AB16" s="14"/>
      <c r="AC16" s="14"/>
      <c r="AD16" s="14"/>
      <c r="AE16" s="14">
        <v>2</v>
      </c>
      <c r="AF16" s="14">
        <v>1</v>
      </c>
      <c r="AG16" s="13">
        <f t="shared" si="3"/>
        <v>36</v>
      </c>
      <c r="AH16" s="15">
        <f t="shared" si="4"/>
        <v>276</v>
      </c>
      <c r="AI16" s="7">
        <f t="shared" si="5"/>
        <v>275</v>
      </c>
      <c r="AJ16" s="13">
        <f t="shared" si="6"/>
        <v>0</v>
      </c>
    </row>
    <row r="17" spans="1:36" ht="12" customHeight="1" x14ac:dyDescent="0.25">
      <c r="A17" s="20" t="s">
        <v>48</v>
      </c>
      <c r="B17" s="21">
        <v>50</v>
      </c>
      <c r="C17" s="10">
        <v>1</v>
      </c>
      <c r="D17" s="10">
        <v>22</v>
      </c>
      <c r="E17" s="12"/>
      <c r="F17" s="12"/>
      <c r="G17" s="1">
        <f>'22.1'!AK17</f>
        <v>72</v>
      </c>
      <c r="H17" s="22">
        <f t="shared" si="2"/>
        <v>72</v>
      </c>
      <c r="I17" s="7"/>
      <c r="J17" s="7"/>
      <c r="K17" s="7"/>
      <c r="L17" s="7"/>
      <c r="M17" s="7"/>
      <c r="N17" s="7"/>
      <c r="O17" s="6">
        <f t="shared" si="0"/>
        <v>0</v>
      </c>
      <c r="P17" s="11">
        <f t="shared" si="1"/>
        <v>72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3">
        <f t="shared" si="3"/>
        <v>0</v>
      </c>
      <c r="AH17" s="15">
        <f t="shared" si="4"/>
        <v>72</v>
      </c>
      <c r="AI17" s="7">
        <f t="shared" si="5"/>
        <v>72</v>
      </c>
      <c r="AJ17" s="13">
        <f t="shared" si="6"/>
        <v>0</v>
      </c>
    </row>
    <row r="18" spans="1:36" ht="12" customHeight="1" x14ac:dyDescent="0.25">
      <c r="A18" s="20" t="s">
        <v>49</v>
      </c>
      <c r="B18" s="21">
        <v>100</v>
      </c>
      <c r="C18" s="10">
        <v>1</v>
      </c>
      <c r="D18" s="10">
        <v>61</v>
      </c>
      <c r="E18" s="12"/>
      <c r="F18" s="12"/>
      <c r="G18" s="1">
        <f>'22.1'!AK18</f>
        <v>188</v>
      </c>
      <c r="H18" s="22">
        <f t="shared" si="2"/>
        <v>188</v>
      </c>
      <c r="I18" s="7">
        <v>5</v>
      </c>
      <c r="J18" s="7"/>
      <c r="K18" s="7"/>
      <c r="L18" s="7"/>
      <c r="M18" s="7">
        <v>10</v>
      </c>
      <c r="N18" s="7"/>
      <c r="O18" s="6">
        <f t="shared" si="0"/>
        <v>15</v>
      </c>
      <c r="P18" s="11">
        <f t="shared" si="1"/>
        <v>173</v>
      </c>
      <c r="Q18" s="14">
        <v>10</v>
      </c>
      <c r="R18" s="14">
        <v>1</v>
      </c>
      <c r="S18" s="14"/>
      <c r="T18" s="14">
        <v>1</v>
      </c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3">
        <f t="shared" si="3"/>
        <v>12</v>
      </c>
      <c r="AH18" s="15">
        <f t="shared" si="4"/>
        <v>161</v>
      </c>
      <c r="AI18" s="7">
        <f t="shared" si="5"/>
        <v>161</v>
      </c>
      <c r="AJ18" s="13">
        <f t="shared" si="6"/>
        <v>0</v>
      </c>
    </row>
    <row r="19" spans="1:36" ht="12" customHeight="1" x14ac:dyDescent="0.25">
      <c r="A19" s="20" t="s">
        <v>50</v>
      </c>
      <c r="B19" s="21">
        <v>50</v>
      </c>
      <c r="C19" s="10">
        <v>1</v>
      </c>
      <c r="D19" s="10">
        <v>0</v>
      </c>
      <c r="E19" s="12"/>
      <c r="F19" s="12"/>
      <c r="G19" s="1">
        <f>'22.1'!AK19</f>
        <v>61</v>
      </c>
      <c r="H19" s="22">
        <f t="shared" si="2"/>
        <v>61</v>
      </c>
      <c r="I19" s="7">
        <v>5</v>
      </c>
      <c r="J19" s="7"/>
      <c r="K19" s="7"/>
      <c r="L19" s="7"/>
      <c r="M19" s="7"/>
      <c r="N19" s="7"/>
      <c r="O19" s="6">
        <f t="shared" si="0"/>
        <v>5</v>
      </c>
      <c r="P19" s="11">
        <f t="shared" si="1"/>
        <v>56</v>
      </c>
      <c r="Q19" s="14"/>
      <c r="R19" s="14"/>
      <c r="S19" s="14"/>
      <c r="T19" s="14"/>
      <c r="U19" s="14">
        <v>6</v>
      </c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3">
        <f t="shared" si="3"/>
        <v>6</v>
      </c>
      <c r="AH19" s="15">
        <f t="shared" si="4"/>
        <v>50</v>
      </c>
      <c r="AI19" s="7">
        <f t="shared" si="5"/>
        <v>50</v>
      </c>
      <c r="AJ19" s="13">
        <f t="shared" si="6"/>
        <v>0</v>
      </c>
    </row>
    <row r="20" spans="1:36" ht="12" customHeight="1" x14ac:dyDescent="0.25">
      <c r="A20" s="20" t="s">
        <v>47</v>
      </c>
      <c r="B20" s="21">
        <v>33</v>
      </c>
      <c r="C20" s="10">
        <v>4</v>
      </c>
      <c r="D20" s="10">
        <v>21</v>
      </c>
      <c r="E20" s="12">
        <v>104</v>
      </c>
      <c r="F20" s="12"/>
      <c r="G20" s="1">
        <f>'22.1'!AK20</f>
        <v>145</v>
      </c>
      <c r="H20" s="22">
        <f t="shared" si="2"/>
        <v>249</v>
      </c>
      <c r="I20" s="7">
        <v>16</v>
      </c>
      <c r="J20" s="7"/>
      <c r="K20" s="7"/>
      <c r="L20" s="7"/>
      <c r="M20" s="7">
        <v>40</v>
      </c>
      <c r="N20" s="7"/>
      <c r="O20" s="6">
        <f t="shared" si="0"/>
        <v>56</v>
      </c>
      <c r="P20" s="11">
        <f t="shared" si="1"/>
        <v>193</v>
      </c>
      <c r="Q20" s="14">
        <v>5</v>
      </c>
      <c r="R20" s="14">
        <v>5</v>
      </c>
      <c r="S20" s="14"/>
      <c r="T20" s="14">
        <v>16</v>
      </c>
      <c r="U20" s="14">
        <v>5</v>
      </c>
      <c r="V20" s="14"/>
      <c r="W20" s="14"/>
      <c r="X20" s="14"/>
      <c r="Y20" s="14"/>
      <c r="Z20" s="14"/>
      <c r="AA20" s="14"/>
      <c r="AB20" s="14">
        <v>5</v>
      </c>
      <c r="AC20" s="14"/>
      <c r="AD20" s="14"/>
      <c r="AE20" s="14">
        <v>2</v>
      </c>
      <c r="AF20" s="14">
        <v>2</v>
      </c>
      <c r="AG20" s="13">
        <f>SUM(Q20:AE20)</f>
        <v>38</v>
      </c>
      <c r="AH20" s="15">
        <f t="shared" si="4"/>
        <v>155</v>
      </c>
      <c r="AI20" s="7">
        <f t="shared" si="5"/>
        <v>153</v>
      </c>
      <c r="AJ20" s="13">
        <f t="shared" si="6"/>
        <v>0</v>
      </c>
    </row>
    <row r="21" spans="1:36" ht="12" customHeight="1" x14ac:dyDescent="0.25">
      <c r="A21" s="20" t="s">
        <v>191</v>
      </c>
      <c r="B21" s="21">
        <v>33</v>
      </c>
      <c r="C21" s="10">
        <v>12</v>
      </c>
      <c r="D21" s="10">
        <v>22</v>
      </c>
      <c r="E21" s="12"/>
      <c r="F21" s="12"/>
      <c r="G21" s="1">
        <f>'22.1'!AK21</f>
        <v>483</v>
      </c>
      <c r="H21" s="22">
        <f t="shared" si="2"/>
        <v>483</v>
      </c>
      <c r="I21" s="7"/>
      <c r="J21" s="7"/>
      <c r="K21" s="7"/>
      <c r="L21" s="7"/>
      <c r="M21" s="7"/>
      <c r="N21" s="7"/>
      <c r="O21" s="6">
        <f t="shared" si="0"/>
        <v>0</v>
      </c>
      <c r="P21" s="11">
        <f t="shared" si="1"/>
        <v>483</v>
      </c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>
        <v>59</v>
      </c>
      <c r="AD21" s="14"/>
      <c r="AE21" s="14">
        <v>2</v>
      </c>
      <c r="AF21" s="14">
        <v>4</v>
      </c>
      <c r="AG21" s="13">
        <f>SUM(Q21:AE21)</f>
        <v>61</v>
      </c>
      <c r="AH21" s="15">
        <f t="shared" si="4"/>
        <v>422</v>
      </c>
      <c r="AI21" s="7">
        <f t="shared" si="5"/>
        <v>418</v>
      </c>
      <c r="AJ21" s="13">
        <f t="shared" si="6"/>
        <v>0</v>
      </c>
    </row>
    <row r="22" spans="1:36" ht="12" customHeight="1" x14ac:dyDescent="0.25">
      <c r="A22" s="20" t="s">
        <v>192</v>
      </c>
      <c r="B22" s="21"/>
      <c r="C22" s="10"/>
      <c r="D22" s="10">
        <v>248</v>
      </c>
      <c r="E22" s="12"/>
      <c r="F22" s="12"/>
      <c r="G22" s="1">
        <f>'22.1'!AK22</f>
        <v>366</v>
      </c>
      <c r="H22" s="22">
        <f t="shared" si="2"/>
        <v>366</v>
      </c>
      <c r="I22" s="7"/>
      <c r="J22" s="7"/>
      <c r="K22" s="7"/>
      <c r="L22" s="7"/>
      <c r="M22" s="7"/>
      <c r="N22" s="7"/>
      <c r="O22" s="6">
        <f t="shared" si="0"/>
        <v>0</v>
      </c>
      <c r="P22" s="11">
        <f t="shared" si="1"/>
        <v>366</v>
      </c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>
        <v>118</v>
      </c>
      <c r="AD22" s="14"/>
      <c r="AE22" s="14"/>
      <c r="AF22" s="14"/>
      <c r="AG22" s="13">
        <f t="shared" si="3"/>
        <v>118</v>
      </c>
      <c r="AH22" s="15">
        <f t="shared" si="4"/>
        <v>248</v>
      </c>
      <c r="AI22" s="7">
        <f t="shared" si="5"/>
        <v>248</v>
      </c>
      <c r="AJ22" s="13">
        <f t="shared" si="6"/>
        <v>0</v>
      </c>
    </row>
    <row r="23" spans="1:36" ht="12" customHeight="1" x14ac:dyDescent="0.25">
      <c r="A23" s="20" t="s">
        <v>193</v>
      </c>
      <c r="B23" s="21">
        <v>50</v>
      </c>
      <c r="C23" s="10">
        <v>4</v>
      </c>
      <c r="D23" s="10">
        <v>21</v>
      </c>
      <c r="E23" s="12"/>
      <c r="F23" s="12"/>
      <c r="G23" s="1">
        <f>'22.1'!AK23</f>
        <v>280</v>
      </c>
      <c r="H23" s="22">
        <f t="shared" si="2"/>
        <v>280</v>
      </c>
      <c r="I23" s="7"/>
      <c r="J23" s="7"/>
      <c r="K23" s="7"/>
      <c r="L23" s="7"/>
      <c r="M23" s="7"/>
      <c r="N23" s="7"/>
      <c r="O23" s="6">
        <f t="shared" si="0"/>
        <v>0</v>
      </c>
      <c r="P23" s="11">
        <f t="shared" si="1"/>
        <v>280</v>
      </c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>
        <v>59</v>
      </c>
      <c r="AD23" s="14"/>
      <c r="AE23" s="14"/>
      <c r="AF23" s="14"/>
      <c r="AG23" s="13">
        <f t="shared" si="3"/>
        <v>59</v>
      </c>
      <c r="AH23" s="15">
        <f t="shared" si="4"/>
        <v>221</v>
      </c>
      <c r="AI23" s="7">
        <f t="shared" si="5"/>
        <v>221</v>
      </c>
      <c r="AJ23" s="13">
        <f t="shared" si="6"/>
        <v>0</v>
      </c>
    </row>
    <row r="24" spans="1:36" ht="12" customHeight="1" x14ac:dyDescent="0.25">
      <c r="A24" s="20" t="s">
        <v>180</v>
      </c>
      <c r="B24" s="21">
        <v>40</v>
      </c>
      <c r="C24" s="10">
        <v>1</v>
      </c>
      <c r="D24" s="10">
        <v>24</v>
      </c>
      <c r="E24" s="12"/>
      <c r="F24" s="12"/>
      <c r="G24" s="1">
        <f>'22.1'!AK24</f>
        <v>79</v>
      </c>
      <c r="H24" s="22">
        <f t="shared" si="2"/>
        <v>79</v>
      </c>
      <c r="I24" s="7"/>
      <c r="J24" s="7"/>
      <c r="K24" s="7"/>
      <c r="L24" s="7"/>
      <c r="M24" s="7"/>
      <c r="N24" s="7"/>
      <c r="O24" s="6">
        <f t="shared" si="0"/>
        <v>0</v>
      </c>
      <c r="P24" s="11">
        <f t="shared" si="1"/>
        <v>79</v>
      </c>
      <c r="Q24" s="14"/>
      <c r="R24" s="14">
        <v>5</v>
      </c>
      <c r="S24" s="14"/>
      <c r="T24" s="14"/>
      <c r="U24" s="14">
        <v>9</v>
      </c>
      <c r="V24" s="14"/>
      <c r="W24" s="14"/>
      <c r="X24" s="14"/>
      <c r="Y24" s="14"/>
      <c r="Z24" s="14"/>
      <c r="AA24" s="14"/>
      <c r="AB24" s="14"/>
      <c r="AC24" s="14"/>
      <c r="AD24" s="14"/>
      <c r="AE24" s="14">
        <v>1</v>
      </c>
      <c r="AF24" s="14"/>
      <c r="AG24" s="13">
        <f t="shared" si="3"/>
        <v>15</v>
      </c>
      <c r="AH24" s="15">
        <f t="shared" si="4"/>
        <v>64</v>
      </c>
      <c r="AI24" s="7">
        <f t="shared" si="5"/>
        <v>64</v>
      </c>
      <c r="AJ24" s="13">
        <f t="shared" si="6"/>
        <v>0</v>
      </c>
    </row>
    <row r="25" spans="1:36" ht="12" customHeight="1" x14ac:dyDescent="0.25">
      <c r="A25" s="20" t="s">
        <v>181</v>
      </c>
      <c r="B25" s="21">
        <v>40</v>
      </c>
      <c r="C25" s="10">
        <v>1</v>
      </c>
      <c r="D25" s="10">
        <v>45</v>
      </c>
      <c r="E25" s="12"/>
      <c r="F25" s="12"/>
      <c r="G25" s="1">
        <f>'22.1'!AK25</f>
        <v>86</v>
      </c>
      <c r="H25" s="22">
        <f t="shared" si="2"/>
        <v>86</v>
      </c>
      <c r="I25" s="7"/>
      <c r="J25" s="7"/>
      <c r="K25" s="7"/>
      <c r="L25" s="7"/>
      <c r="M25" s="7"/>
      <c r="N25" s="7"/>
      <c r="O25" s="6">
        <f t="shared" si="0"/>
        <v>0</v>
      </c>
      <c r="P25" s="11">
        <f t="shared" si="1"/>
        <v>86</v>
      </c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>
        <v>1</v>
      </c>
      <c r="AF25" s="14"/>
      <c r="AG25" s="13">
        <f t="shared" si="3"/>
        <v>1</v>
      </c>
      <c r="AH25" s="15">
        <f t="shared" si="4"/>
        <v>85</v>
      </c>
      <c r="AI25" s="7">
        <f t="shared" si="5"/>
        <v>85</v>
      </c>
      <c r="AJ25" s="13">
        <f t="shared" si="6"/>
        <v>0</v>
      </c>
    </row>
    <row r="26" spans="1:36" ht="12" customHeight="1" x14ac:dyDescent="0.25">
      <c r="A26" s="20" t="s">
        <v>139</v>
      </c>
      <c r="B26" s="21">
        <v>30</v>
      </c>
      <c r="C26" s="10">
        <v>0</v>
      </c>
      <c r="D26" s="10">
        <v>47</v>
      </c>
      <c r="E26" s="12"/>
      <c r="F26" s="12"/>
      <c r="G26" s="1">
        <f>'22.1'!AK26</f>
        <v>50</v>
      </c>
      <c r="H26" s="22">
        <f t="shared" si="2"/>
        <v>50</v>
      </c>
      <c r="I26" s="7"/>
      <c r="J26" s="7"/>
      <c r="K26" s="7"/>
      <c r="L26" s="7"/>
      <c r="M26" s="7"/>
      <c r="N26" s="7"/>
      <c r="O26" s="6">
        <f t="shared" si="0"/>
        <v>0</v>
      </c>
      <c r="P26" s="11">
        <f t="shared" si="1"/>
        <v>50</v>
      </c>
      <c r="Q26" s="14"/>
      <c r="R26" s="14">
        <v>3</v>
      </c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3">
        <f t="shared" si="3"/>
        <v>3</v>
      </c>
      <c r="AH26" s="15">
        <f t="shared" si="4"/>
        <v>47</v>
      </c>
      <c r="AI26" s="7">
        <f t="shared" si="5"/>
        <v>47</v>
      </c>
      <c r="AJ26" s="13">
        <f t="shared" si="6"/>
        <v>0</v>
      </c>
    </row>
    <row r="27" spans="1:36" ht="12" customHeight="1" x14ac:dyDescent="0.25">
      <c r="A27" s="99" t="s">
        <v>138</v>
      </c>
      <c r="B27" s="21">
        <v>20</v>
      </c>
      <c r="C27" s="10">
        <v>1</v>
      </c>
      <c r="D27" s="10">
        <v>14</v>
      </c>
      <c r="E27" s="12"/>
      <c r="F27" s="12"/>
      <c r="G27" s="1">
        <f>'22.1'!AK27</f>
        <v>34</v>
      </c>
      <c r="H27" s="22">
        <f t="shared" si="2"/>
        <v>34</v>
      </c>
      <c r="I27" s="7"/>
      <c r="J27" s="7"/>
      <c r="K27" s="7"/>
      <c r="L27" s="7"/>
      <c r="M27" s="7"/>
      <c r="N27" s="7"/>
      <c r="O27" s="6">
        <f t="shared" si="0"/>
        <v>0</v>
      </c>
      <c r="P27" s="11">
        <f t="shared" si="1"/>
        <v>34</v>
      </c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3">
        <f t="shared" si="3"/>
        <v>0</v>
      </c>
      <c r="AH27" s="15">
        <f t="shared" si="4"/>
        <v>34</v>
      </c>
      <c r="AI27" s="7">
        <f>(B27*C27)+D27</f>
        <v>34</v>
      </c>
      <c r="AJ27" s="13">
        <f>AI27+AF27-AH27</f>
        <v>0</v>
      </c>
    </row>
    <row r="28" spans="1:36" ht="12" customHeight="1" x14ac:dyDescent="0.25">
      <c r="A28" s="99" t="s">
        <v>194</v>
      </c>
      <c r="B28" s="21">
        <v>65</v>
      </c>
      <c r="C28" s="10">
        <v>3</v>
      </c>
      <c r="D28" s="10">
        <v>50</v>
      </c>
      <c r="E28" s="12"/>
      <c r="F28" s="12"/>
      <c r="G28" s="1">
        <f>'22.1'!AK28</f>
        <v>246</v>
      </c>
      <c r="H28" s="22">
        <f t="shared" ref="H28:H31" si="7">SUM(E28:G28)</f>
        <v>246</v>
      </c>
      <c r="I28" s="7"/>
      <c r="J28" s="7"/>
      <c r="K28" s="7"/>
      <c r="L28" s="7"/>
      <c r="M28" s="7"/>
      <c r="N28" s="7"/>
      <c r="O28" s="6">
        <f t="shared" ref="O28:O31" si="8">SUBTOTAL(9,I28:N28)</f>
        <v>0</v>
      </c>
      <c r="P28" s="11">
        <f t="shared" ref="P28:P31" si="9">H28-O28</f>
        <v>246</v>
      </c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>
        <v>1</v>
      </c>
      <c r="AD28" s="14"/>
      <c r="AE28" s="14"/>
      <c r="AF28" s="14"/>
      <c r="AG28" s="13">
        <f t="shared" si="3"/>
        <v>1</v>
      </c>
      <c r="AH28" s="15">
        <f t="shared" ref="AH28:AH31" si="10">P28-AG28</f>
        <v>245</v>
      </c>
      <c r="AI28" s="7">
        <f t="shared" ref="AI28:AI31" si="11">(B28*C28)+D28</f>
        <v>245</v>
      </c>
      <c r="AJ28" s="13">
        <f t="shared" ref="AJ28:AJ31" si="12">AI28+AF28-AH28</f>
        <v>0</v>
      </c>
    </row>
    <row r="29" spans="1:36" ht="12" customHeight="1" x14ac:dyDescent="0.25">
      <c r="A29" s="21" t="s">
        <v>197</v>
      </c>
      <c r="B29" s="21"/>
      <c r="C29" s="10"/>
      <c r="D29" s="10">
        <v>2</v>
      </c>
      <c r="E29" s="12"/>
      <c r="F29" s="12"/>
      <c r="G29" s="1">
        <f>'22.1'!AK29</f>
        <v>3</v>
      </c>
      <c r="H29" s="22">
        <f t="shared" si="7"/>
        <v>3</v>
      </c>
      <c r="I29" s="7"/>
      <c r="J29" s="7"/>
      <c r="K29" s="7"/>
      <c r="L29" s="7"/>
      <c r="M29" s="7"/>
      <c r="N29" s="7"/>
      <c r="O29" s="6">
        <f t="shared" si="8"/>
        <v>0</v>
      </c>
      <c r="P29" s="11">
        <f t="shared" si="9"/>
        <v>3</v>
      </c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>
        <v>1</v>
      </c>
      <c r="AD29" s="14"/>
      <c r="AE29" s="14"/>
      <c r="AF29" s="14"/>
      <c r="AG29" s="13">
        <f t="shared" si="3"/>
        <v>1</v>
      </c>
      <c r="AH29" s="15">
        <f t="shared" si="10"/>
        <v>2</v>
      </c>
      <c r="AI29" s="7">
        <f t="shared" si="11"/>
        <v>2</v>
      </c>
      <c r="AJ29" s="13">
        <f t="shared" si="12"/>
        <v>0</v>
      </c>
    </row>
    <row r="30" spans="1:36" ht="12" customHeight="1" x14ac:dyDescent="0.25">
      <c r="A30" s="21" t="s">
        <v>198</v>
      </c>
      <c r="B30" s="21"/>
      <c r="C30" s="10"/>
      <c r="D30" s="10">
        <v>17</v>
      </c>
      <c r="E30" s="12"/>
      <c r="F30" s="12"/>
      <c r="G30" s="1">
        <f>'22.1'!AK30</f>
        <v>20</v>
      </c>
      <c r="H30" s="22">
        <f t="shared" si="7"/>
        <v>20</v>
      </c>
      <c r="I30" s="7"/>
      <c r="J30" s="7"/>
      <c r="K30" s="7"/>
      <c r="L30" s="7"/>
      <c r="M30" s="7"/>
      <c r="N30" s="7"/>
      <c r="O30" s="6">
        <f t="shared" si="8"/>
        <v>0</v>
      </c>
      <c r="P30" s="11">
        <f t="shared" si="9"/>
        <v>20</v>
      </c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>
        <v>1</v>
      </c>
      <c r="AD30" s="14"/>
      <c r="AE30" s="14"/>
      <c r="AF30" s="14">
        <v>2</v>
      </c>
      <c r="AG30" s="13">
        <f t="shared" si="3"/>
        <v>1</v>
      </c>
      <c r="AH30" s="15">
        <f t="shared" si="10"/>
        <v>19</v>
      </c>
      <c r="AI30" s="7">
        <f t="shared" si="11"/>
        <v>17</v>
      </c>
      <c r="AJ30" s="13">
        <f t="shared" si="12"/>
        <v>0</v>
      </c>
    </row>
    <row r="31" spans="1:36" ht="12" customHeight="1" x14ac:dyDescent="0.25">
      <c r="A31" s="21" t="s">
        <v>199</v>
      </c>
      <c r="B31" s="21"/>
      <c r="C31" s="10"/>
      <c r="D31" s="10">
        <v>0</v>
      </c>
      <c r="E31" s="12"/>
      <c r="F31" s="12"/>
      <c r="G31" s="1">
        <f>'22.1'!AK31</f>
        <v>0</v>
      </c>
      <c r="H31" s="22">
        <f t="shared" si="7"/>
        <v>0</v>
      </c>
      <c r="I31" s="7"/>
      <c r="J31" s="7"/>
      <c r="K31" s="7"/>
      <c r="L31" s="7"/>
      <c r="M31" s="7"/>
      <c r="N31" s="7"/>
      <c r="O31" s="6">
        <f t="shared" si="8"/>
        <v>0</v>
      </c>
      <c r="P31" s="11">
        <f t="shared" si="9"/>
        <v>0</v>
      </c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3">
        <f t="shared" si="3"/>
        <v>0</v>
      </c>
      <c r="AH31" s="15">
        <f t="shared" si="10"/>
        <v>0</v>
      </c>
      <c r="AI31" s="7">
        <f t="shared" si="11"/>
        <v>0</v>
      </c>
      <c r="AJ31" s="13">
        <f t="shared" si="12"/>
        <v>0</v>
      </c>
    </row>
    <row r="32" spans="1:36" ht="12" customHeight="1" x14ac:dyDescent="0.25">
      <c r="A32" s="34"/>
      <c r="B32" s="34"/>
      <c r="C32" s="34"/>
      <c r="D32" s="34"/>
      <c r="E32" s="19">
        <f t="shared" ref="E32:F32" si="13">SUM(E3:E31)</f>
        <v>2822</v>
      </c>
      <c r="F32" s="19">
        <f t="shared" si="13"/>
        <v>0</v>
      </c>
      <c r="G32" s="19">
        <f>SUM(G3:G31)</f>
        <v>9944</v>
      </c>
      <c r="H32" s="19">
        <f t="shared" ref="H32:AJ32" si="14">SUM(H3:H31)</f>
        <v>12766</v>
      </c>
      <c r="I32" s="19">
        <f t="shared" si="14"/>
        <v>741</v>
      </c>
      <c r="J32" s="19">
        <f t="shared" si="14"/>
        <v>150</v>
      </c>
      <c r="K32" s="19">
        <f t="shared" si="14"/>
        <v>45</v>
      </c>
      <c r="L32" s="19">
        <f t="shared" si="14"/>
        <v>0</v>
      </c>
      <c r="M32" s="19">
        <f t="shared" si="14"/>
        <v>301</v>
      </c>
      <c r="N32" s="19">
        <f t="shared" si="14"/>
        <v>537</v>
      </c>
      <c r="O32" s="19">
        <f t="shared" si="14"/>
        <v>1774</v>
      </c>
      <c r="P32" s="19">
        <f t="shared" si="14"/>
        <v>10992</v>
      </c>
      <c r="Q32" s="19">
        <f t="shared" si="14"/>
        <v>177</v>
      </c>
      <c r="R32" s="19">
        <f t="shared" si="14"/>
        <v>272</v>
      </c>
      <c r="S32" s="19">
        <f t="shared" si="14"/>
        <v>145</v>
      </c>
      <c r="T32" s="19">
        <f t="shared" si="14"/>
        <v>237</v>
      </c>
      <c r="U32" s="19">
        <f t="shared" si="14"/>
        <v>259</v>
      </c>
      <c r="V32" s="19">
        <f t="shared" si="14"/>
        <v>0</v>
      </c>
      <c r="W32" s="19">
        <f t="shared" si="14"/>
        <v>0</v>
      </c>
      <c r="X32" s="19">
        <f t="shared" si="14"/>
        <v>0</v>
      </c>
      <c r="Y32" s="19">
        <f t="shared" si="14"/>
        <v>0</v>
      </c>
      <c r="Z32" s="19">
        <f t="shared" si="14"/>
        <v>0</v>
      </c>
      <c r="AA32" s="19">
        <f t="shared" si="14"/>
        <v>0</v>
      </c>
      <c r="AB32" s="19">
        <f t="shared" si="14"/>
        <v>120</v>
      </c>
      <c r="AC32" s="19">
        <f t="shared" si="14"/>
        <v>239</v>
      </c>
      <c r="AD32" s="19">
        <f t="shared" si="14"/>
        <v>0</v>
      </c>
      <c r="AE32" s="19">
        <f t="shared" si="14"/>
        <v>10</v>
      </c>
      <c r="AF32" s="19">
        <f t="shared" si="14"/>
        <v>16</v>
      </c>
      <c r="AG32" s="19">
        <f t="shared" si="14"/>
        <v>1459</v>
      </c>
      <c r="AH32" s="19">
        <f t="shared" si="14"/>
        <v>9533</v>
      </c>
      <c r="AI32" s="19">
        <f t="shared" si="14"/>
        <v>9517</v>
      </c>
      <c r="AJ32" s="19">
        <f t="shared" si="14"/>
        <v>0</v>
      </c>
    </row>
    <row r="35" spans="15:21" x14ac:dyDescent="0.25">
      <c r="O35" t="s">
        <v>8</v>
      </c>
      <c r="Q35" s="18"/>
      <c r="R35" s="18"/>
      <c r="S35" s="18"/>
      <c r="T35" s="18"/>
      <c r="U35" s="18"/>
    </row>
  </sheetData>
  <mergeCells count="14">
    <mergeCell ref="G1:G2"/>
    <mergeCell ref="H1:H2"/>
    <mergeCell ref="O1:O2"/>
    <mergeCell ref="P1:P2"/>
    <mergeCell ref="A1:A2"/>
    <mergeCell ref="B1:B2"/>
    <mergeCell ref="C1:C2"/>
    <mergeCell ref="D1:D2"/>
    <mergeCell ref="E1:E2"/>
    <mergeCell ref="AF1:AF2"/>
    <mergeCell ref="AG1:AG2"/>
    <mergeCell ref="AH1:AH2"/>
    <mergeCell ref="AI1:AI2"/>
    <mergeCell ref="AJ1:AJ2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5"/>
  <sheetViews>
    <sheetView zoomScale="85" zoomScaleNormal="85" workbookViewId="0">
      <pane xSplit="4" ySplit="2" topLeftCell="L3" activePane="bottomRight" state="frozen"/>
      <selection pane="topRight" activeCell="E1" sqref="E1"/>
      <selection pane="bottomLeft" activeCell="A3" sqref="A3"/>
      <selection pane="bottomRight" activeCell="AB3" sqref="AB3:AB31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5.28515625" bestFit="1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3" x14ac:dyDescent="0.25">
      <c r="A1" s="177" t="s">
        <v>0</v>
      </c>
      <c r="B1" s="186" t="s">
        <v>21</v>
      </c>
      <c r="C1" s="186" t="s">
        <v>19</v>
      </c>
      <c r="D1" s="177" t="s">
        <v>20</v>
      </c>
      <c r="E1" s="194" t="s">
        <v>12</v>
      </c>
      <c r="F1" s="194" t="s">
        <v>5</v>
      </c>
      <c r="G1" s="183" t="s">
        <v>17</v>
      </c>
      <c r="H1" s="3" t="s">
        <v>3</v>
      </c>
      <c r="I1" s="3"/>
      <c r="J1" s="3"/>
      <c r="K1" s="23"/>
      <c r="L1" s="3"/>
      <c r="M1" s="3"/>
      <c r="N1" s="188" t="s">
        <v>6</v>
      </c>
      <c r="O1" s="184" t="s">
        <v>4</v>
      </c>
      <c r="P1" s="5" t="s">
        <v>40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40</v>
      </c>
      <c r="W1" s="5" t="s">
        <v>16</v>
      </c>
      <c r="X1" s="5" t="s">
        <v>109</v>
      </c>
      <c r="Y1" s="5" t="s">
        <v>45</v>
      </c>
      <c r="Z1" s="17" t="s">
        <v>9</v>
      </c>
      <c r="AA1" s="5" t="s">
        <v>14</v>
      </c>
      <c r="AB1" s="4" t="s">
        <v>209</v>
      </c>
      <c r="AC1" s="177" t="s">
        <v>18</v>
      </c>
      <c r="AD1" s="169" t="s">
        <v>10</v>
      </c>
      <c r="AE1" s="169" t="s">
        <v>44</v>
      </c>
      <c r="AF1" s="179" t="s">
        <v>22</v>
      </c>
      <c r="AG1" s="181" t="s">
        <v>23</v>
      </c>
    </row>
    <row r="2" spans="1:33" x14ac:dyDescent="0.25">
      <c r="A2" s="178"/>
      <c r="B2" s="187"/>
      <c r="C2" s="187"/>
      <c r="D2" s="178"/>
      <c r="E2" s="195"/>
      <c r="F2" s="195"/>
      <c r="G2" s="183"/>
      <c r="H2" s="17" t="s">
        <v>24</v>
      </c>
      <c r="I2" s="17" t="s">
        <v>93</v>
      </c>
      <c r="J2" s="17" t="s">
        <v>1</v>
      </c>
      <c r="K2" s="17" t="s">
        <v>108</v>
      </c>
      <c r="L2" s="2" t="s">
        <v>2</v>
      </c>
      <c r="M2" s="2" t="s">
        <v>7</v>
      </c>
      <c r="N2" s="189"/>
      <c r="O2" s="185"/>
      <c r="P2" s="4" t="s">
        <v>41</v>
      </c>
      <c r="Q2" s="4" t="s">
        <v>41</v>
      </c>
      <c r="R2" s="4" t="s">
        <v>41</v>
      </c>
      <c r="S2" s="4" t="s">
        <v>41</v>
      </c>
      <c r="T2" s="4" t="s">
        <v>41</v>
      </c>
      <c r="U2" s="4" t="s">
        <v>41</v>
      </c>
      <c r="V2" s="4" t="s">
        <v>42</v>
      </c>
      <c r="W2" s="4" t="s">
        <v>42</v>
      </c>
      <c r="X2" s="4" t="s">
        <v>92</v>
      </c>
      <c r="Y2" s="4" t="s">
        <v>42</v>
      </c>
      <c r="Z2" s="17" t="s">
        <v>42</v>
      </c>
      <c r="AA2" s="4" t="s">
        <v>42</v>
      </c>
      <c r="AB2" s="16" t="s">
        <v>176</v>
      </c>
      <c r="AC2" s="178"/>
      <c r="AD2" s="170"/>
      <c r="AE2" s="170"/>
      <c r="AF2" s="180"/>
      <c r="AG2" s="182"/>
    </row>
    <row r="3" spans="1:33" ht="12.75" customHeight="1" x14ac:dyDescent="0.25">
      <c r="A3" s="20" t="s">
        <v>28</v>
      </c>
      <c r="B3" s="21">
        <v>33</v>
      </c>
      <c r="C3" s="9">
        <v>59</v>
      </c>
      <c r="D3" s="9">
        <v>17</v>
      </c>
      <c r="E3" s="12">
        <v>520</v>
      </c>
      <c r="F3" s="1">
        <f>'23.1'!AI3</f>
        <v>1907</v>
      </c>
      <c r="G3" s="22">
        <f>SUM(E3:F3)</f>
        <v>2427</v>
      </c>
      <c r="H3" s="7">
        <v>17</v>
      </c>
      <c r="I3" s="7">
        <v>40</v>
      </c>
      <c r="J3" s="7"/>
      <c r="K3" s="7"/>
      <c r="L3" s="7">
        <v>115</v>
      </c>
      <c r="M3" s="7"/>
      <c r="N3" s="6">
        <f t="shared" ref="N3:N26" si="0">SUBTOTAL(9,H3:M3)</f>
        <v>172</v>
      </c>
      <c r="O3" s="11">
        <f t="shared" ref="O3:O20" si="1">G3-N3</f>
        <v>2255</v>
      </c>
      <c r="P3" s="14">
        <v>42</v>
      </c>
      <c r="Q3" s="14">
        <v>20</v>
      </c>
      <c r="R3" s="14"/>
      <c r="S3" s="14"/>
      <c r="T3" s="34">
        <v>15</v>
      </c>
      <c r="U3" s="14">
        <v>80</v>
      </c>
      <c r="V3" s="14">
        <v>33</v>
      </c>
      <c r="W3" s="14"/>
      <c r="X3" s="14">
        <v>10</v>
      </c>
      <c r="Y3" s="14"/>
      <c r="Z3" s="14">
        <v>60</v>
      </c>
      <c r="AA3" s="14">
        <v>26</v>
      </c>
      <c r="AB3" s="14"/>
      <c r="AC3" s="14">
        <v>5</v>
      </c>
      <c r="AD3" s="13">
        <f>SUM(P3:AB3)</f>
        <v>286</v>
      </c>
      <c r="AE3" s="15">
        <f t="shared" ref="AE3:AE26" si="2">O3-AD3</f>
        <v>1969</v>
      </c>
      <c r="AF3" s="7">
        <f>(B3*C3)+D3</f>
        <v>1964</v>
      </c>
      <c r="AG3" s="13">
        <f>AF3+AC3-AE3</f>
        <v>0</v>
      </c>
    </row>
    <row r="4" spans="1:33" ht="12.75" customHeight="1" x14ac:dyDescent="0.25">
      <c r="A4" s="20" t="s">
        <v>29</v>
      </c>
      <c r="B4" s="21">
        <v>70</v>
      </c>
      <c r="C4" s="9">
        <v>26</v>
      </c>
      <c r="D4" s="9">
        <v>424</v>
      </c>
      <c r="E4" s="12">
        <v>1120</v>
      </c>
      <c r="F4" s="1">
        <f>'23.1'!AI4</f>
        <v>1886</v>
      </c>
      <c r="G4" s="22">
        <f t="shared" ref="G4:G20" si="3">SUM(E4:F4)</f>
        <v>3006</v>
      </c>
      <c r="H4" s="7">
        <v>44</v>
      </c>
      <c r="I4" s="7"/>
      <c r="J4" s="7"/>
      <c r="K4" s="7"/>
      <c r="L4" s="7">
        <v>270</v>
      </c>
      <c r="M4" s="7"/>
      <c r="N4" s="6">
        <f t="shared" si="0"/>
        <v>314</v>
      </c>
      <c r="O4" s="11">
        <f t="shared" si="1"/>
        <v>2692</v>
      </c>
      <c r="P4" s="14">
        <v>98</v>
      </c>
      <c r="Q4" s="14">
        <v>83</v>
      </c>
      <c r="R4" s="14"/>
      <c r="S4" s="14"/>
      <c r="T4" s="34">
        <v>59</v>
      </c>
      <c r="U4" s="14">
        <v>30</v>
      </c>
      <c r="V4" s="14">
        <v>23</v>
      </c>
      <c r="W4" s="14"/>
      <c r="X4" s="14">
        <v>25</v>
      </c>
      <c r="Y4" s="14"/>
      <c r="Z4" s="14">
        <v>35</v>
      </c>
      <c r="AA4" s="14">
        <v>95</v>
      </c>
      <c r="AB4" s="14"/>
      <c r="AC4" s="14"/>
      <c r="AD4" s="13">
        <f t="shared" ref="AD4:AD31" si="4">SUM(P4:AB4)</f>
        <v>448</v>
      </c>
      <c r="AE4" s="15">
        <f t="shared" si="2"/>
        <v>2244</v>
      </c>
      <c r="AF4" s="7">
        <f t="shared" ref="AF4:AF20" si="5">(B4*C4)+D4</f>
        <v>2244</v>
      </c>
      <c r="AG4" s="13">
        <f t="shared" ref="AG4:AG20" si="6">AF4+AC4-AE4</f>
        <v>0</v>
      </c>
    </row>
    <row r="5" spans="1:33" ht="12.75" customHeight="1" x14ac:dyDescent="0.25">
      <c r="A5" s="20" t="s">
        <v>30</v>
      </c>
      <c r="B5" s="21">
        <v>45</v>
      </c>
      <c r="C5" s="8">
        <v>2</v>
      </c>
      <c r="D5" s="8">
        <v>3</v>
      </c>
      <c r="E5" s="12">
        <v>90</v>
      </c>
      <c r="F5" s="1">
        <f>'23.1'!AI5</f>
        <v>367</v>
      </c>
      <c r="G5" s="22">
        <f t="shared" si="3"/>
        <v>457</v>
      </c>
      <c r="H5" s="7"/>
      <c r="I5" s="7"/>
      <c r="J5" s="7"/>
      <c r="K5" s="7"/>
      <c r="L5" s="7">
        <v>265</v>
      </c>
      <c r="M5" s="7"/>
      <c r="N5" s="6">
        <f t="shared" si="0"/>
        <v>265</v>
      </c>
      <c r="O5" s="11">
        <f t="shared" si="1"/>
        <v>192</v>
      </c>
      <c r="P5" s="14">
        <v>32</v>
      </c>
      <c r="Q5" s="14">
        <v>25</v>
      </c>
      <c r="R5" s="14"/>
      <c r="S5" s="14">
        <v>10</v>
      </c>
      <c r="T5" s="34">
        <v>6</v>
      </c>
      <c r="U5" s="14">
        <v>10</v>
      </c>
      <c r="V5" s="14"/>
      <c r="W5" s="14"/>
      <c r="X5" s="14"/>
      <c r="Y5" s="14"/>
      <c r="Z5" s="14">
        <v>4</v>
      </c>
      <c r="AA5" s="14">
        <v>12</v>
      </c>
      <c r="AB5" s="14"/>
      <c r="AC5" s="14"/>
      <c r="AD5" s="13">
        <f t="shared" si="4"/>
        <v>99</v>
      </c>
      <c r="AE5" s="15">
        <f t="shared" si="2"/>
        <v>93</v>
      </c>
      <c r="AF5" s="7">
        <f t="shared" si="5"/>
        <v>93</v>
      </c>
      <c r="AG5" s="13">
        <f t="shared" si="6"/>
        <v>0</v>
      </c>
    </row>
    <row r="6" spans="1:33" ht="12.75" customHeight="1" x14ac:dyDescent="0.25">
      <c r="A6" s="20" t="s">
        <v>31</v>
      </c>
      <c r="B6" s="21">
        <v>40</v>
      </c>
      <c r="C6" s="8">
        <v>2</v>
      </c>
      <c r="D6" s="8">
        <v>14</v>
      </c>
      <c r="E6" s="12"/>
      <c r="F6" s="1">
        <f>'23.1'!AI6</f>
        <v>96</v>
      </c>
      <c r="G6" s="22">
        <f t="shared" si="3"/>
        <v>96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96</v>
      </c>
      <c r="P6" s="14">
        <v>2</v>
      </c>
      <c r="Q6" s="14"/>
      <c r="R6" s="14"/>
      <c r="S6" s="14"/>
      <c r="T6" s="34"/>
      <c r="U6" s="14"/>
      <c r="V6" s="14"/>
      <c r="W6" s="14"/>
      <c r="X6" s="14"/>
      <c r="Y6" s="14"/>
      <c r="Z6" s="14"/>
      <c r="AA6" s="14"/>
      <c r="AB6" s="14"/>
      <c r="AC6" s="14"/>
      <c r="AD6" s="13">
        <f t="shared" si="4"/>
        <v>2</v>
      </c>
      <c r="AE6" s="15">
        <f t="shared" si="2"/>
        <v>94</v>
      </c>
      <c r="AF6" s="7">
        <f t="shared" si="5"/>
        <v>94</v>
      </c>
      <c r="AG6" s="13">
        <f t="shared" si="6"/>
        <v>0</v>
      </c>
    </row>
    <row r="7" spans="1:33" ht="12.75" customHeight="1" x14ac:dyDescent="0.25">
      <c r="A7" s="20" t="s">
        <v>33</v>
      </c>
      <c r="B7" s="21">
        <v>120</v>
      </c>
      <c r="C7" s="9">
        <v>5</v>
      </c>
      <c r="D7" s="9"/>
      <c r="E7" s="12"/>
      <c r="F7" s="1">
        <f>'23.1'!AI7</f>
        <v>678</v>
      </c>
      <c r="G7" s="22">
        <f t="shared" si="3"/>
        <v>678</v>
      </c>
      <c r="H7" s="7">
        <v>16</v>
      </c>
      <c r="I7" s="7"/>
      <c r="J7" s="7"/>
      <c r="K7" s="7"/>
      <c r="L7" s="7"/>
      <c r="M7" s="7"/>
      <c r="N7" s="6">
        <f t="shared" si="0"/>
        <v>16</v>
      </c>
      <c r="O7" s="11">
        <f t="shared" si="1"/>
        <v>662</v>
      </c>
      <c r="P7" s="14">
        <v>2</v>
      </c>
      <c r="Q7" s="14"/>
      <c r="R7" s="14"/>
      <c r="S7" s="14"/>
      <c r="T7" s="34">
        <v>16</v>
      </c>
      <c r="U7" s="14"/>
      <c r="V7" s="14">
        <v>3</v>
      </c>
      <c r="W7" s="14"/>
      <c r="X7" s="14">
        <v>10</v>
      </c>
      <c r="Y7" s="14"/>
      <c r="Z7" s="14">
        <v>21</v>
      </c>
      <c r="AA7" s="14">
        <v>10</v>
      </c>
      <c r="AB7" s="14"/>
      <c r="AC7" s="14"/>
      <c r="AD7" s="13">
        <f t="shared" si="4"/>
        <v>62</v>
      </c>
      <c r="AE7" s="15">
        <f t="shared" si="2"/>
        <v>600</v>
      </c>
      <c r="AF7" s="7">
        <f t="shared" si="5"/>
        <v>600</v>
      </c>
      <c r="AG7" s="13">
        <f t="shared" si="6"/>
        <v>0</v>
      </c>
    </row>
    <row r="8" spans="1:33" ht="12.75" customHeight="1" x14ac:dyDescent="0.25">
      <c r="A8" s="20" t="s">
        <v>34</v>
      </c>
      <c r="B8" s="21">
        <v>60</v>
      </c>
      <c r="C8" s="8">
        <v>0</v>
      </c>
      <c r="D8" s="8">
        <v>26</v>
      </c>
      <c r="E8" s="12"/>
      <c r="F8" s="1">
        <f>'23.1'!AI8</f>
        <v>41</v>
      </c>
      <c r="G8" s="22">
        <f t="shared" si="3"/>
        <v>41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41</v>
      </c>
      <c r="P8" s="14"/>
      <c r="Q8" s="14"/>
      <c r="R8" s="14"/>
      <c r="S8" s="14">
        <v>5</v>
      </c>
      <c r="T8" s="34"/>
      <c r="U8" s="14"/>
      <c r="V8" s="14">
        <v>10</v>
      </c>
      <c r="W8" s="14"/>
      <c r="X8" s="14"/>
      <c r="Y8" s="14"/>
      <c r="Z8" s="14"/>
      <c r="AA8" s="14"/>
      <c r="AB8" s="14"/>
      <c r="AC8" s="14"/>
      <c r="AD8" s="13">
        <f t="shared" si="4"/>
        <v>15</v>
      </c>
      <c r="AE8" s="15">
        <f t="shared" si="2"/>
        <v>26</v>
      </c>
      <c r="AF8" s="7">
        <f t="shared" si="5"/>
        <v>26</v>
      </c>
      <c r="AG8" s="13">
        <f t="shared" si="6"/>
        <v>0</v>
      </c>
    </row>
    <row r="9" spans="1:33" ht="12.75" customHeight="1" x14ac:dyDescent="0.25">
      <c r="A9" s="20" t="s">
        <v>35</v>
      </c>
      <c r="B9" s="21">
        <v>65</v>
      </c>
      <c r="C9" s="8">
        <v>2</v>
      </c>
      <c r="D9" s="8">
        <v>51</v>
      </c>
      <c r="E9" s="12"/>
      <c r="F9" s="1">
        <f>'23.1'!AI9</f>
        <v>195</v>
      </c>
      <c r="G9" s="22">
        <f t="shared" si="3"/>
        <v>195</v>
      </c>
      <c r="H9" s="7"/>
      <c r="I9" s="7"/>
      <c r="J9" s="7"/>
      <c r="K9" s="7"/>
      <c r="L9" s="7"/>
      <c r="M9" s="7"/>
      <c r="N9" s="6">
        <f t="shared" si="0"/>
        <v>0</v>
      </c>
      <c r="O9" s="11">
        <f t="shared" si="1"/>
        <v>195</v>
      </c>
      <c r="P9" s="14"/>
      <c r="Q9" s="14"/>
      <c r="R9" s="14"/>
      <c r="S9" s="14"/>
      <c r="T9" s="34">
        <v>3</v>
      </c>
      <c r="U9" s="14"/>
      <c r="V9" s="14">
        <v>11</v>
      </c>
      <c r="W9" s="14"/>
      <c r="X9" s="14"/>
      <c r="Y9" s="14"/>
      <c r="Z9" s="14"/>
      <c r="AA9" s="14"/>
      <c r="AB9" s="14"/>
      <c r="AC9" s="14"/>
      <c r="AD9" s="13">
        <f t="shared" si="4"/>
        <v>14</v>
      </c>
      <c r="AE9" s="15">
        <f t="shared" si="2"/>
        <v>181</v>
      </c>
      <c r="AF9" s="7">
        <f t="shared" si="5"/>
        <v>181</v>
      </c>
      <c r="AG9" s="13">
        <f t="shared" si="6"/>
        <v>0</v>
      </c>
    </row>
    <row r="10" spans="1:33" ht="12.75" customHeight="1" x14ac:dyDescent="0.25">
      <c r="A10" s="20" t="s">
        <v>36</v>
      </c>
      <c r="B10" s="21">
        <v>100</v>
      </c>
      <c r="C10" s="8">
        <v>8</v>
      </c>
      <c r="D10" s="8">
        <v>57</v>
      </c>
      <c r="E10" s="12">
        <v>400</v>
      </c>
      <c r="F10" s="1">
        <f>'23.1'!AI10</f>
        <v>767</v>
      </c>
      <c r="G10" s="22">
        <f t="shared" si="3"/>
        <v>1167</v>
      </c>
      <c r="H10" s="7">
        <v>34</v>
      </c>
      <c r="I10" s="7"/>
      <c r="J10" s="7"/>
      <c r="K10" s="7"/>
      <c r="L10" s="7">
        <v>60</v>
      </c>
      <c r="M10" s="7"/>
      <c r="N10" s="6">
        <f t="shared" si="0"/>
        <v>94</v>
      </c>
      <c r="O10" s="11">
        <f t="shared" si="1"/>
        <v>1073</v>
      </c>
      <c r="P10" s="14">
        <v>12</v>
      </c>
      <c r="Q10" s="14">
        <v>36</v>
      </c>
      <c r="R10" s="14"/>
      <c r="S10" s="14"/>
      <c r="T10" s="34">
        <v>8</v>
      </c>
      <c r="U10" s="14">
        <v>24</v>
      </c>
      <c r="V10" s="14">
        <v>12</v>
      </c>
      <c r="W10" s="14"/>
      <c r="X10" s="14">
        <v>45</v>
      </c>
      <c r="Y10" s="14"/>
      <c r="Z10" s="14">
        <v>32</v>
      </c>
      <c r="AA10" s="14">
        <v>45</v>
      </c>
      <c r="AB10" s="14"/>
      <c r="AC10" s="14">
        <v>2</v>
      </c>
      <c r="AD10" s="13">
        <f t="shared" si="4"/>
        <v>214</v>
      </c>
      <c r="AE10" s="15">
        <f t="shared" si="2"/>
        <v>859</v>
      </c>
      <c r="AF10" s="7">
        <f t="shared" si="5"/>
        <v>857</v>
      </c>
      <c r="AG10" s="13">
        <f t="shared" si="6"/>
        <v>0</v>
      </c>
    </row>
    <row r="11" spans="1:33" ht="12.75" customHeight="1" x14ac:dyDescent="0.25">
      <c r="A11" s="20" t="s">
        <v>37</v>
      </c>
      <c r="B11" s="21">
        <v>85</v>
      </c>
      <c r="C11" s="10">
        <v>1</v>
      </c>
      <c r="D11" s="10">
        <v>81</v>
      </c>
      <c r="E11" s="12"/>
      <c r="F11" s="1">
        <f>'23.1'!AI11</f>
        <v>229</v>
      </c>
      <c r="G11" s="22">
        <f t="shared" si="3"/>
        <v>229</v>
      </c>
      <c r="H11" s="7"/>
      <c r="I11" s="7"/>
      <c r="J11" s="7"/>
      <c r="K11" s="7"/>
      <c r="L11" s="7">
        <v>20</v>
      </c>
      <c r="M11" s="7"/>
      <c r="N11" s="6">
        <f t="shared" si="0"/>
        <v>20</v>
      </c>
      <c r="O11" s="11">
        <f t="shared" si="1"/>
        <v>209</v>
      </c>
      <c r="P11" s="14">
        <v>11</v>
      </c>
      <c r="Q11" s="14">
        <v>9</v>
      </c>
      <c r="R11" s="14"/>
      <c r="S11" s="14"/>
      <c r="T11" s="34">
        <v>3</v>
      </c>
      <c r="U11" s="14"/>
      <c r="V11" s="14"/>
      <c r="W11" s="14"/>
      <c r="X11" s="14">
        <v>15</v>
      </c>
      <c r="Y11" s="14"/>
      <c r="Z11" s="14"/>
      <c r="AA11" s="14">
        <v>5</v>
      </c>
      <c r="AB11" s="14"/>
      <c r="AC11" s="14"/>
      <c r="AD11" s="13">
        <f t="shared" si="4"/>
        <v>43</v>
      </c>
      <c r="AE11" s="15">
        <f t="shared" si="2"/>
        <v>166</v>
      </c>
      <c r="AF11" s="7">
        <f t="shared" si="5"/>
        <v>166</v>
      </c>
      <c r="AG11" s="13">
        <f t="shared" si="6"/>
        <v>0</v>
      </c>
    </row>
    <row r="12" spans="1:33" ht="12.75" customHeight="1" x14ac:dyDescent="0.25">
      <c r="A12" s="20" t="s">
        <v>38</v>
      </c>
      <c r="B12" s="21">
        <v>50</v>
      </c>
      <c r="C12" s="10">
        <v>8</v>
      </c>
      <c r="D12" s="10">
        <v>34</v>
      </c>
      <c r="E12" s="12"/>
      <c r="F12" s="1">
        <f>'23.1'!AI12</f>
        <v>491</v>
      </c>
      <c r="G12" s="22">
        <f t="shared" si="3"/>
        <v>491</v>
      </c>
      <c r="H12" s="7">
        <v>10</v>
      </c>
      <c r="I12" s="7"/>
      <c r="J12" s="7"/>
      <c r="K12" s="7"/>
      <c r="L12" s="7">
        <v>15</v>
      </c>
      <c r="M12" s="7"/>
      <c r="N12" s="6">
        <f t="shared" si="0"/>
        <v>25</v>
      </c>
      <c r="O12" s="11">
        <f t="shared" si="1"/>
        <v>466</v>
      </c>
      <c r="P12" s="14">
        <v>10</v>
      </c>
      <c r="Q12" s="14">
        <v>6</v>
      </c>
      <c r="R12" s="14"/>
      <c r="S12" s="14"/>
      <c r="T12" s="34">
        <v>3</v>
      </c>
      <c r="U12" s="14"/>
      <c r="V12" s="14"/>
      <c r="W12" s="14"/>
      <c r="X12" s="14"/>
      <c r="Y12" s="14"/>
      <c r="Z12" s="14">
        <v>10</v>
      </c>
      <c r="AA12" s="14">
        <v>3</v>
      </c>
      <c r="AB12" s="14"/>
      <c r="AC12" s="14"/>
      <c r="AD12" s="13">
        <f t="shared" si="4"/>
        <v>32</v>
      </c>
      <c r="AE12" s="15">
        <f t="shared" si="2"/>
        <v>434</v>
      </c>
      <c r="AF12" s="7">
        <f t="shared" si="5"/>
        <v>434</v>
      </c>
      <c r="AG12" s="13">
        <f t="shared" si="6"/>
        <v>0</v>
      </c>
    </row>
    <row r="13" spans="1:33" ht="12.75" customHeight="1" x14ac:dyDescent="0.25">
      <c r="A13" s="20" t="s">
        <v>39</v>
      </c>
      <c r="B13" s="21">
        <v>50</v>
      </c>
      <c r="C13" s="10">
        <v>7</v>
      </c>
      <c r="D13" s="10">
        <v>82</v>
      </c>
      <c r="E13" s="12"/>
      <c r="F13" s="1">
        <f>'23.1'!AI13</f>
        <v>440</v>
      </c>
      <c r="G13" s="22">
        <f t="shared" si="3"/>
        <v>440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440</v>
      </c>
      <c r="P13" s="14"/>
      <c r="Q13" s="14"/>
      <c r="R13" s="14"/>
      <c r="S13" s="14"/>
      <c r="T13" s="34">
        <v>3</v>
      </c>
      <c r="U13" s="14"/>
      <c r="V13" s="14"/>
      <c r="W13" s="14"/>
      <c r="X13" s="14"/>
      <c r="Y13" s="14"/>
      <c r="Z13" s="14"/>
      <c r="AA13" s="14">
        <v>5</v>
      </c>
      <c r="AB13" s="14"/>
      <c r="AC13" s="14"/>
      <c r="AD13" s="13">
        <f t="shared" si="4"/>
        <v>8</v>
      </c>
      <c r="AE13" s="15">
        <f t="shared" si="2"/>
        <v>432</v>
      </c>
      <c r="AF13" s="7">
        <f t="shared" si="5"/>
        <v>432</v>
      </c>
      <c r="AG13" s="13">
        <f t="shared" si="6"/>
        <v>0</v>
      </c>
    </row>
    <row r="14" spans="1:33" ht="12.75" customHeight="1" x14ac:dyDescent="0.25">
      <c r="A14" s="20" t="s">
        <v>25</v>
      </c>
      <c r="B14" s="21">
        <v>45</v>
      </c>
      <c r="C14" s="10">
        <v>0</v>
      </c>
      <c r="D14" s="10">
        <v>2</v>
      </c>
      <c r="E14" s="12"/>
      <c r="F14" s="1">
        <f>'23.1'!AI14</f>
        <v>62</v>
      </c>
      <c r="G14" s="22">
        <f t="shared" si="3"/>
        <v>62</v>
      </c>
      <c r="H14" s="7"/>
      <c r="I14" s="7"/>
      <c r="J14" s="7"/>
      <c r="K14" s="7"/>
      <c r="L14" s="7">
        <v>55</v>
      </c>
      <c r="M14" s="7"/>
      <c r="N14" s="6">
        <f t="shared" si="0"/>
        <v>55</v>
      </c>
      <c r="O14" s="11">
        <f t="shared" si="1"/>
        <v>7</v>
      </c>
      <c r="P14" s="14"/>
      <c r="Q14" s="14">
        <v>5</v>
      </c>
      <c r="R14" s="14"/>
      <c r="S14" s="14"/>
      <c r="T14" s="34"/>
      <c r="U14" s="14"/>
      <c r="V14" s="14"/>
      <c r="W14" s="14"/>
      <c r="X14" s="14"/>
      <c r="Y14" s="14"/>
      <c r="Z14" s="14"/>
      <c r="AA14" s="14"/>
      <c r="AB14" s="14"/>
      <c r="AC14" s="14"/>
      <c r="AD14" s="13">
        <f t="shared" si="4"/>
        <v>5</v>
      </c>
      <c r="AE14" s="15">
        <f t="shared" si="2"/>
        <v>2</v>
      </c>
      <c r="AF14" s="7">
        <f t="shared" si="5"/>
        <v>2</v>
      </c>
      <c r="AG14" s="13">
        <f t="shared" si="6"/>
        <v>0</v>
      </c>
    </row>
    <row r="15" spans="1:33" ht="12.75" customHeight="1" x14ac:dyDescent="0.25">
      <c r="A15" s="20" t="s">
        <v>26</v>
      </c>
      <c r="B15" s="21">
        <v>33</v>
      </c>
      <c r="C15" s="10">
        <v>7</v>
      </c>
      <c r="D15" s="10">
        <v>4</v>
      </c>
      <c r="E15" s="12"/>
      <c r="F15" s="1">
        <f>'23.1'!AI15</f>
        <v>266</v>
      </c>
      <c r="G15" s="22">
        <f t="shared" si="3"/>
        <v>266</v>
      </c>
      <c r="H15" s="7"/>
      <c r="I15" s="7"/>
      <c r="J15" s="7"/>
      <c r="K15" s="7"/>
      <c r="L15" s="7">
        <v>30</v>
      </c>
      <c r="M15" s="7"/>
      <c r="N15" s="6">
        <f t="shared" si="0"/>
        <v>30</v>
      </c>
      <c r="O15" s="11">
        <f t="shared" si="1"/>
        <v>236</v>
      </c>
      <c r="P15" s="14"/>
      <c r="Q15" s="14"/>
      <c r="R15" s="14"/>
      <c r="S15" s="14"/>
      <c r="T15" s="34"/>
      <c r="U15" s="14"/>
      <c r="V15" s="14"/>
      <c r="W15" s="14"/>
      <c r="X15" s="14"/>
      <c r="Y15" s="14"/>
      <c r="Z15" s="14"/>
      <c r="AA15" s="14"/>
      <c r="AB15" s="14"/>
      <c r="AC15" s="14">
        <v>1</v>
      </c>
      <c r="AD15" s="13">
        <f t="shared" si="4"/>
        <v>0</v>
      </c>
      <c r="AE15" s="15">
        <f t="shared" si="2"/>
        <v>236</v>
      </c>
      <c r="AF15" s="7">
        <f t="shared" si="5"/>
        <v>235</v>
      </c>
      <c r="AG15" s="13">
        <f t="shared" si="6"/>
        <v>0</v>
      </c>
    </row>
    <row r="16" spans="1:33" ht="12.75" customHeight="1" x14ac:dyDescent="0.25">
      <c r="A16" s="20" t="s">
        <v>27</v>
      </c>
      <c r="B16" s="21">
        <v>45</v>
      </c>
      <c r="C16" s="10">
        <v>5</v>
      </c>
      <c r="D16" s="10">
        <v>32</v>
      </c>
      <c r="E16" s="12"/>
      <c r="F16" s="1">
        <f>'23.1'!AI16</f>
        <v>275</v>
      </c>
      <c r="G16" s="22">
        <f t="shared" si="3"/>
        <v>275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275</v>
      </c>
      <c r="P16" s="14"/>
      <c r="Q16" s="14"/>
      <c r="R16" s="14"/>
      <c r="S16" s="14"/>
      <c r="T16" s="34"/>
      <c r="U16" s="14"/>
      <c r="V16" s="14"/>
      <c r="W16" s="14"/>
      <c r="X16" s="14"/>
      <c r="Y16" s="14"/>
      <c r="Z16" s="14">
        <v>10</v>
      </c>
      <c r="AA16" s="14">
        <v>8</v>
      </c>
      <c r="AB16" s="14"/>
      <c r="AC16" s="14"/>
      <c r="AD16" s="13">
        <f t="shared" si="4"/>
        <v>18</v>
      </c>
      <c r="AE16" s="15">
        <f t="shared" si="2"/>
        <v>257</v>
      </c>
      <c r="AF16" s="7">
        <f t="shared" si="5"/>
        <v>257</v>
      </c>
      <c r="AG16" s="13">
        <f t="shared" si="6"/>
        <v>0</v>
      </c>
    </row>
    <row r="17" spans="1:33" ht="12.75" customHeight="1" x14ac:dyDescent="0.25">
      <c r="A17" s="20" t="s">
        <v>48</v>
      </c>
      <c r="B17" s="21">
        <v>50</v>
      </c>
      <c r="C17" s="10">
        <v>1</v>
      </c>
      <c r="D17" s="10">
        <v>22</v>
      </c>
      <c r="E17" s="12"/>
      <c r="F17" s="1">
        <f>'23.1'!AI17</f>
        <v>72</v>
      </c>
      <c r="G17" s="22">
        <f t="shared" si="3"/>
        <v>72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72</v>
      </c>
      <c r="P17" s="14"/>
      <c r="Q17" s="14"/>
      <c r="R17" s="14"/>
      <c r="S17" s="14"/>
      <c r="T17" s="34"/>
      <c r="U17" s="14"/>
      <c r="V17" s="14"/>
      <c r="W17" s="14"/>
      <c r="X17" s="14"/>
      <c r="Y17" s="14"/>
      <c r="Z17" s="14"/>
      <c r="AA17" s="14"/>
      <c r="AB17" s="14"/>
      <c r="AC17" s="14"/>
      <c r="AD17" s="13">
        <f t="shared" si="4"/>
        <v>0</v>
      </c>
      <c r="AE17" s="15">
        <f t="shared" si="2"/>
        <v>72</v>
      </c>
      <c r="AF17" s="7">
        <f t="shared" si="5"/>
        <v>72</v>
      </c>
      <c r="AG17" s="13">
        <f t="shared" si="6"/>
        <v>0</v>
      </c>
    </row>
    <row r="18" spans="1:33" ht="12.75" customHeight="1" x14ac:dyDescent="0.25">
      <c r="A18" s="20" t="s">
        <v>49</v>
      </c>
      <c r="B18" s="21">
        <v>100</v>
      </c>
      <c r="C18" s="10">
        <v>1</v>
      </c>
      <c r="D18" s="10">
        <v>9</v>
      </c>
      <c r="E18" s="12"/>
      <c r="F18" s="1">
        <f>'23.1'!AI18</f>
        <v>161</v>
      </c>
      <c r="G18" s="22">
        <f t="shared" si="3"/>
        <v>161</v>
      </c>
      <c r="H18" s="7"/>
      <c r="I18" s="7"/>
      <c r="J18" s="7"/>
      <c r="K18" s="7"/>
      <c r="L18" s="7">
        <v>35</v>
      </c>
      <c r="M18" s="7"/>
      <c r="N18" s="6">
        <f t="shared" si="0"/>
        <v>35</v>
      </c>
      <c r="O18" s="11">
        <f t="shared" si="1"/>
        <v>126</v>
      </c>
      <c r="P18" s="14"/>
      <c r="Q18" s="14">
        <v>2</v>
      </c>
      <c r="R18" s="14"/>
      <c r="S18" s="14"/>
      <c r="T18" s="34"/>
      <c r="U18" s="14">
        <v>5</v>
      </c>
      <c r="V18" s="14"/>
      <c r="W18" s="14"/>
      <c r="X18" s="14"/>
      <c r="Y18" s="14"/>
      <c r="Z18" s="14">
        <v>10</v>
      </c>
      <c r="AA18" s="14"/>
      <c r="AB18" s="14"/>
      <c r="AC18" s="14"/>
      <c r="AD18" s="13">
        <f t="shared" si="4"/>
        <v>17</v>
      </c>
      <c r="AE18" s="15">
        <f t="shared" si="2"/>
        <v>109</v>
      </c>
      <c r="AF18" s="7">
        <f t="shared" si="5"/>
        <v>109</v>
      </c>
      <c r="AG18" s="13">
        <f t="shared" si="6"/>
        <v>0</v>
      </c>
    </row>
    <row r="19" spans="1:33" ht="12.75" customHeight="1" x14ac:dyDescent="0.25">
      <c r="A19" s="20" t="s">
        <v>50</v>
      </c>
      <c r="B19" s="21">
        <v>50</v>
      </c>
      <c r="C19" s="10">
        <v>0</v>
      </c>
      <c r="D19" s="10">
        <v>23</v>
      </c>
      <c r="E19" s="12"/>
      <c r="F19" s="1">
        <f>'23.1'!AI19</f>
        <v>50</v>
      </c>
      <c r="G19" s="22">
        <f t="shared" si="3"/>
        <v>50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50</v>
      </c>
      <c r="P19" s="14"/>
      <c r="Q19" s="14"/>
      <c r="R19" s="14"/>
      <c r="S19" s="14"/>
      <c r="T19" s="14"/>
      <c r="U19" s="14"/>
      <c r="V19" s="14"/>
      <c r="W19" s="14"/>
      <c r="X19" s="14">
        <v>25</v>
      </c>
      <c r="Y19" s="14"/>
      <c r="Z19" s="14"/>
      <c r="AA19" s="14"/>
      <c r="AB19" s="14"/>
      <c r="AC19" s="14">
        <v>2</v>
      </c>
      <c r="AD19" s="13">
        <f t="shared" si="4"/>
        <v>25</v>
      </c>
      <c r="AE19" s="15">
        <f t="shared" si="2"/>
        <v>25</v>
      </c>
      <c r="AF19" s="7">
        <f t="shared" si="5"/>
        <v>23</v>
      </c>
      <c r="AG19" s="13">
        <f t="shared" si="6"/>
        <v>0</v>
      </c>
    </row>
    <row r="20" spans="1:33" ht="12.75" customHeight="1" x14ac:dyDescent="0.25">
      <c r="A20" s="20" t="s">
        <v>47</v>
      </c>
      <c r="B20" s="21">
        <v>33</v>
      </c>
      <c r="C20" s="10">
        <v>3</v>
      </c>
      <c r="D20" s="10">
        <v>22</v>
      </c>
      <c r="E20" s="12"/>
      <c r="F20" s="1">
        <f>'23.1'!AI20</f>
        <v>153</v>
      </c>
      <c r="G20" s="22">
        <f t="shared" si="3"/>
        <v>153</v>
      </c>
      <c r="H20" s="7">
        <v>3</v>
      </c>
      <c r="I20" s="7"/>
      <c r="J20" s="7"/>
      <c r="K20" s="7"/>
      <c r="L20" s="7">
        <v>28</v>
      </c>
      <c r="M20" s="7"/>
      <c r="N20" s="6">
        <f t="shared" si="0"/>
        <v>31</v>
      </c>
      <c r="O20" s="11">
        <f t="shared" si="1"/>
        <v>122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>
        <v>1</v>
      </c>
      <c r="AB20" s="14"/>
      <c r="AC20" s="14"/>
      <c r="AD20" s="13">
        <f t="shared" si="4"/>
        <v>1</v>
      </c>
      <c r="AE20" s="15">
        <f t="shared" si="2"/>
        <v>121</v>
      </c>
      <c r="AF20" s="7">
        <f t="shared" si="5"/>
        <v>121</v>
      </c>
      <c r="AG20" s="13">
        <f t="shared" si="6"/>
        <v>0</v>
      </c>
    </row>
    <row r="21" spans="1:33" ht="12.75" customHeight="1" x14ac:dyDescent="0.25">
      <c r="A21" s="20" t="s">
        <v>191</v>
      </c>
      <c r="B21" s="21">
        <v>33</v>
      </c>
      <c r="C21" s="10">
        <v>11</v>
      </c>
      <c r="D21" s="10">
        <v>9</v>
      </c>
      <c r="E21" s="12"/>
      <c r="F21" s="1">
        <f>'23.1'!AI21</f>
        <v>418</v>
      </c>
      <c r="G21" s="22">
        <f t="shared" ref="G21:G26" si="7">SUM(E21:F21)</f>
        <v>418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ref="O21:O26" si="8">G21-N21</f>
        <v>418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>
        <v>46</v>
      </c>
      <c r="AC21" s="14"/>
      <c r="AD21" s="13">
        <f t="shared" si="4"/>
        <v>46</v>
      </c>
      <c r="AE21" s="15">
        <f t="shared" si="2"/>
        <v>372</v>
      </c>
      <c r="AF21" s="7">
        <f t="shared" ref="AF21:AF25" si="9">(B21*C21)+D21</f>
        <v>372</v>
      </c>
      <c r="AG21" s="13">
        <f t="shared" ref="AG21:AG25" si="10">AF21+AC21-AE21</f>
        <v>0</v>
      </c>
    </row>
    <row r="22" spans="1:33" ht="12.75" customHeight="1" x14ac:dyDescent="0.25">
      <c r="A22" s="20" t="s">
        <v>192</v>
      </c>
      <c r="B22" s="21"/>
      <c r="C22" s="10"/>
      <c r="D22" s="10">
        <v>155</v>
      </c>
      <c r="E22" s="12"/>
      <c r="F22" s="1">
        <f>'23.1'!AI22</f>
        <v>248</v>
      </c>
      <c r="G22" s="22">
        <f t="shared" si="7"/>
        <v>248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8"/>
        <v>248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>
        <v>93</v>
      </c>
      <c r="AC22" s="14"/>
      <c r="AD22" s="13">
        <f t="shared" si="4"/>
        <v>93</v>
      </c>
      <c r="AE22" s="15">
        <f t="shared" si="2"/>
        <v>155</v>
      </c>
      <c r="AF22" s="7">
        <f t="shared" si="9"/>
        <v>155</v>
      </c>
      <c r="AG22" s="13">
        <f t="shared" si="10"/>
        <v>0</v>
      </c>
    </row>
    <row r="23" spans="1:33" ht="12.75" customHeight="1" x14ac:dyDescent="0.25">
      <c r="A23" s="20" t="s">
        <v>193</v>
      </c>
      <c r="B23" s="21">
        <v>50</v>
      </c>
      <c r="C23" s="10">
        <v>3</v>
      </c>
      <c r="D23" s="10">
        <v>22</v>
      </c>
      <c r="E23" s="12"/>
      <c r="F23" s="1">
        <f>'23.1'!AI23</f>
        <v>221</v>
      </c>
      <c r="G23" s="22">
        <f t="shared" si="7"/>
        <v>221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8"/>
        <v>221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>
        <v>46</v>
      </c>
      <c r="AC23" s="14">
        <v>3</v>
      </c>
      <c r="AD23" s="13">
        <f t="shared" si="4"/>
        <v>46</v>
      </c>
      <c r="AE23" s="15">
        <f t="shared" si="2"/>
        <v>175</v>
      </c>
      <c r="AF23" s="7">
        <f t="shared" si="9"/>
        <v>172</v>
      </c>
      <c r="AG23" s="13">
        <f t="shared" si="10"/>
        <v>0</v>
      </c>
    </row>
    <row r="24" spans="1:33" ht="12.75" customHeight="1" x14ac:dyDescent="0.25">
      <c r="A24" s="20" t="s">
        <v>180</v>
      </c>
      <c r="B24" s="21">
        <v>40</v>
      </c>
      <c r="C24" s="10">
        <v>1</v>
      </c>
      <c r="D24" s="10">
        <v>14</v>
      </c>
      <c r="E24" s="12"/>
      <c r="F24" s="1">
        <f>'23.1'!AI24</f>
        <v>64</v>
      </c>
      <c r="G24" s="22">
        <f t="shared" si="7"/>
        <v>64</v>
      </c>
      <c r="H24" s="7">
        <v>10</v>
      </c>
      <c r="I24" s="7"/>
      <c r="J24" s="7"/>
      <c r="K24" s="7"/>
      <c r="L24" s="7"/>
      <c r="M24" s="7"/>
      <c r="N24" s="6">
        <f t="shared" si="0"/>
        <v>10</v>
      </c>
      <c r="O24" s="11">
        <f t="shared" si="8"/>
        <v>54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>
        <f t="shared" si="4"/>
        <v>0</v>
      </c>
      <c r="AE24" s="15">
        <f t="shared" si="2"/>
        <v>54</v>
      </c>
      <c r="AF24" s="7">
        <f t="shared" si="9"/>
        <v>54</v>
      </c>
      <c r="AG24" s="13">
        <f t="shared" si="10"/>
        <v>0</v>
      </c>
    </row>
    <row r="25" spans="1:33" ht="12.75" customHeight="1" x14ac:dyDescent="0.25">
      <c r="A25" s="20" t="s">
        <v>181</v>
      </c>
      <c r="B25" s="21">
        <v>40</v>
      </c>
      <c r="C25" s="10">
        <v>1</v>
      </c>
      <c r="D25" s="10">
        <v>35</v>
      </c>
      <c r="E25" s="12"/>
      <c r="F25" s="1">
        <f>'23.1'!AI25</f>
        <v>85</v>
      </c>
      <c r="G25" s="22">
        <f t="shared" si="7"/>
        <v>85</v>
      </c>
      <c r="H25" s="7">
        <v>10</v>
      </c>
      <c r="I25" s="7"/>
      <c r="J25" s="7"/>
      <c r="K25" s="7"/>
      <c r="L25" s="7"/>
      <c r="M25" s="7"/>
      <c r="N25" s="6">
        <f t="shared" si="0"/>
        <v>10</v>
      </c>
      <c r="O25" s="11">
        <f t="shared" si="8"/>
        <v>75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3">
        <f t="shared" si="4"/>
        <v>0</v>
      </c>
      <c r="AE25" s="15">
        <f t="shared" si="2"/>
        <v>75</v>
      </c>
      <c r="AF25" s="7">
        <f t="shared" si="9"/>
        <v>75</v>
      </c>
      <c r="AG25" s="13">
        <f t="shared" si="10"/>
        <v>0</v>
      </c>
    </row>
    <row r="26" spans="1:33" ht="12.75" customHeight="1" x14ac:dyDescent="0.25">
      <c r="A26" s="20" t="s">
        <v>139</v>
      </c>
      <c r="B26" s="21">
        <v>40</v>
      </c>
      <c r="C26" s="10">
        <v>0</v>
      </c>
      <c r="D26" s="10">
        <v>47</v>
      </c>
      <c r="E26" s="12"/>
      <c r="F26" s="1">
        <f>'23.1'!AI26</f>
        <v>47</v>
      </c>
      <c r="G26" s="22">
        <f t="shared" si="7"/>
        <v>47</v>
      </c>
      <c r="H26" s="7"/>
      <c r="I26" s="7"/>
      <c r="J26" s="7"/>
      <c r="K26" s="7"/>
      <c r="L26" s="7"/>
      <c r="M26" s="7"/>
      <c r="N26" s="6">
        <f t="shared" si="0"/>
        <v>0</v>
      </c>
      <c r="O26" s="11">
        <f t="shared" si="8"/>
        <v>47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3">
        <f t="shared" si="4"/>
        <v>0</v>
      </c>
      <c r="AE26" s="15">
        <f t="shared" si="2"/>
        <v>47</v>
      </c>
      <c r="AF26" s="7">
        <f t="shared" ref="AF26" si="11">(B26*C26)+D26</f>
        <v>47</v>
      </c>
      <c r="AG26" s="13">
        <f t="shared" ref="AG26" si="12">AF26+AC26-AE26</f>
        <v>0</v>
      </c>
    </row>
    <row r="27" spans="1:33" ht="12.75" customHeight="1" x14ac:dyDescent="0.25">
      <c r="A27" s="99" t="s">
        <v>138</v>
      </c>
      <c r="B27" s="21">
        <v>20</v>
      </c>
      <c r="C27" s="10">
        <v>1</v>
      </c>
      <c r="D27" s="10">
        <v>14</v>
      </c>
      <c r="E27" s="12"/>
      <c r="F27" s="1">
        <f>'23.1'!AI27</f>
        <v>34</v>
      </c>
      <c r="G27" s="22">
        <f t="shared" ref="G27" si="13">SUM(E27:F27)</f>
        <v>34</v>
      </c>
      <c r="H27" s="7"/>
      <c r="I27" s="7"/>
      <c r="J27" s="7"/>
      <c r="K27" s="7"/>
      <c r="L27" s="7"/>
      <c r="M27" s="7"/>
      <c r="N27" s="6">
        <f t="shared" ref="N27" si="14">SUBTOTAL(9,H27:M27)</f>
        <v>0</v>
      </c>
      <c r="O27" s="11">
        <f t="shared" ref="O27" si="15">G27-N27</f>
        <v>34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3">
        <f t="shared" si="4"/>
        <v>0</v>
      </c>
      <c r="AE27" s="15">
        <f t="shared" ref="AE27" si="16">O27-AD27</f>
        <v>34</v>
      </c>
      <c r="AF27" s="7">
        <f t="shared" ref="AF27" si="17">(B27*C27)+D27</f>
        <v>34</v>
      </c>
      <c r="AG27" s="13">
        <f t="shared" ref="AG27" si="18">AF27+AC27-AE27</f>
        <v>0</v>
      </c>
    </row>
    <row r="28" spans="1:33" ht="12.75" customHeight="1" x14ac:dyDescent="0.25">
      <c r="A28" s="99" t="s">
        <v>194</v>
      </c>
      <c r="B28" s="21">
        <v>65</v>
      </c>
      <c r="C28" s="10">
        <v>3</v>
      </c>
      <c r="D28" s="10">
        <v>47</v>
      </c>
      <c r="E28" s="12"/>
      <c r="F28" s="1">
        <f>'23.1'!AI28</f>
        <v>245</v>
      </c>
      <c r="G28" s="22">
        <f t="shared" ref="G28:G31" si="19">SUM(E28:F28)</f>
        <v>245</v>
      </c>
      <c r="H28" s="7"/>
      <c r="I28" s="7"/>
      <c r="J28" s="7"/>
      <c r="K28" s="7"/>
      <c r="L28" s="7"/>
      <c r="M28" s="7"/>
      <c r="N28" s="6">
        <f t="shared" ref="N28:N31" si="20">SUBTOTAL(9,H28:M28)</f>
        <v>0</v>
      </c>
      <c r="O28" s="11">
        <f t="shared" ref="O28:O31" si="21">G28-N28</f>
        <v>245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>
        <v>3</v>
      </c>
      <c r="AC28" s="14"/>
      <c r="AD28" s="13">
        <f t="shared" si="4"/>
        <v>3</v>
      </c>
      <c r="AE28" s="15">
        <f t="shared" ref="AE28:AE31" si="22">O28-AD28</f>
        <v>242</v>
      </c>
      <c r="AF28" s="7">
        <f t="shared" ref="AF28:AF31" si="23">(B28*C28)+D28</f>
        <v>242</v>
      </c>
      <c r="AG28" s="13">
        <f t="shared" ref="AG28:AG31" si="24">AF28+AC28-AE28</f>
        <v>0</v>
      </c>
    </row>
    <row r="29" spans="1:33" ht="12.75" customHeight="1" x14ac:dyDescent="0.25">
      <c r="A29" s="21" t="s">
        <v>197</v>
      </c>
      <c r="B29" s="21"/>
      <c r="C29" s="10"/>
      <c r="D29" s="10">
        <v>0</v>
      </c>
      <c r="E29" s="12"/>
      <c r="F29" s="1">
        <f>'23.1'!AI29</f>
        <v>2</v>
      </c>
      <c r="G29" s="22">
        <f t="shared" si="19"/>
        <v>2</v>
      </c>
      <c r="H29" s="7"/>
      <c r="I29" s="7"/>
      <c r="J29" s="7"/>
      <c r="K29" s="7"/>
      <c r="L29" s="7"/>
      <c r="M29" s="7"/>
      <c r="N29" s="6">
        <f t="shared" si="20"/>
        <v>0</v>
      </c>
      <c r="O29" s="11">
        <f t="shared" si="21"/>
        <v>2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>
        <v>2</v>
      </c>
      <c r="AC29" s="14"/>
      <c r="AD29" s="13">
        <f t="shared" si="4"/>
        <v>2</v>
      </c>
      <c r="AE29" s="15">
        <f t="shared" si="22"/>
        <v>0</v>
      </c>
      <c r="AF29" s="7">
        <f t="shared" si="23"/>
        <v>0</v>
      </c>
      <c r="AG29" s="13">
        <f t="shared" si="24"/>
        <v>0</v>
      </c>
    </row>
    <row r="30" spans="1:33" ht="12.75" customHeight="1" x14ac:dyDescent="0.25">
      <c r="A30" s="21" t="s">
        <v>198</v>
      </c>
      <c r="B30" s="21"/>
      <c r="C30" s="10"/>
      <c r="D30" s="10">
        <v>14</v>
      </c>
      <c r="E30" s="12"/>
      <c r="F30" s="1">
        <f>'23.1'!AI30</f>
        <v>17</v>
      </c>
      <c r="G30" s="22">
        <f t="shared" si="19"/>
        <v>17</v>
      </c>
      <c r="H30" s="7"/>
      <c r="I30" s="7"/>
      <c r="J30" s="7"/>
      <c r="K30" s="7"/>
      <c r="L30" s="7"/>
      <c r="M30" s="7"/>
      <c r="N30" s="6">
        <f t="shared" si="20"/>
        <v>0</v>
      </c>
      <c r="O30" s="11">
        <f t="shared" si="21"/>
        <v>17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>
        <v>3</v>
      </c>
      <c r="AC30" s="14"/>
      <c r="AD30" s="13">
        <f t="shared" si="4"/>
        <v>3</v>
      </c>
      <c r="AE30" s="15">
        <f t="shared" si="22"/>
        <v>14</v>
      </c>
      <c r="AF30" s="7">
        <f t="shared" si="23"/>
        <v>14</v>
      </c>
      <c r="AG30" s="13">
        <f t="shared" si="24"/>
        <v>0</v>
      </c>
    </row>
    <row r="31" spans="1:33" ht="12.75" customHeight="1" x14ac:dyDescent="0.25">
      <c r="A31" s="21" t="s">
        <v>199</v>
      </c>
      <c r="B31" s="21"/>
      <c r="C31" s="10"/>
      <c r="D31" s="10">
        <v>0</v>
      </c>
      <c r="E31" s="12"/>
      <c r="F31" s="1">
        <f>'23.1'!AI31</f>
        <v>0</v>
      </c>
      <c r="G31" s="22">
        <f t="shared" si="19"/>
        <v>0</v>
      </c>
      <c r="H31" s="7"/>
      <c r="I31" s="7"/>
      <c r="J31" s="7"/>
      <c r="K31" s="7"/>
      <c r="L31" s="7"/>
      <c r="M31" s="7"/>
      <c r="N31" s="6">
        <f t="shared" si="20"/>
        <v>0</v>
      </c>
      <c r="O31" s="11">
        <f t="shared" si="21"/>
        <v>0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3">
        <f t="shared" si="4"/>
        <v>0</v>
      </c>
      <c r="AE31" s="15">
        <f t="shared" si="22"/>
        <v>0</v>
      </c>
      <c r="AF31" s="7">
        <f t="shared" si="23"/>
        <v>0</v>
      </c>
      <c r="AG31" s="13">
        <f t="shared" si="24"/>
        <v>0</v>
      </c>
    </row>
    <row r="32" spans="1:33" ht="12.75" customHeight="1" x14ac:dyDescent="0.25">
      <c r="E32" s="19">
        <f>SUM(E3:E31)</f>
        <v>2130</v>
      </c>
      <c r="F32" s="19">
        <f>SUM(F3:F31)</f>
        <v>9517</v>
      </c>
      <c r="G32" s="19">
        <f t="shared" ref="G32:AG32" si="25">SUM(G3:G31)</f>
        <v>11647</v>
      </c>
      <c r="H32" s="19">
        <f t="shared" si="25"/>
        <v>144</v>
      </c>
      <c r="I32" s="19">
        <f t="shared" si="25"/>
        <v>40</v>
      </c>
      <c r="J32" s="19">
        <f t="shared" si="25"/>
        <v>0</v>
      </c>
      <c r="K32" s="19">
        <f t="shared" si="25"/>
        <v>0</v>
      </c>
      <c r="L32" s="19">
        <f t="shared" si="25"/>
        <v>893</v>
      </c>
      <c r="M32" s="19">
        <f t="shared" si="25"/>
        <v>0</v>
      </c>
      <c r="N32" s="19">
        <f t="shared" si="25"/>
        <v>1077</v>
      </c>
      <c r="O32" s="19">
        <f t="shared" si="25"/>
        <v>10570</v>
      </c>
      <c r="P32" s="19">
        <f t="shared" si="25"/>
        <v>209</v>
      </c>
      <c r="Q32" s="19">
        <f t="shared" si="25"/>
        <v>186</v>
      </c>
      <c r="R32" s="19">
        <f t="shared" si="25"/>
        <v>0</v>
      </c>
      <c r="S32" s="19">
        <f t="shared" si="25"/>
        <v>15</v>
      </c>
      <c r="T32" s="19">
        <f t="shared" si="25"/>
        <v>116</v>
      </c>
      <c r="U32" s="19">
        <f>SUM(U3:U31)</f>
        <v>149</v>
      </c>
      <c r="V32" s="19">
        <f t="shared" si="25"/>
        <v>92</v>
      </c>
      <c r="W32" s="19">
        <f t="shared" si="25"/>
        <v>0</v>
      </c>
      <c r="X32" s="19">
        <f t="shared" si="25"/>
        <v>130</v>
      </c>
      <c r="Y32" s="19">
        <f t="shared" si="25"/>
        <v>0</v>
      </c>
      <c r="Z32" s="19">
        <f t="shared" si="25"/>
        <v>182</v>
      </c>
      <c r="AA32" s="19">
        <f t="shared" si="25"/>
        <v>210</v>
      </c>
      <c r="AB32" s="19">
        <f t="shared" si="25"/>
        <v>193</v>
      </c>
      <c r="AC32" s="19">
        <f t="shared" si="25"/>
        <v>13</v>
      </c>
      <c r="AD32" s="19">
        <f t="shared" si="25"/>
        <v>1482</v>
      </c>
      <c r="AE32" s="19">
        <f t="shared" si="25"/>
        <v>9088</v>
      </c>
      <c r="AF32" s="19">
        <f t="shared" si="25"/>
        <v>9075</v>
      </c>
      <c r="AG32" s="19">
        <f t="shared" si="25"/>
        <v>0</v>
      </c>
    </row>
    <row r="35" spans="14:20" x14ac:dyDescent="0.25">
      <c r="N35" t="s">
        <v>8</v>
      </c>
      <c r="P35" s="18"/>
      <c r="Q35" s="18"/>
      <c r="R35" s="18"/>
      <c r="S35" s="18"/>
      <c r="T35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C1:AC2"/>
    <mergeCell ref="AD1:AD2"/>
    <mergeCell ref="AE1:AE2"/>
    <mergeCell ref="AF1:AF2"/>
    <mergeCell ref="AG1:AG2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5"/>
  <sheetViews>
    <sheetView zoomScale="85" zoomScaleNormal="85" workbookViewId="0">
      <pane xSplit="4" ySplit="2" topLeftCell="Q3" activePane="bottomRight" state="frozen"/>
      <selection pane="topRight" activeCell="E1" sqref="E1"/>
      <selection pane="bottomLeft" activeCell="A3" sqref="A3"/>
      <selection pane="bottomRight" activeCell="AC31" sqref="A31:XFD31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5.85546875" bestFit="1" customWidth="1"/>
    <col min="5" max="5" width="8.85546875" customWidth="1"/>
    <col min="6" max="6" width="11.85546875" customWidth="1"/>
    <col min="7" max="8" width="9.85546875" customWidth="1"/>
    <col min="15" max="15" width="12.7109375" customWidth="1"/>
    <col min="16" max="16" width="16.42578125" customWidth="1"/>
    <col min="17" max="31" width="10.85546875" customWidth="1"/>
    <col min="32" max="32" width="12.28515625" bestFit="1" customWidth="1"/>
    <col min="33" max="33" width="10.85546875" customWidth="1"/>
    <col min="34" max="34" width="15.5703125" customWidth="1"/>
    <col min="35" max="35" width="10.85546875" customWidth="1"/>
  </cols>
  <sheetData>
    <row r="1" spans="1:35" x14ac:dyDescent="0.25">
      <c r="A1" s="177" t="s">
        <v>0</v>
      </c>
      <c r="B1" s="186" t="s">
        <v>21</v>
      </c>
      <c r="C1" s="186" t="s">
        <v>19</v>
      </c>
      <c r="D1" s="177" t="s">
        <v>20</v>
      </c>
      <c r="E1" s="177" t="s">
        <v>211</v>
      </c>
      <c r="F1" s="194" t="s">
        <v>12</v>
      </c>
      <c r="G1" s="194" t="s">
        <v>5</v>
      </c>
      <c r="H1" s="183" t="s">
        <v>17</v>
      </c>
      <c r="I1" s="3" t="s">
        <v>3</v>
      </c>
      <c r="J1" s="3"/>
      <c r="K1" s="3"/>
      <c r="L1" s="23"/>
      <c r="M1" s="3"/>
      <c r="N1" s="3"/>
      <c r="O1" s="188" t="s">
        <v>6</v>
      </c>
      <c r="P1" s="184" t="s">
        <v>4</v>
      </c>
      <c r="Q1" s="5" t="s">
        <v>40</v>
      </c>
      <c r="R1" s="5" t="s">
        <v>210</v>
      </c>
      <c r="S1" s="5" t="s">
        <v>182</v>
      </c>
      <c r="T1" s="5" t="s">
        <v>13</v>
      </c>
      <c r="U1" s="5" t="s">
        <v>9</v>
      </c>
      <c r="V1" s="5" t="s">
        <v>14</v>
      </c>
      <c r="W1" s="5" t="s">
        <v>40</v>
      </c>
      <c r="X1" s="5" t="s">
        <v>16</v>
      </c>
      <c r="Y1" s="5" t="s">
        <v>45</v>
      </c>
      <c r="Z1" s="5" t="s">
        <v>13</v>
      </c>
      <c r="AA1" s="5" t="s">
        <v>9</v>
      </c>
      <c r="AB1" s="5" t="s">
        <v>14</v>
      </c>
      <c r="AC1" s="4" t="s">
        <v>209</v>
      </c>
      <c r="AD1" s="5" t="s">
        <v>130</v>
      </c>
      <c r="AE1" s="177" t="s">
        <v>18</v>
      </c>
      <c r="AF1" s="169" t="s">
        <v>10</v>
      </c>
      <c r="AG1" s="169" t="s">
        <v>44</v>
      </c>
      <c r="AH1" s="179" t="s">
        <v>22</v>
      </c>
      <c r="AI1" s="181" t="s">
        <v>23</v>
      </c>
    </row>
    <row r="2" spans="1:35" x14ac:dyDescent="0.25">
      <c r="A2" s="178"/>
      <c r="B2" s="187"/>
      <c r="C2" s="187"/>
      <c r="D2" s="178"/>
      <c r="E2" s="178"/>
      <c r="F2" s="195"/>
      <c r="G2" s="195"/>
      <c r="H2" s="183"/>
      <c r="I2" s="17" t="s">
        <v>24</v>
      </c>
      <c r="J2" s="17" t="s">
        <v>15</v>
      </c>
      <c r="K2" s="17" t="s">
        <v>1</v>
      </c>
      <c r="L2" s="17" t="s">
        <v>108</v>
      </c>
      <c r="M2" s="2" t="s">
        <v>2</v>
      </c>
      <c r="N2" s="2" t="s">
        <v>7</v>
      </c>
      <c r="O2" s="189"/>
      <c r="P2" s="185"/>
      <c r="Q2" s="4" t="s">
        <v>41</v>
      </c>
      <c r="R2" s="4" t="s">
        <v>100</v>
      </c>
      <c r="S2" s="4" t="s">
        <v>41</v>
      </c>
      <c r="T2" s="4" t="s">
        <v>41</v>
      </c>
      <c r="U2" s="4" t="s">
        <v>41</v>
      </c>
      <c r="V2" s="4" t="s">
        <v>41</v>
      </c>
      <c r="W2" s="4" t="s">
        <v>42</v>
      </c>
      <c r="X2" s="4" t="s">
        <v>42</v>
      </c>
      <c r="Y2" s="4" t="s">
        <v>42</v>
      </c>
      <c r="Z2" s="4" t="s">
        <v>42</v>
      </c>
      <c r="AA2" s="4" t="s">
        <v>42</v>
      </c>
      <c r="AB2" s="4" t="s">
        <v>42</v>
      </c>
      <c r="AC2" s="43" t="s">
        <v>176</v>
      </c>
      <c r="AD2" s="43" t="s">
        <v>131</v>
      </c>
      <c r="AE2" s="178"/>
      <c r="AF2" s="170"/>
      <c r="AG2" s="170"/>
      <c r="AH2" s="180"/>
      <c r="AI2" s="182"/>
    </row>
    <row r="3" spans="1:35" ht="12.75" customHeight="1" x14ac:dyDescent="0.25">
      <c r="A3" s="20" t="s">
        <v>28</v>
      </c>
      <c r="B3" s="21">
        <v>33</v>
      </c>
      <c r="C3" s="9">
        <v>60</v>
      </c>
      <c r="D3" s="9">
        <v>14</v>
      </c>
      <c r="E3" s="9"/>
      <c r="F3" s="12">
        <v>624</v>
      </c>
      <c r="G3" s="1">
        <f>'24.1'!AF3</f>
        <v>1964</v>
      </c>
      <c r="H3" s="22">
        <f>SUM(F3:G3)</f>
        <v>2588</v>
      </c>
      <c r="I3" s="7">
        <v>77</v>
      </c>
      <c r="J3" s="7">
        <v>150</v>
      </c>
      <c r="K3" s="7">
        <v>80</v>
      </c>
      <c r="L3" s="7"/>
      <c r="M3" s="7">
        <v>105</v>
      </c>
      <c r="N3" s="7"/>
      <c r="O3" s="6">
        <f t="shared" ref="O3:O20" si="0">SUBTOTAL(9,I3:N3)</f>
        <v>412</v>
      </c>
      <c r="P3" s="11">
        <f t="shared" ref="P3:P20" si="1">H3-O3</f>
        <v>2176</v>
      </c>
      <c r="Q3" s="14">
        <v>20</v>
      </c>
      <c r="R3" s="14"/>
      <c r="S3" s="14"/>
      <c r="T3" s="14">
        <v>33</v>
      </c>
      <c r="U3" s="14">
        <v>31</v>
      </c>
      <c r="V3" s="14">
        <v>1</v>
      </c>
      <c r="W3" s="14">
        <v>6</v>
      </c>
      <c r="X3" s="14"/>
      <c r="Y3" s="14"/>
      <c r="Z3" s="14">
        <v>14</v>
      </c>
      <c r="AA3" s="14"/>
      <c r="AB3" s="14">
        <v>72</v>
      </c>
      <c r="AC3" s="14"/>
      <c r="AD3" s="14"/>
      <c r="AE3" s="14">
        <v>5</v>
      </c>
      <c r="AF3" s="13">
        <f>SUM(Q3:AD3)</f>
        <v>177</v>
      </c>
      <c r="AG3" s="15">
        <f t="shared" ref="AG3:AG13" si="2">P3-AF3</f>
        <v>1999</v>
      </c>
      <c r="AH3" s="7">
        <f>(B3*C3)+D3+E3</f>
        <v>1994</v>
      </c>
      <c r="AI3" s="13">
        <f>AH3+AE3-AG3</f>
        <v>0</v>
      </c>
    </row>
    <row r="4" spans="1:35" ht="12.75" customHeight="1" x14ac:dyDescent="0.25">
      <c r="A4" s="20" t="s">
        <v>29</v>
      </c>
      <c r="B4" s="21">
        <v>70</v>
      </c>
      <c r="C4" s="9">
        <v>34</v>
      </c>
      <c r="D4" s="9">
        <v>21</v>
      </c>
      <c r="E4" s="9"/>
      <c r="F4" s="12">
        <v>840</v>
      </c>
      <c r="G4" s="1">
        <f>'24.1'!AF4</f>
        <v>2244</v>
      </c>
      <c r="H4" s="22">
        <f t="shared" ref="H4:H31" si="3">SUM(F4:G4)</f>
        <v>3084</v>
      </c>
      <c r="I4" s="7">
        <v>71</v>
      </c>
      <c r="J4" s="7"/>
      <c r="K4" s="7">
        <v>140</v>
      </c>
      <c r="L4" s="7"/>
      <c r="M4" s="7">
        <v>225</v>
      </c>
      <c r="N4" s="7"/>
      <c r="O4" s="6">
        <f t="shared" si="0"/>
        <v>436</v>
      </c>
      <c r="P4" s="11">
        <f t="shared" si="1"/>
        <v>2648</v>
      </c>
      <c r="Q4" s="14">
        <v>46</v>
      </c>
      <c r="R4" s="14"/>
      <c r="S4" s="14"/>
      <c r="T4" s="14">
        <v>39</v>
      </c>
      <c r="U4" s="14">
        <v>44</v>
      </c>
      <c r="V4" s="14">
        <v>4</v>
      </c>
      <c r="W4" s="14">
        <v>16</v>
      </c>
      <c r="X4" s="14"/>
      <c r="Y4" s="14"/>
      <c r="Z4" s="14">
        <v>27</v>
      </c>
      <c r="AA4" s="14">
        <v>1</v>
      </c>
      <c r="AB4" s="14">
        <v>71</v>
      </c>
      <c r="AC4" s="14"/>
      <c r="AD4" s="14"/>
      <c r="AE4" s="14"/>
      <c r="AF4" s="13">
        <f t="shared" ref="AF4:AF31" si="4">SUM(Q4:AD4)</f>
        <v>248</v>
      </c>
      <c r="AG4" s="15">
        <f t="shared" si="2"/>
        <v>2400</v>
      </c>
      <c r="AH4" s="7">
        <f t="shared" ref="AH4:AH31" si="5">(B4*C4)+D4+E4</f>
        <v>2401</v>
      </c>
      <c r="AI4" s="13">
        <f t="shared" ref="AI4:AI20" si="6">AH4+AE4-AG4</f>
        <v>1</v>
      </c>
    </row>
    <row r="5" spans="1:35" ht="12.75" customHeight="1" x14ac:dyDescent="0.25">
      <c r="A5" s="20" t="s">
        <v>30</v>
      </c>
      <c r="B5" s="21">
        <v>45</v>
      </c>
      <c r="C5" s="8"/>
      <c r="D5" s="8">
        <v>6</v>
      </c>
      <c r="E5" s="8"/>
      <c r="F5" s="12">
        <v>168</v>
      </c>
      <c r="G5" s="1">
        <f>'24.1'!AF5</f>
        <v>93</v>
      </c>
      <c r="H5" s="22">
        <f t="shared" si="3"/>
        <v>261</v>
      </c>
      <c r="I5" s="7"/>
      <c r="J5" s="7"/>
      <c r="K5" s="7">
        <v>110</v>
      </c>
      <c r="L5" s="7"/>
      <c r="M5" s="7">
        <v>145</v>
      </c>
      <c r="N5" s="7"/>
      <c r="O5" s="6">
        <f t="shared" si="0"/>
        <v>255</v>
      </c>
      <c r="P5" s="11">
        <f t="shared" si="1"/>
        <v>6</v>
      </c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3">
        <f t="shared" si="4"/>
        <v>0</v>
      </c>
      <c r="AG5" s="15">
        <f t="shared" si="2"/>
        <v>6</v>
      </c>
      <c r="AH5" s="7">
        <f t="shared" si="5"/>
        <v>6</v>
      </c>
      <c r="AI5" s="13">
        <f t="shared" si="6"/>
        <v>0</v>
      </c>
    </row>
    <row r="6" spans="1:35" ht="12.75" customHeight="1" x14ac:dyDescent="0.25">
      <c r="A6" s="20" t="s">
        <v>31</v>
      </c>
      <c r="B6" s="21">
        <v>40</v>
      </c>
      <c r="C6" s="8">
        <v>1</v>
      </c>
      <c r="D6" s="8">
        <v>34</v>
      </c>
      <c r="E6" s="8"/>
      <c r="F6" s="12"/>
      <c r="G6" s="1">
        <f>'24.1'!AF6</f>
        <v>94</v>
      </c>
      <c r="H6" s="22">
        <f t="shared" si="3"/>
        <v>94</v>
      </c>
      <c r="I6" s="7"/>
      <c r="J6" s="7"/>
      <c r="K6" s="7">
        <v>20</v>
      </c>
      <c r="L6" s="7"/>
      <c r="M6" s="7"/>
      <c r="N6" s="7"/>
      <c r="O6" s="6">
        <f t="shared" si="0"/>
        <v>20</v>
      </c>
      <c r="P6" s="11">
        <f t="shared" si="1"/>
        <v>74</v>
      </c>
      <c r="Q6" s="14"/>
      <c r="R6" s="14"/>
      <c r="S6" s="14"/>
      <c r="T6" s="14"/>
      <c r="U6" s="14"/>
      <c r="V6" s="14"/>
      <c r="W6" s="14"/>
      <c r="X6" s="14"/>
      <c r="Y6" s="14"/>
      <c r="Z6" s="33"/>
      <c r="AA6" s="33"/>
      <c r="AB6" s="33"/>
      <c r="AC6" s="33"/>
      <c r="AD6" s="33"/>
      <c r="AE6" s="14"/>
      <c r="AF6" s="13">
        <f t="shared" si="4"/>
        <v>0</v>
      </c>
      <c r="AG6" s="15">
        <f t="shared" si="2"/>
        <v>74</v>
      </c>
      <c r="AH6" s="7">
        <f t="shared" si="5"/>
        <v>74</v>
      </c>
      <c r="AI6" s="13">
        <f t="shared" si="6"/>
        <v>0</v>
      </c>
    </row>
    <row r="7" spans="1:35" ht="12.75" customHeight="1" x14ac:dyDescent="0.25">
      <c r="A7" s="20" t="s">
        <v>33</v>
      </c>
      <c r="B7" s="21">
        <v>120</v>
      </c>
      <c r="C7" s="9">
        <v>4</v>
      </c>
      <c r="D7" s="9">
        <v>45</v>
      </c>
      <c r="E7" s="9"/>
      <c r="F7" s="12"/>
      <c r="G7" s="1">
        <f>'24.1'!AF7</f>
        <v>600</v>
      </c>
      <c r="H7" s="22">
        <f t="shared" si="3"/>
        <v>600</v>
      </c>
      <c r="I7" s="7">
        <v>47</v>
      </c>
      <c r="J7" s="7"/>
      <c r="K7" s="7"/>
      <c r="L7" s="7"/>
      <c r="M7" s="7"/>
      <c r="N7" s="7"/>
      <c r="O7" s="6">
        <f t="shared" si="0"/>
        <v>47</v>
      </c>
      <c r="P7" s="11">
        <f t="shared" si="1"/>
        <v>553</v>
      </c>
      <c r="Q7" s="14">
        <v>8</v>
      </c>
      <c r="R7" s="14"/>
      <c r="S7" s="14">
        <v>6</v>
      </c>
      <c r="T7" s="14">
        <v>3</v>
      </c>
      <c r="U7" s="14">
        <v>4</v>
      </c>
      <c r="V7" s="14"/>
      <c r="W7" s="14"/>
      <c r="X7" s="14"/>
      <c r="Y7" s="14"/>
      <c r="Z7" s="33">
        <v>7</v>
      </c>
      <c r="AA7" s="33"/>
      <c r="AB7" s="33"/>
      <c r="AC7" s="33"/>
      <c r="AD7" s="33"/>
      <c r="AE7" s="14"/>
      <c r="AF7" s="13">
        <f t="shared" si="4"/>
        <v>28</v>
      </c>
      <c r="AG7" s="15">
        <f t="shared" si="2"/>
        <v>525</v>
      </c>
      <c r="AH7" s="7">
        <f t="shared" si="5"/>
        <v>525</v>
      </c>
      <c r="AI7" s="13">
        <f t="shared" si="6"/>
        <v>0</v>
      </c>
    </row>
    <row r="8" spans="1:35" ht="12.75" customHeight="1" x14ac:dyDescent="0.25">
      <c r="A8" s="20" t="s">
        <v>34</v>
      </c>
      <c r="B8" s="21">
        <v>60</v>
      </c>
      <c r="C8" s="8">
        <v>0</v>
      </c>
      <c r="D8" s="8">
        <v>6</v>
      </c>
      <c r="E8" s="8"/>
      <c r="F8" s="12"/>
      <c r="G8" s="1">
        <f>'24.1'!AF8</f>
        <v>26</v>
      </c>
      <c r="H8" s="22">
        <f t="shared" si="3"/>
        <v>26</v>
      </c>
      <c r="I8" s="7"/>
      <c r="J8" s="7"/>
      <c r="K8" s="7">
        <v>20</v>
      </c>
      <c r="L8" s="7"/>
      <c r="M8" s="7"/>
      <c r="N8" s="7"/>
      <c r="O8" s="6">
        <f t="shared" si="0"/>
        <v>20</v>
      </c>
      <c r="P8" s="11">
        <f t="shared" si="1"/>
        <v>6</v>
      </c>
      <c r="Q8" s="14"/>
      <c r="R8" s="14"/>
      <c r="S8" s="14"/>
      <c r="T8" s="14"/>
      <c r="U8" s="14"/>
      <c r="V8" s="14"/>
      <c r="W8" s="14"/>
      <c r="X8" s="14"/>
      <c r="Y8" s="14"/>
      <c r="Z8" s="33"/>
      <c r="AA8" s="33"/>
      <c r="AB8" s="33"/>
      <c r="AC8" s="33"/>
      <c r="AD8" s="33"/>
      <c r="AE8" s="14"/>
      <c r="AF8" s="13">
        <f t="shared" si="4"/>
        <v>0</v>
      </c>
      <c r="AG8" s="15">
        <f t="shared" si="2"/>
        <v>6</v>
      </c>
      <c r="AH8" s="7">
        <f t="shared" si="5"/>
        <v>6</v>
      </c>
      <c r="AI8" s="13">
        <f t="shared" si="6"/>
        <v>0</v>
      </c>
    </row>
    <row r="9" spans="1:35" ht="12.75" customHeight="1" x14ac:dyDescent="0.25">
      <c r="A9" s="20" t="s">
        <v>35</v>
      </c>
      <c r="B9" s="21">
        <v>65</v>
      </c>
      <c r="C9" s="8">
        <v>2</v>
      </c>
      <c r="D9" s="8">
        <v>16</v>
      </c>
      <c r="E9" s="8"/>
      <c r="F9" s="12"/>
      <c r="G9" s="1">
        <f>'24.1'!AF9</f>
        <v>181</v>
      </c>
      <c r="H9" s="22">
        <f t="shared" si="3"/>
        <v>181</v>
      </c>
      <c r="I9" s="7">
        <v>25</v>
      </c>
      <c r="J9" s="7"/>
      <c r="K9" s="7"/>
      <c r="L9" s="7"/>
      <c r="M9" s="7"/>
      <c r="N9" s="7"/>
      <c r="O9" s="6">
        <f t="shared" si="0"/>
        <v>25</v>
      </c>
      <c r="P9" s="69">
        <f t="shared" si="1"/>
        <v>156</v>
      </c>
      <c r="Q9" s="14">
        <v>2</v>
      </c>
      <c r="R9" s="14"/>
      <c r="S9" s="14"/>
      <c r="T9" s="14"/>
      <c r="U9" s="14"/>
      <c r="V9" s="14"/>
      <c r="W9" s="14"/>
      <c r="X9" s="14"/>
      <c r="Y9" s="14"/>
      <c r="Z9" s="33">
        <v>8</v>
      </c>
      <c r="AA9" s="33"/>
      <c r="AB9" s="33"/>
      <c r="AC9" s="33"/>
      <c r="AD9" s="33"/>
      <c r="AE9" s="14"/>
      <c r="AF9" s="13">
        <f t="shared" si="4"/>
        <v>10</v>
      </c>
      <c r="AG9" s="15">
        <f t="shared" si="2"/>
        <v>146</v>
      </c>
      <c r="AH9" s="7">
        <f t="shared" si="5"/>
        <v>146</v>
      </c>
      <c r="AI9" s="13">
        <f t="shared" si="6"/>
        <v>0</v>
      </c>
    </row>
    <row r="10" spans="1:35" ht="12.75" customHeight="1" x14ac:dyDescent="0.25">
      <c r="A10" s="20" t="s">
        <v>36</v>
      </c>
      <c r="B10" s="21">
        <v>100</v>
      </c>
      <c r="C10" s="8">
        <v>2</v>
      </c>
      <c r="D10" s="8">
        <v>36</v>
      </c>
      <c r="E10" s="8"/>
      <c r="F10" s="12">
        <v>600</v>
      </c>
      <c r="G10" s="1">
        <f>'24.1'!AF10</f>
        <v>857</v>
      </c>
      <c r="H10" s="22">
        <f t="shared" si="3"/>
        <v>1457</v>
      </c>
      <c r="I10" s="7">
        <v>42</v>
      </c>
      <c r="J10" s="7"/>
      <c r="K10" s="7">
        <v>35</v>
      </c>
      <c r="L10" s="7"/>
      <c r="M10" s="7">
        <v>70</v>
      </c>
      <c r="N10" s="7"/>
      <c r="O10" s="6">
        <f t="shared" si="0"/>
        <v>147</v>
      </c>
      <c r="P10" s="69">
        <f t="shared" si="1"/>
        <v>1310</v>
      </c>
      <c r="Q10" s="14">
        <v>185</v>
      </c>
      <c r="R10" s="14">
        <v>60</v>
      </c>
      <c r="S10" s="14">
        <v>106</v>
      </c>
      <c r="T10" s="14">
        <v>50</v>
      </c>
      <c r="U10" s="14">
        <v>154</v>
      </c>
      <c r="V10" s="14">
        <v>133</v>
      </c>
      <c r="W10" s="33">
        <v>70</v>
      </c>
      <c r="X10" s="33">
        <v>80</v>
      </c>
      <c r="Y10" s="33"/>
      <c r="Z10" s="33">
        <v>77</v>
      </c>
      <c r="AA10" s="33">
        <v>80</v>
      </c>
      <c r="AB10" s="33">
        <v>77</v>
      </c>
      <c r="AC10" s="33"/>
      <c r="AD10" s="33"/>
      <c r="AE10" s="25">
        <v>2</v>
      </c>
      <c r="AF10" s="13">
        <f t="shared" si="4"/>
        <v>1072</v>
      </c>
      <c r="AG10" s="15">
        <f t="shared" si="2"/>
        <v>238</v>
      </c>
      <c r="AH10" s="7">
        <f t="shared" si="5"/>
        <v>236</v>
      </c>
      <c r="AI10" s="13">
        <f t="shared" si="6"/>
        <v>0</v>
      </c>
    </row>
    <row r="11" spans="1:35" s="32" customFormat="1" ht="12.75" customHeight="1" x14ac:dyDescent="0.25">
      <c r="A11" s="20" t="s">
        <v>37</v>
      </c>
      <c r="B11" s="21">
        <v>85</v>
      </c>
      <c r="C11" s="10">
        <v>1</v>
      </c>
      <c r="D11" s="10">
        <v>55</v>
      </c>
      <c r="E11" s="10"/>
      <c r="F11" s="31"/>
      <c r="G11" s="1">
        <f>'24.1'!AF11</f>
        <v>166</v>
      </c>
      <c r="H11" s="22">
        <f t="shared" si="3"/>
        <v>166</v>
      </c>
      <c r="I11" s="7">
        <v>5</v>
      </c>
      <c r="J11" s="7"/>
      <c r="K11" s="7"/>
      <c r="L11" s="7"/>
      <c r="M11" s="7"/>
      <c r="N11" s="7"/>
      <c r="O11" s="6">
        <f t="shared" si="0"/>
        <v>5</v>
      </c>
      <c r="P11" s="69">
        <f t="shared" si="1"/>
        <v>161</v>
      </c>
      <c r="Q11" s="27"/>
      <c r="R11" s="27"/>
      <c r="S11" s="27"/>
      <c r="T11" s="27"/>
      <c r="U11" s="27">
        <v>6</v>
      </c>
      <c r="V11" s="27"/>
      <c r="W11" s="70">
        <v>3</v>
      </c>
      <c r="X11" s="70"/>
      <c r="Y11" s="70"/>
      <c r="Z11" s="70">
        <v>9</v>
      </c>
      <c r="AA11" s="70"/>
      <c r="AB11" s="70">
        <v>3</v>
      </c>
      <c r="AC11" s="70"/>
      <c r="AD11" s="70"/>
      <c r="AE11" s="27"/>
      <c r="AF11" s="13">
        <f t="shared" si="4"/>
        <v>21</v>
      </c>
      <c r="AG11" s="26">
        <f t="shared" si="2"/>
        <v>140</v>
      </c>
      <c r="AH11" s="7">
        <f t="shared" si="5"/>
        <v>140</v>
      </c>
      <c r="AI11" s="29">
        <f t="shared" si="6"/>
        <v>0</v>
      </c>
    </row>
    <row r="12" spans="1:35" s="32" customFormat="1" ht="12.75" customHeight="1" x14ac:dyDescent="0.25">
      <c r="A12" s="20" t="s">
        <v>38</v>
      </c>
      <c r="B12" s="21">
        <v>50</v>
      </c>
      <c r="C12" s="10">
        <v>6</v>
      </c>
      <c r="D12" s="10">
        <v>43</v>
      </c>
      <c r="E12" s="10"/>
      <c r="F12" s="31"/>
      <c r="G12" s="1">
        <f>'24.1'!AF12</f>
        <v>434</v>
      </c>
      <c r="H12" s="22">
        <f t="shared" si="3"/>
        <v>434</v>
      </c>
      <c r="I12" s="7">
        <v>13</v>
      </c>
      <c r="J12" s="7"/>
      <c r="K12" s="7"/>
      <c r="L12" s="7"/>
      <c r="M12" s="7">
        <v>15</v>
      </c>
      <c r="N12" s="7"/>
      <c r="O12" s="6">
        <f t="shared" si="0"/>
        <v>28</v>
      </c>
      <c r="P12" s="69">
        <f t="shared" si="1"/>
        <v>406</v>
      </c>
      <c r="Q12" s="27">
        <v>2</v>
      </c>
      <c r="R12" s="27"/>
      <c r="S12" s="27"/>
      <c r="T12" s="27">
        <v>20</v>
      </c>
      <c r="U12" s="27">
        <v>6</v>
      </c>
      <c r="V12" s="27">
        <v>10</v>
      </c>
      <c r="W12" s="70">
        <v>7</v>
      </c>
      <c r="X12" s="70"/>
      <c r="Y12" s="70"/>
      <c r="Z12" s="70">
        <v>13</v>
      </c>
      <c r="AA12" s="70"/>
      <c r="AB12" s="70">
        <v>5</v>
      </c>
      <c r="AC12" s="70"/>
      <c r="AD12" s="70"/>
      <c r="AE12" s="27"/>
      <c r="AF12" s="13">
        <f t="shared" si="4"/>
        <v>63</v>
      </c>
      <c r="AG12" s="26">
        <f t="shared" si="2"/>
        <v>343</v>
      </c>
      <c r="AH12" s="7">
        <f t="shared" si="5"/>
        <v>343</v>
      </c>
      <c r="AI12" s="29">
        <f t="shared" si="6"/>
        <v>0</v>
      </c>
    </row>
    <row r="13" spans="1:35" ht="12.75" customHeight="1" x14ac:dyDescent="0.25">
      <c r="A13" s="20" t="s">
        <v>39</v>
      </c>
      <c r="B13" s="21">
        <v>50</v>
      </c>
      <c r="C13" s="10">
        <v>7</v>
      </c>
      <c r="D13" s="10">
        <v>53</v>
      </c>
      <c r="E13" s="10"/>
      <c r="F13" s="12"/>
      <c r="G13" s="1">
        <f>'24.1'!AF13</f>
        <v>432</v>
      </c>
      <c r="H13" s="22">
        <f t="shared" si="3"/>
        <v>432</v>
      </c>
      <c r="I13" s="7">
        <v>10</v>
      </c>
      <c r="J13" s="7"/>
      <c r="K13" s="7"/>
      <c r="L13" s="7"/>
      <c r="M13" s="7"/>
      <c r="N13" s="7"/>
      <c r="O13" s="6">
        <f t="shared" si="0"/>
        <v>10</v>
      </c>
      <c r="P13" s="69">
        <f t="shared" si="1"/>
        <v>422</v>
      </c>
      <c r="Q13" s="14">
        <v>10</v>
      </c>
      <c r="R13" s="14"/>
      <c r="S13" s="14"/>
      <c r="T13" s="14"/>
      <c r="U13" s="14"/>
      <c r="V13" s="14"/>
      <c r="W13" s="33"/>
      <c r="X13" s="33"/>
      <c r="Y13" s="33"/>
      <c r="Z13" s="33">
        <v>9</v>
      </c>
      <c r="AA13" s="33"/>
      <c r="AB13" s="33"/>
      <c r="AC13" s="33"/>
      <c r="AD13" s="33"/>
      <c r="AE13" s="14"/>
      <c r="AF13" s="13">
        <f t="shared" si="4"/>
        <v>19</v>
      </c>
      <c r="AG13" s="15">
        <f t="shared" si="2"/>
        <v>403</v>
      </c>
      <c r="AH13" s="7">
        <f t="shared" si="5"/>
        <v>403</v>
      </c>
      <c r="AI13" s="13">
        <f t="shared" si="6"/>
        <v>0</v>
      </c>
    </row>
    <row r="14" spans="1:35" ht="12.75" customHeight="1" x14ac:dyDescent="0.25">
      <c r="A14" s="20" t="s">
        <v>25</v>
      </c>
      <c r="B14" s="21">
        <v>50</v>
      </c>
      <c r="C14" s="10">
        <v>0</v>
      </c>
      <c r="D14" s="10">
        <v>2</v>
      </c>
      <c r="E14" s="10"/>
      <c r="F14" s="12"/>
      <c r="G14" s="1">
        <f>'24.1'!AF14</f>
        <v>2</v>
      </c>
      <c r="H14" s="22">
        <f t="shared" si="3"/>
        <v>2</v>
      </c>
      <c r="I14" s="7"/>
      <c r="J14" s="7"/>
      <c r="K14" s="7"/>
      <c r="L14" s="7"/>
      <c r="M14" s="7"/>
      <c r="N14" s="7"/>
      <c r="O14" s="6">
        <f t="shared" si="0"/>
        <v>0</v>
      </c>
      <c r="P14" s="11">
        <f t="shared" si="1"/>
        <v>2</v>
      </c>
      <c r="Q14" s="14"/>
      <c r="R14" s="14"/>
      <c r="S14" s="14"/>
      <c r="T14" s="14"/>
      <c r="U14" s="14"/>
      <c r="V14" s="14"/>
      <c r="W14" s="33"/>
      <c r="X14" s="33"/>
      <c r="Y14" s="33"/>
      <c r="Z14" s="33"/>
      <c r="AA14" s="33"/>
      <c r="AB14" s="33"/>
      <c r="AC14" s="33"/>
      <c r="AD14" s="33"/>
      <c r="AE14" s="14"/>
      <c r="AF14" s="13">
        <f t="shared" si="4"/>
        <v>0</v>
      </c>
      <c r="AG14" s="15">
        <f t="shared" ref="AG14:AG20" si="7">P14-AF14</f>
        <v>2</v>
      </c>
      <c r="AH14" s="7">
        <f t="shared" si="5"/>
        <v>2</v>
      </c>
      <c r="AI14" s="13">
        <f t="shared" si="6"/>
        <v>0</v>
      </c>
    </row>
    <row r="15" spans="1:35" ht="12.75" customHeight="1" x14ac:dyDescent="0.25">
      <c r="A15" s="20" t="s">
        <v>26</v>
      </c>
      <c r="B15" s="21">
        <v>33</v>
      </c>
      <c r="C15" s="10">
        <v>5</v>
      </c>
      <c r="D15" s="10">
        <v>15</v>
      </c>
      <c r="E15" s="10"/>
      <c r="F15" s="12"/>
      <c r="G15" s="1">
        <f>'24.1'!AF15</f>
        <v>235</v>
      </c>
      <c r="H15" s="22">
        <f t="shared" si="3"/>
        <v>235</v>
      </c>
      <c r="I15" s="7"/>
      <c r="J15" s="7"/>
      <c r="K15" s="7"/>
      <c r="L15" s="7"/>
      <c r="M15" s="7">
        <v>55</v>
      </c>
      <c r="N15" s="7"/>
      <c r="O15" s="6">
        <f t="shared" si="0"/>
        <v>55</v>
      </c>
      <c r="P15" s="11">
        <f t="shared" si="1"/>
        <v>180</v>
      </c>
      <c r="Q15" s="14"/>
      <c r="R15" s="14"/>
      <c r="S15" s="14"/>
      <c r="T15" s="14"/>
      <c r="U15" s="14"/>
      <c r="V15" s="14"/>
      <c r="W15" s="14"/>
      <c r="X15" s="14"/>
      <c r="Y15" s="14"/>
      <c r="Z15" s="33"/>
      <c r="AA15" s="33"/>
      <c r="AB15" s="33"/>
      <c r="AC15" s="33"/>
      <c r="AD15" s="33"/>
      <c r="AE15" s="14"/>
      <c r="AF15" s="13">
        <f t="shared" si="4"/>
        <v>0</v>
      </c>
      <c r="AG15" s="15">
        <f t="shared" si="7"/>
        <v>180</v>
      </c>
      <c r="AH15" s="7">
        <f t="shared" si="5"/>
        <v>180</v>
      </c>
      <c r="AI15" s="13">
        <f t="shared" si="6"/>
        <v>0</v>
      </c>
    </row>
    <row r="16" spans="1:35" ht="12.75" customHeight="1" x14ac:dyDescent="0.25">
      <c r="A16" s="20" t="s">
        <v>27</v>
      </c>
      <c r="B16" s="21">
        <v>45</v>
      </c>
      <c r="C16" s="10">
        <v>8</v>
      </c>
      <c r="D16" s="10">
        <v>16</v>
      </c>
      <c r="E16" s="10"/>
      <c r="F16" s="12">
        <v>150</v>
      </c>
      <c r="G16" s="1">
        <f>'24.1'!AF16</f>
        <v>257</v>
      </c>
      <c r="H16" s="22">
        <f t="shared" si="3"/>
        <v>407</v>
      </c>
      <c r="I16" s="7"/>
      <c r="J16" s="7"/>
      <c r="K16" s="7"/>
      <c r="L16" s="7"/>
      <c r="M16" s="7"/>
      <c r="N16" s="7"/>
      <c r="O16" s="6">
        <f t="shared" si="0"/>
        <v>0</v>
      </c>
      <c r="P16" s="11">
        <f t="shared" si="1"/>
        <v>407</v>
      </c>
      <c r="Q16" s="14"/>
      <c r="R16" s="14"/>
      <c r="S16" s="14"/>
      <c r="T16" s="14">
        <v>21</v>
      </c>
      <c r="U16" s="14">
        <v>10</v>
      </c>
      <c r="V16" s="14"/>
      <c r="W16" s="14"/>
      <c r="X16" s="14"/>
      <c r="Y16" s="14"/>
      <c r="Z16" s="33"/>
      <c r="AA16" s="33"/>
      <c r="AB16" s="33"/>
      <c r="AC16" s="33"/>
      <c r="AD16" s="33"/>
      <c r="AE16" s="14"/>
      <c r="AF16" s="13">
        <f t="shared" si="4"/>
        <v>31</v>
      </c>
      <c r="AG16" s="15">
        <f t="shared" si="7"/>
        <v>376</v>
      </c>
      <c r="AH16" s="7">
        <f t="shared" si="5"/>
        <v>376</v>
      </c>
      <c r="AI16" s="13">
        <f t="shared" si="6"/>
        <v>0</v>
      </c>
    </row>
    <row r="17" spans="1:35" ht="12.75" customHeight="1" x14ac:dyDescent="0.25">
      <c r="A17" s="20" t="s">
        <v>48</v>
      </c>
      <c r="B17" s="21">
        <v>50</v>
      </c>
      <c r="C17" s="10">
        <v>1</v>
      </c>
      <c r="D17" s="10">
        <v>7</v>
      </c>
      <c r="E17" s="10"/>
      <c r="F17" s="12"/>
      <c r="G17" s="1">
        <f>'24.1'!AF17</f>
        <v>72</v>
      </c>
      <c r="H17" s="22">
        <f t="shared" si="3"/>
        <v>72</v>
      </c>
      <c r="I17" s="7">
        <v>15</v>
      </c>
      <c r="J17" s="7"/>
      <c r="K17" s="7"/>
      <c r="L17" s="7"/>
      <c r="M17" s="7"/>
      <c r="N17" s="7"/>
      <c r="O17" s="6">
        <f t="shared" si="0"/>
        <v>15</v>
      </c>
      <c r="P17" s="11">
        <f t="shared" si="1"/>
        <v>57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3">
        <f t="shared" si="4"/>
        <v>0</v>
      </c>
      <c r="AG17" s="15">
        <f t="shared" si="7"/>
        <v>57</v>
      </c>
      <c r="AH17" s="7">
        <f t="shared" si="5"/>
        <v>57</v>
      </c>
      <c r="AI17" s="13">
        <f t="shared" si="6"/>
        <v>0</v>
      </c>
    </row>
    <row r="18" spans="1:35" ht="12.75" customHeight="1" x14ac:dyDescent="0.25">
      <c r="A18" s="20" t="s">
        <v>49</v>
      </c>
      <c r="B18" s="21">
        <v>100</v>
      </c>
      <c r="C18" s="10">
        <v>0</v>
      </c>
      <c r="D18" s="10">
        <v>74</v>
      </c>
      <c r="E18" s="10"/>
      <c r="F18" s="12"/>
      <c r="G18" s="1">
        <f>'24.1'!AF18</f>
        <v>109</v>
      </c>
      <c r="H18" s="22">
        <f t="shared" si="3"/>
        <v>109</v>
      </c>
      <c r="I18" s="7">
        <v>15</v>
      </c>
      <c r="J18" s="7"/>
      <c r="K18" s="7"/>
      <c r="L18" s="7"/>
      <c r="M18" s="7">
        <v>10</v>
      </c>
      <c r="N18" s="7"/>
      <c r="O18" s="6">
        <f t="shared" si="0"/>
        <v>25</v>
      </c>
      <c r="P18" s="11">
        <f t="shared" si="1"/>
        <v>84</v>
      </c>
      <c r="Q18" s="14"/>
      <c r="R18" s="14"/>
      <c r="S18" s="14"/>
      <c r="T18" s="14"/>
      <c r="U18" s="14">
        <v>5</v>
      </c>
      <c r="V18" s="14"/>
      <c r="W18" s="14"/>
      <c r="X18" s="14"/>
      <c r="Y18" s="14"/>
      <c r="Z18" s="14">
        <v>4</v>
      </c>
      <c r="AA18" s="14"/>
      <c r="AB18" s="14"/>
      <c r="AC18" s="14"/>
      <c r="AD18" s="14"/>
      <c r="AE18" s="14">
        <v>1</v>
      </c>
      <c r="AF18" s="13">
        <f t="shared" si="4"/>
        <v>9</v>
      </c>
      <c r="AG18" s="15">
        <f t="shared" si="7"/>
        <v>75</v>
      </c>
      <c r="AH18" s="7">
        <f t="shared" si="5"/>
        <v>74</v>
      </c>
      <c r="AI18" s="13">
        <f t="shared" si="6"/>
        <v>0</v>
      </c>
    </row>
    <row r="19" spans="1:35" ht="12.75" customHeight="1" x14ac:dyDescent="0.25">
      <c r="A19" s="20" t="s">
        <v>50</v>
      </c>
      <c r="B19" s="21">
        <v>50</v>
      </c>
      <c r="C19" s="10"/>
      <c r="D19" s="10">
        <v>8</v>
      </c>
      <c r="E19" s="10"/>
      <c r="F19" s="12"/>
      <c r="G19" s="1">
        <f>'24.1'!AF19</f>
        <v>23</v>
      </c>
      <c r="H19" s="22">
        <f t="shared" si="3"/>
        <v>23</v>
      </c>
      <c r="I19" s="7">
        <v>15</v>
      </c>
      <c r="J19" s="7"/>
      <c r="K19" s="7"/>
      <c r="L19" s="7"/>
      <c r="M19" s="7"/>
      <c r="N19" s="7"/>
      <c r="O19" s="6">
        <f t="shared" si="0"/>
        <v>15</v>
      </c>
      <c r="P19" s="11">
        <f t="shared" si="1"/>
        <v>8</v>
      </c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3">
        <f t="shared" si="4"/>
        <v>0</v>
      </c>
      <c r="AG19" s="15">
        <f t="shared" si="7"/>
        <v>8</v>
      </c>
      <c r="AH19" s="7">
        <f t="shared" si="5"/>
        <v>8</v>
      </c>
      <c r="AI19" s="13">
        <f t="shared" si="6"/>
        <v>0</v>
      </c>
    </row>
    <row r="20" spans="1:35" ht="12.75" customHeight="1" x14ac:dyDescent="0.25">
      <c r="A20" s="20" t="s">
        <v>47</v>
      </c>
      <c r="B20" s="21">
        <v>33</v>
      </c>
      <c r="C20" s="10">
        <v>4</v>
      </c>
      <c r="D20" s="10">
        <v>4</v>
      </c>
      <c r="E20" s="10"/>
      <c r="F20" s="12">
        <v>104</v>
      </c>
      <c r="G20" s="1">
        <f>'24.1'!AF20</f>
        <v>121</v>
      </c>
      <c r="H20" s="22">
        <f t="shared" si="3"/>
        <v>225</v>
      </c>
      <c r="I20" s="7">
        <v>15</v>
      </c>
      <c r="J20" s="7"/>
      <c r="K20" s="7"/>
      <c r="L20" s="7"/>
      <c r="M20" s="7">
        <v>35</v>
      </c>
      <c r="N20" s="7"/>
      <c r="O20" s="6">
        <f t="shared" si="0"/>
        <v>50</v>
      </c>
      <c r="P20" s="11">
        <f t="shared" si="1"/>
        <v>175</v>
      </c>
      <c r="Q20" s="14">
        <v>10</v>
      </c>
      <c r="R20" s="14"/>
      <c r="S20" s="14">
        <v>2</v>
      </c>
      <c r="T20" s="14">
        <v>3</v>
      </c>
      <c r="U20" s="14">
        <v>1</v>
      </c>
      <c r="V20" s="14">
        <v>1</v>
      </c>
      <c r="W20" s="14">
        <v>2</v>
      </c>
      <c r="X20" s="14"/>
      <c r="Y20" s="14"/>
      <c r="Z20" s="14">
        <v>6</v>
      </c>
      <c r="AA20" s="14">
        <v>1</v>
      </c>
      <c r="AB20" s="14">
        <v>12</v>
      </c>
      <c r="AC20" s="14"/>
      <c r="AD20" s="14"/>
      <c r="AE20" s="14">
        <v>1</v>
      </c>
      <c r="AF20" s="13">
        <f t="shared" si="4"/>
        <v>38</v>
      </c>
      <c r="AG20" s="15">
        <f t="shared" si="7"/>
        <v>137</v>
      </c>
      <c r="AH20" s="7">
        <f t="shared" si="5"/>
        <v>136</v>
      </c>
      <c r="AI20" s="13">
        <f t="shared" si="6"/>
        <v>0</v>
      </c>
    </row>
    <row r="21" spans="1:35" ht="12.75" customHeight="1" x14ac:dyDescent="0.25">
      <c r="A21" s="20" t="s">
        <v>191</v>
      </c>
      <c r="B21" s="21">
        <v>33</v>
      </c>
      <c r="C21" s="10">
        <v>10</v>
      </c>
      <c r="D21" s="10">
        <v>4</v>
      </c>
      <c r="E21" s="10"/>
      <c r="F21" s="12"/>
      <c r="G21" s="1">
        <f>'24.1'!AF21</f>
        <v>372</v>
      </c>
      <c r="H21" s="22">
        <f t="shared" si="3"/>
        <v>372</v>
      </c>
      <c r="I21" s="7"/>
      <c r="J21" s="7"/>
      <c r="K21" s="7"/>
      <c r="L21" s="7"/>
      <c r="M21" s="7"/>
      <c r="N21" s="7"/>
      <c r="O21" s="6">
        <f t="shared" ref="O21:O26" si="8">SUBTOTAL(9,I21:N21)</f>
        <v>0</v>
      </c>
      <c r="P21" s="11">
        <f t="shared" ref="P21:P26" si="9">H21-O21</f>
        <v>372</v>
      </c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>
        <v>37</v>
      </c>
      <c r="AD21" s="14"/>
      <c r="AE21" s="14">
        <v>1</v>
      </c>
      <c r="AF21" s="13">
        <f t="shared" si="4"/>
        <v>37</v>
      </c>
      <c r="AG21" s="15">
        <f t="shared" ref="AG21:AG26" si="10">P21-AF21</f>
        <v>335</v>
      </c>
      <c r="AH21" s="7">
        <f t="shared" si="5"/>
        <v>334</v>
      </c>
      <c r="AI21" s="13">
        <f t="shared" ref="AI21:AI26" si="11">AH21+AE21-AG21</f>
        <v>0</v>
      </c>
    </row>
    <row r="22" spans="1:35" ht="12.75" customHeight="1" x14ac:dyDescent="0.25">
      <c r="A22" s="20" t="s">
        <v>192</v>
      </c>
      <c r="B22" s="21">
        <v>70</v>
      </c>
      <c r="C22" s="10">
        <v>1</v>
      </c>
      <c r="D22" s="10">
        <v>11</v>
      </c>
      <c r="E22" s="10"/>
      <c r="F22" s="12"/>
      <c r="G22" s="1">
        <f>'24.1'!AF22</f>
        <v>155</v>
      </c>
      <c r="H22" s="22">
        <f t="shared" si="3"/>
        <v>155</v>
      </c>
      <c r="I22" s="7"/>
      <c r="J22" s="7" t="s">
        <v>8</v>
      </c>
      <c r="K22" s="7"/>
      <c r="L22" s="7"/>
      <c r="M22" s="7"/>
      <c r="N22" s="7"/>
      <c r="O22" s="6">
        <f t="shared" si="8"/>
        <v>0</v>
      </c>
      <c r="P22" s="11">
        <f t="shared" si="9"/>
        <v>155</v>
      </c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>
        <v>72</v>
      </c>
      <c r="AD22" s="14"/>
      <c r="AE22" s="14">
        <v>2</v>
      </c>
      <c r="AF22" s="13">
        <f t="shared" si="4"/>
        <v>72</v>
      </c>
      <c r="AG22" s="15">
        <f t="shared" si="10"/>
        <v>83</v>
      </c>
      <c r="AH22" s="7">
        <f t="shared" si="5"/>
        <v>81</v>
      </c>
      <c r="AI22" s="13">
        <f t="shared" si="11"/>
        <v>0</v>
      </c>
    </row>
    <row r="23" spans="1:35" ht="12.75" customHeight="1" x14ac:dyDescent="0.25">
      <c r="A23" s="20" t="s">
        <v>193</v>
      </c>
      <c r="B23" s="21">
        <v>50</v>
      </c>
      <c r="C23" s="10">
        <v>2</v>
      </c>
      <c r="D23" s="10">
        <v>35</v>
      </c>
      <c r="E23" s="10"/>
      <c r="F23" s="12"/>
      <c r="G23" s="1">
        <f>'24.1'!AF23</f>
        <v>172</v>
      </c>
      <c r="H23" s="22">
        <f t="shared" si="3"/>
        <v>172</v>
      </c>
      <c r="I23" s="7"/>
      <c r="J23" s="7"/>
      <c r="K23" s="7"/>
      <c r="L23" s="7"/>
      <c r="M23" s="7"/>
      <c r="N23" s="7"/>
      <c r="O23" s="6">
        <f t="shared" si="8"/>
        <v>0</v>
      </c>
      <c r="P23" s="11">
        <f t="shared" si="9"/>
        <v>172</v>
      </c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>
        <v>36</v>
      </c>
      <c r="AD23" s="14"/>
      <c r="AE23" s="14">
        <v>1</v>
      </c>
      <c r="AF23" s="13">
        <f t="shared" si="4"/>
        <v>36</v>
      </c>
      <c r="AG23" s="15">
        <f t="shared" si="10"/>
        <v>136</v>
      </c>
      <c r="AH23" s="7">
        <f t="shared" si="5"/>
        <v>135</v>
      </c>
      <c r="AI23" s="13">
        <f t="shared" si="11"/>
        <v>0</v>
      </c>
    </row>
    <row r="24" spans="1:35" ht="12.75" customHeight="1" x14ac:dyDescent="0.25">
      <c r="A24" s="20" t="s">
        <v>180</v>
      </c>
      <c r="B24" s="21">
        <v>40</v>
      </c>
      <c r="C24" s="10">
        <v>1</v>
      </c>
      <c r="D24" s="10">
        <v>4</v>
      </c>
      <c r="E24" s="10"/>
      <c r="F24" s="12"/>
      <c r="G24" s="1">
        <f>'24.1'!AF24</f>
        <v>54</v>
      </c>
      <c r="H24" s="22">
        <f t="shared" si="3"/>
        <v>54</v>
      </c>
      <c r="I24" s="7">
        <v>10</v>
      </c>
      <c r="J24" s="7"/>
      <c r="K24" s="7"/>
      <c r="L24" s="7"/>
      <c r="M24" s="7"/>
      <c r="N24" s="7"/>
      <c r="O24" s="6">
        <f t="shared" si="8"/>
        <v>10</v>
      </c>
      <c r="P24" s="11">
        <f t="shared" si="9"/>
        <v>44</v>
      </c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3">
        <f t="shared" si="4"/>
        <v>0</v>
      </c>
      <c r="AG24" s="15">
        <f t="shared" si="10"/>
        <v>44</v>
      </c>
      <c r="AH24" s="7">
        <f t="shared" si="5"/>
        <v>44</v>
      </c>
      <c r="AI24" s="13">
        <f t="shared" si="11"/>
        <v>0</v>
      </c>
    </row>
    <row r="25" spans="1:35" ht="12.75" customHeight="1" x14ac:dyDescent="0.25">
      <c r="A25" s="20" t="s">
        <v>181</v>
      </c>
      <c r="B25" s="21">
        <v>40</v>
      </c>
      <c r="C25" s="10">
        <v>1</v>
      </c>
      <c r="D25" s="10">
        <v>25</v>
      </c>
      <c r="E25" s="10"/>
      <c r="F25" s="12"/>
      <c r="G25" s="1">
        <f>'24.1'!AF25</f>
        <v>75</v>
      </c>
      <c r="H25" s="22">
        <f t="shared" si="3"/>
        <v>75</v>
      </c>
      <c r="I25" s="7">
        <v>10</v>
      </c>
      <c r="J25" s="7"/>
      <c r="K25" s="7"/>
      <c r="L25" s="7"/>
      <c r="M25" s="7"/>
      <c r="N25" s="7"/>
      <c r="O25" s="6">
        <f t="shared" si="8"/>
        <v>10</v>
      </c>
      <c r="P25" s="11">
        <f t="shared" si="9"/>
        <v>65</v>
      </c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3">
        <f t="shared" si="4"/>
        <v>0</v>
      </c>
      <c r="AG25" s="15">
        <f t="shared" si="10"/>
        <v>65</v>
      </c>
      <c r="AH25" s="7">
        <f t="shared" si="5"/>
        <v>65</v>
      </c>
      <c r="AI25" s="13">
        <f t="shared" si="11"/>
        <v>0</v>
      </c>
    </row>
    <row r="26" spans="1:35" ht="12.75" customHeight="1" x14ac:dyDescent="0.25">
      <c r="A26" s="20" t="s">
        <v>139</v>
      </c>
      <c r="B26" s="21">
        <v>30</v>
      </c>
      <c r="C26" s="10"/>
      <c r="D26" s="10">
        <v>37</v>
      </c>
      <c r="E26" s="10"/>
      <c r="F26" s="12"/>
      <c r="G26" s="1">
        <f>'24.1'!AF26</f>
        <v>47</v>
      </c>
      <c r="H26" s="22">
        <f t="shared" si="3"/>
        <v>47</v>
      </c>
      <c r="I26" s="7"/>
      <c r="J26" s="7"/>
      <c r="K26" s="7">
        <v>10</v>
      </c>
      <c r="L26" s="7"/>
      <c r="M26" s="7"/>
      <c r="N26" s="7"/>
      <c r="O26" s="6">
        <f t="shared" si="8"/>
        <v>10</v>
      </c>
      <c r="P26" s="11">
        <f t="shared" si="9"/>
        <v>37</v>
      </c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3">
        <f t="shared" si="4"/>
        <v>0</v>
      </c>
      <c r="AG26" s="15">
        <f t="shared" si="10"/>
        <v>37</v>
      </c>
      <c r="AH26" s="7">
        <f t="shared" si="5"/>
        <v>37</v>
      </c>
      <c r="AI26" s="13">
        <f t="shared" si="11"/>
        <v>0</v>
      </c>
    </row>
    <row r="27" spans="1:35" ht="12.75" customHeight="1" x14ac:dyDescent="0.25">
      <c r="A27" s="99" t="s">
        <v>138</v>
      </c>
      <c r="B27" s="20">
        <v>20</v>
      </c>
      <c r="C27" s="20"/>
      <c r="D27" s="20">
        <v>4</v>
      </c>
      <c r="E27" s="20"/>
      <c r="F27" s="12"/>
      <c r="G27" s="1">
        <f>'24.1'!AF27</f>
        <v>34</v>
      </c>
      <c r="H27" s="22">
        <f t="shared" si="3"/>
        <v>34</v>
      </c>
      <c r="I27" s="7"/>
      <c r="J27" s="7"/>
      <c r="K27" s="7">
        <v>30</v>
      </c>
      <c r="L27" s="7"/>
      <c r="M27" s="7"/>
      <c r="N27" s="7"/>
      <c r="O27" s="6">
        <f t="shared" ref="O27" si="12">SUBTOTAL(9,I27:N27)</f>
        <v>30</v>
      </c>
      <c r="P27" s="11">
        <f t="shared" ref="P27" si="13">H27-O27</f>
        <v>4</v>
      </c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3">
        <f t="shared" si="4"/>
        <v>0</v>
      </c>
      <c r="AG27" s="15">
        <f t="shared" ref="AG27" si="14">P27-AF27</f>
        <v>4</v>
      </c>
      <c r="AH27" s="7">
        <f t="shared" si="5"/>
        <v>4</v>
      </c>
      <c r="AI27" s="13">
        <f t="shared" ref="AI27" si="15">AH27+AE27-AG27</f>
        <v>0</v>
      </c>
    </row>
    <row r="28" spans="1:35" ht="12.75" customHeight="1" x14ac:dyDescent="0.25">
      <c r="A28" s="99" t="s">
        <v>194</v>
      </c>
      <c r="B28" s="20">
        <v>65</v>
      </c>
      <c r="C28" s="20">
        <v>3</v>
      </c>
      <c r="D28" s="20">
        <v>46</v>
      </c>
      <c r="E28" s="20"/>
      <c r="F28" s="12"/>
      <c r="G28" s="1">
        <f>'24.1'!AF28</f>
        <v>242</v>
      </c>
      <c r="H28" s="22">
        <f t="shared" si="3"/>
        <v>242</v>
      </c>
      <c r="I28" s="7"/>
      <c r="J28" s="7"/>
      <c r="K28" s="7"/>
      <c r="L28" s="7"/>
      <c r="M28" s="7"/>
      <c r="N28" s="7"/>
      <c r="O28" s="6">
        <f t="shared" ref="O28:O31" si="16">SUBTOTAL(9,I28:N28)</f>
        <v>0</v>
      </c>
      <c r="P28" s="11">
        <f t="shared" ref="P28:P31" si="17">H28-O28</f>
        <v>242</v>
      </c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>
        <v>1</v>
      </c>
      <c r="AD28" s="14"/>
      <c r="AE28" s="14"/>
      <c r="AF28" s="13">
        <f t="shared" si="4"/>
        <v>1</v>
      </c>
      <c r="AG28" s="15">
        <f t="shared" ref="AG28:AG31" si="18">P28-AF28</f>
        <v>241</v>
      </c>
      <c r="AH28" s="7">
        <f t="shared" si="5"/>
        <v>241</v>
      </c>
      <c r="AI28" s="13">
        <f t="shared" ref="AI28:AI31" si="19">AH28+AE28-AG28</f>
        <v>0</v>
      </c>
    </row>
    <row r="29" spans="1:35" ht="12.75" customHeight="1" x14ac:dyDescent="0.25">
      <c r="A29" s="21" t="s">
        <v>197</v>
      </c>
      <c r="B29" s="20"/>
      <c r="C29" s="20"/>
      <c r="D29" s="20"/>
      <c r="E29" s="20"/>
      <c r="F29" s="12"/>
      <c r="G29" s="1">
        <f>'24.1'!AF29</f>
        <v>0</v>
      </c>
      <c r="H29" s="22">
        <f t="shared" si="3"/>
        <v>0</v>
      </c>
      <c r="I29" s="7"/>
      <c r="J29" s="7"/>
      <c r="K29" s="7"/>
      <c r="L29" s="7"/>
      <c r="M29" s="7"/>
      <c r="N29" s="7"/>
      <c r="O29" s="6">
        <f t="shared" si="16"/>
        <v>0</v>
      </c>
      <c r="P29" s="11">
        <f t="shared" si="17"/>
        <v>0</v>
      </c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3">
        <f t="shared" si="4"/>
        <v>0</v>
      </c>
      <c r="AG29" s="15">
        <f t="shared" si="18"/>
        <v>0</v>
      </c>
      <c r="AH29" s="7">
        <f t="shared" si="5"/>
        <v>0</v>
      </c>
      <c r="AI29" s="13">
        <f t="shared" si="19"/>
        <v>0</v>
      </c>
    </row>
    <row r="30" spans="1:35" ht="12.75" customHeight="1" x14ac:dyDescent="0.25">
      <c r="A30" s="21" t="s">
        <v>198</v>
      </c>
      <c r="B30" s="20"/>
      <c r="C30" s="20"/>
      <c r="D30" s="20">
        <v>13</v>
      </c>
      <c r="E30" s="20"/>
      <c r="F30" s="12"/>
      <c r="G30" s="1">
        <f>'24.1'!AF30</f>
        <v>14</v>
      </c>
      <c r="H30" s="22">
        <f t="shared" si="3"/>
        <v>14</v>
      </c>
      <c r="I30" s="7"/>
      <c r="J30" s="7"/>
      <c r="K30" s="7"/>
      <c r="L30" s="7"/>
      <c r="M30" s="7"/>
      <c r="N30" s="7"/>
      <c r="O30" s="6">
        <f t="shared" si="16"/>
        <v>0</v>
      </c>
      <c r="P30" s="11">
        <f t="shared" si="17"/>
        <v>14</v>
      </c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>
        <v>1</v>
      </c>
      <c r="AD30" s="14"/>
      <c r="AE30" s="14"/>
      <c r="AF30" s="13">
        <f t="shared" si="4"/>
        <v>1</v>
      </c>
      <c r="AG30" s="15">
        <f t="shared" si="18"/>
        <v>13</v>
      </c>
      <c r="AH30" s="7">
        <f t="shared" si="5"/>
        <v>13</v>
      </c>
      <c r="AI30" s="13">
        <f t="shared" si="19"/>
        <v>0</v>
      </c>
    </row>
    <row r="31" spans="1:35" ht="12.75" customHeight="1" x14ac:dyDescent="0.25">
      <c r="A31" s="21" t="s">
        <v>199</v>
      </c>
      <c r="B31" s="20"/>
      <c r="C31" s="20"/>
      <c r="D31" s="20"/>
      <c r="E31" s="20"/>
      <c r="F31" s="12"/>
      <c r="G31" s="1">
        <f>'24.1'!AF31</f>
        <v>0</v>
      </c>
      <c r="H31" s="22">
        <f t="shared" si="3"/>
        <v>0</v>
      </c>
      <c r="I31" s="7"/>
      <c r="J31" s="7"/>
      <c r="K31" s="7"/>
      <c r="L31" s="7"/>
      <c r="M31" s="7"/>
      <c r="N31" s="7"/>
      <c r="O31" s="6">
        <f t="shared" si="16"/>
        <v>0</v>
      </c>
      <c r="P31" s="11">
        <f t="shared" si="17"/>
        <v>0</v>
      </c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3">
        <f t="shared" si="4"/>
        <v>0</v>
      </c>
      <c r="AG31" s="15">
        <f t="shared" si="18"/>
        <v>0</v>
      </c>
      <c r="AH31" s="7">
        <f t="shared" si="5"/>
        <v>0</v>
      </c>
      <c r="AI31" s="13">
        <f t="shared" si="19"/>
        <v>0</v>
      </c>
    </row>
    <row r="32" spans="1:35" ht="12.75" customHeight="1" x14ac:dyDescent="0.25">
      <c r="F32" s="19">
        <f>SUM(F3:F31)</f>
        <v>2486</v>
      </c>
      <c r="G32" s="19">
        <f>SUM(G3:G31)</f>
        <v>9075</v>
      </c>
      <c r="H32" s="19">
        <f t="shared" ref="H32:AI32" si="20">SUM(H3:H31)</f>
        <v>11561</v>
      </c>
      <c r="I32" s="19">
        <f t="shared" si="20"/>
        <v>370</v>
      </c>
      <c r="J32" s="19">
        <f t="shared" si="20"/>
        <v>150</v>
      </c>
      <c r="K32" s="19">
        <f t="shared" si="20"/>
        <v>445</v>
      </c>
      <c r="L32" s="19">
        <f t="shared" si="20"/>
        <v>0</v>
      </c>
      <c r="M32" s="19">
        <f t="shared" si="20"/>
        <v>660</v>
      </c>
      <c r="N32" s="19">
        <f t="shared" si="20"/>
        <v>0</v>
      </c>
      <c r="O32" s="19">
        <f t="shared" si="20"/>
        <v>1625</v>
      </c>
      <c r="P32" s="19">
        <f t="shared" si="20"/>
        <v>9936</v>
      </c>
      <c r="Q32" s="19">
        <f t="shared" si="20"/>
        <v>283</v>
      </c>
      <c r="R32" s="19">
        <f t="shared" si="20"/>
        <v>60</v>
      </c>
      <c r="S32" s="19">
        <f t="shared" si="20"/>
        <v>114</v>
      </c>
      <c r="T32" s="19">
        <f t="shared" si="20"/>
        <v>169</v>
      </c>
      <c r="U32" s="19">
        <f t="shared" si="20"/>
        <v>261</v>
      </c>
      <c r="V32" s="19">
        <f t="shared" si="20"/>
        <v>149</v>
      </c>
      <c r="W32" s="19">
        <f t="shared" si="20"/>
        <v>104</v>
      </c>
      <c r="X32" s="19">
        <f t="shared" si="20"/>
        <v>80</v>
      </c>
      <c r="Y32" s="19">
        <f t="shared" si="20"/>
        <v>0</v>
      </c>
      <c r="Z32" s="19">
        <f t="shared" si="20"/>
        <v>174</v>
      </c>
      <c r="AA32" s="19">
        <f t="shared" si="20"/>
        <v>82</v>
      </c>
      <c r="AB32" s="19">
        <f t="shared" si="20"/>
        <v>240</v>
      </c>
      <c r="AC32" s="19">
        <f t="shared" si="20"/>
        <v>147</v>
      </c>
      <c r="AD32" s="19">
        <f t="shared" si="20"/>
        <v>0</v>
      </c>
      <c r="AE32" s="19">
        <f t="shared" si="20"/>
        <v>13</v>
      </c>
      <c r="AF32" s="19">
        <f t="shared" si="20"/>
        <v>1863</v>
      </c>
      <c r="AG32" s="19">
        <f t="shared" si="20"/>
        <v>8073</v>
      </c>
      <c r="AH32" s="19">
        <f t="shared" si="20"/>
        <v>8061</v>
      </c>
      <c r="AI32" s="19">
        <f t="shared" si="20"/>
        <v>1</v>
      </c>
    </row>
    <row r="35" spans="15:21" x14ac:dyDescent="0.25">
      <c r="O35" t="s">
        <v>8</v>
      </c>
      <c r="Q35" s="18"/>
      <c r="R35" s="18"/>
      <c r="S35" s="18"/>
      <c r="T35" s="18"/>
      <c r="U35" s="18"/>
    </row>
  </sheetData>
  <mergeCells count="15">
    <mergeCell ref="G1:G2"/>
    <mergeCell ref="H1:H2"/>
    <mergeCell ref="O1:O2"/>
    <mergeCell ref="P1:P2"/>
    <mergeCell ref="A1:A2"/>
    <mergeCell ref="B1:B2"/>
    <mergeCell ref="C1:C2"/>
    <mergeCell ref="D1:D2"/>
    <mergeCell ref="F1:F2"/>
    <mergeCell ref="E1:E2"/>
    <mergeCell ref="AE1:AE2"/>
    <mergeCell ref="AF1:AF2"/>
    <mergeCell ref="AG1:AG2"/>
    <mergeCell ref="AH1:AH2"/>
    <mergeCell ref="AI1:AI2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91"/>
  <sheetViews>
    <sheetView workbookViewId="0">
      <pane xSplit="1" ySplit="2" topLeftCell="B47" activePane="bottomRight" state="frozen"/>
      <selection pane="topRight" activeCell="B1" sqref="B1"/>
      <selection pane="bottomLeft" activeCell="A3" sqref="A3"/>
      <selection pane="bottomRight" activeCell="Q60" activeCellId="3" sqref="E60 I60 M60 Q60"/>
    </sheetView>
  </sheetViews>
  <sheetFormatPr defaultRowHeight="15" x14ac:dyDescent="0.25"/>
  <cols>
    <col min="1" max="1" width="19" bestFit="1" customWidth="1"/>
    <col min="2" max="3" width="13.140625" customWidth="1"/>
    <col min="4" max="4" width="19.7109375" customWidth="1"/>
    <col min="5" max="126" width="13.140625" customWidth="1"/>
    <col min="127" max="131" width="13.7109375" customWidth="1"/>
    <col min="132" max="132" width="15.85546875" customWidth="1"/>
    <col min="133" max="133" width="10.85546875" customWidth="1"/>
  </cols>
  <sheetData>
    <row r="1" spans="1:133" x14ac:dyDescent="0.25">
      <c r="A1" s="177" t="s">
        <v>0</v>
      </c>
      <c r="B1" s="205" t="s">
        <v>53</v>
      </c>
      <c r="C1" s="205"/>
      <c r="D1" s="205"/>
      <c r="E1" s="205"/>
      <c r="F1" s="204" t="s">
        <v>54</v>
      </c>
      <c r="G1" s="204"/>
      <c r="H1" s="204"/>
      <c r="I1" s="204"/>
      <c r="J1" s="205" t="s">
        <v>55</v>
      </c>
      <c r="K1" s="205"/>
      <c r="L1" s="205"/>
      <c r="M1" s="205"/>
      <c r="N1" s="204" t="s">
        <v>56</v>
      </c>
      <c r="O1" s="204"/>
      <c r="P1" s="204"/>
      <c r="Q1" s="204"/>
      <c r="R1" s="205" t="s">
        <v>57</v>
      </c>
      <c r="S1" s="205"/>
      <c r="T1" s="205"/>
      <c r="U1" s="205"/>
      <c r="V1" s="204" t="s">
        <v>58</v>
      </c>
      <c r="W1" s="204"/>
      <c r="X1" s="204"/>
      <c r="Y1" s="204"/>
      <c r="Z1" s="205" t="s">
        <v>59</v>
      </c>
      <c r="AA1" s="205"/>
      <c r="AB1" s="205"/>
      <c r="AC1" s="205"/>
      <c r="AD1" s="204" t="s">
        <v>60</v>
      </c>
      <c r="AE1" s="204"/>
      <c r="AF1" s="204"/>
      <c r="AG1" s="204"/>
      <c r="AH1" s="205" t="s">
        <v>61</v>
      </c>
      <c r="AI1" s="205"/>
      <c r="AJ1" s="205"/>
      <c r="AK1" s="205"/>
      <c r="AL1" s="204" t="s">
        <v>62</v>
      </c>
      <c r="AM1" s="204"/>
      <c r="AN1" s="204"/>
      <c r="AO1" s="204"/>
      <c r="AP1" s="205" t="s">
        <v>63</v>
      </c>
      <c r="AQ1" s="205"/>
      <c r="AR1" s="205"/>
      <c r="AS1" s="205"/>
      <c r="AT1" s="204" t="s">
        <v>64</v>
      </c>
      <c r="AU1" s="204"/>
      <c r="AV1" s="204"/>
      <c r="AW1" s="204"/>
      <c r="AX1" s="205" t="s">
        <v>65</v>
      </c>
      <c r="AY1" s="205"/>
      <c r="AZ1" s="205"/>
      <c r="BA1" s="205"/>
      <c r="BB1" s="204" t="s">
        <v>66</v>
      </c>
      <c r="BC1" s="204"/>
      <c r="BD1" s="204"/>
      <c r="BE1" s="204"/>
      <c r="BF1" s="205" t="s">
        <v>67</v>
      </c>
      <c r="BG1" s="205"/>
      <c r="BH1" s="205"/>
      <c r="BI1" s="205"/>
      <c r="BJ1" s="204" t="s">
        <v>68</v>
      </c>
      <c r="BK1" s="204"/>
      <c r="BL1" s="204"/>
      <c r="BM1" s="204"/>
      <c r="BN1" s="205" t="s">
        <v>69</v>
      </c>
      <c r="BO1" s="205"/>
      <c r="BP1" s="205"/>
      <c r="BQ1" s="205"/>
      <c r="BR1" s="204" t="s">
        <v>70</v>
      </c>
      <c r="BS1" s="204"/>
      <c r="BT1" s="204"/>
      <c r="BU1" s="204"/>
      <c r="BV1" s="205" t="s">
        <v>71</v>
      </c>
      <c r="BW1" s="205"/>
      <c r="BX1" s="205"/>
      <c r="BY1" s="205"/>
      <c r="BZ1" s="204" t="s">
        <v>72</v>
      </c>
      <c r="CA1" s="204"/>
      <c r="CB1" s="204"/>
      <c r="CC1" s="204"/>
      <c r="CD1" s="205" t="s">
        <v>73</v>
      </c>
      <c r="CE1" s="205"/>
      <c r="CF1" s="205"/>
      <c r="CG1" s="205"/>
      <c r="CH1" s="204" t="s">
        <v>74</v>
      </c>
      <c r="CI1" s="204"/>
      <c r="CJ1" s="204"/>
      <c r="CK1" s="204"/>
      <c r="CL1" s="205" t="s">
        <v>75</v>
      </c>
      <c r="CM1" s="205"/>
      <c r="CN1" s="205"/>
      <c r="CO1" s="205"/>
      <c r="CP1" s="204" t="s">
        <v>76</v>
      </c>
      <c r="CQ1" s="204"/>
      <c r="CR1" s="204"/>
      <c r="CS1" s="204"/>
      <c r="CT1" s="205" t="s">
        <v>77</v>
      </c>
      <c r="CU1" s="205"/>
      <c r="CV1" s="205"/>
      <c r="CW1" s="205"/>
      <c r="CX1" s="204" t="s">
        <v>78</v>
      </c>
      <c r="CY1" s="204"/>
      <c r="CZ1" s="204"/>
      <c r="DA1" s="204"/>
      <c r="DB1" s="205" t="s">
        <v>79</v>
      </c>
      <c r="DC1" s="205"/>
      <c r="DD1" s="205"/>
      <c r="DE1" s="205"/>
      <c r="DF1" s="204" t="s">
        <v>80</v>
      </c>
      <c r="DG1" s="204"/>
      <c r="DH1" s="204"/>
      <c r="DI1" s="204"/>
      <c r="DJ1" s="205" t="s">
        <v>81</v>
      </c>
      <c r="DK1" s="205"/>
      <c r="DL1" s="205"/>
      <c r="DM1" s="205"/>
      <c r="DN1" s="204" t="s">
        <v>82</v>
      </c>
      <c r="DO1" s="204"/>
      <c r="DP1" s="204"/>
      <c r="DQ1" s="204"/>
      <c r="DR1" s="206" t="s">
        <v>95</v>
      </c>
      <c r="DS1" s="206"/>
      <c r="DT1" s="206"/>
      <c r="DU1" s="206"/>
      <c r="DV1" s="202" t="s">
        <v>83</v>
      </c>
      <c r="DW1" s="203"/>
      <c r="DX1" s="203"/>
      <c r="DY1" s="203"/>
      <c r="DZ1" s="203"/>
      <c r="EA1" s="203"/>
      <c r="EB1" s="203"/>
      <c r="EC1" s="203"/>
    </row>
    <row r="2" spans="1:133" x14ac:dyDescent="0.25">
      <c r="A2" s="178"/>
      <c r="B2" s="35" t="s">
        <v>51</v>
      </c>
      <c r="C2" s="35" t="s">
        <v>84</v>
      </c>
      <c r="D2" s="35" t="s">
        <v>85</v>
      </c>
      <c r="E2" s="35" t="s">
        <v>52</v>
      </c>
      <c r="F2" s="36" t="s">
        <v>51</v>
      </c>
      <c r="G2" s="36" t="s">
        <v>84</v>
      </c>
      <c r="H2" s="36" t="s">
        <v>85</v>
      </c>
      <c r="I2" s="36" t="s">
        <v>52</v>
      </c>
      <c r="J2" s="35" t="s">
        <v>51</v>
      </c>
      <c r="K2" s="35" t="s">
        <v>84</v>
      </c>
      <c r="L2" s="35" t="s">
        <v>85</v>
      </c>
      <c r="M2" s="35" t="s">
        <v>52</v>
      </c>
      <c r="N2" s="36" t="s">
        <v>51</v>
      </c>
      <c r="O2" s="36" t="s">
        <v>84</v>
      </c>
      <c r="P2" s="36" t="s">
        <v>85</v>
      </c>
      <c r="Q2" s="36" t="s">
        <v>52</v>
      </c>
      <c r="R2" s="35" t="s">
        <v>51</v>
      </c>
      <c r="S2" s="35" t="s">
        <v>84</v>
      </c>
      <c r="T2" s="35" t="s">
        <v>85</v>
      </c>
      <c r="U2" s="35" t="s">
        <v>52</v>
      </c>
      <c r="V2" s="36" t="s">
        <v>51</v>
      </c>
      <c r="W2" s="36" t="s">
        <v>84</v>
      </c>
      <c r="X2" s="36" t="s">
        <v>85</v>
      </c>
      <c r="Y2" s="36" t="s">
        <v>52</v>
      </c>
      <c r="Z2" s="35" t="s">
        <v>51</v>
      </c>
      <c r="AA2" s="35" t="s">
        <v>84</v>
      </c>
      <c r="AB2" s="35" t="s">
        <v>85</v>
      </c>
      <c r="AC2" s="35" t="s">
        <v>52</v>
      </c>
      <c r="AD2" s="36" t="s">
        <v>51</v>
      </c>
      <c r="AE2" s="36" t="s">
        <v>84</v>
      </c>
      <c r="AF2" s="36" t="s">
        <v>85</v>
      </c>
      <c r="AG2" s="36" t="s">
        <v>52</v>
      </c>
      <c r="AH2" s="35" t="s">
        <v>51</v>
      </c>
      <c r="AI2" s="35" t="s">
        <v>84</v>
      </c>
      <c r="AJ2" s="35" t="s">
        <v>85</v>
      </c>
      <c r="AK2" s="35" t="s">
        <v>52</v>
      </c>
      <c r="AL2" s="36" t="s">
        <v>51</v>
      </c>
      <c r="AM2" s="36" t="s">
        <v>84</v>
      </c>
      <c r="AN2" s="36" t="s">
        <v>85</v>
      </c>
      <c r="AO2" s="36" t="s">
        <v>52</v>
      </c>
      <c r="AP2" s="35" t="s">
        <v>51</v>
      </c>
      <c r="AQ2" s="35" t="s">
        <v>84</v>
      </c>
      <c r="AR2" s="35" t="s">
        <v>85</v>
      </c>
      <c r="AS2" s="35" t="s">
        <v>52</v>
      </c>
      <c r="AT2" s="36" t="s">
        <v>51</v>
      </c>
      <c r="AU2" s="36" t="s">
        <v>84</v>
      </c>
      <c r="AV2" s="36" t="s">
        <v>85</v>
      </c>
      <c r="AW2" s="36" t="s">
        <v>52</v>
      </c>
      <c r="AX2" s="35" t="s">
        <v>51</v>
      </c>
      <c r="AY2" s="35" t="s">
        <v>84</v>
      </c>
      <c r="AZ2" s="35" t="s">
        <v>85</v>
      </c>
      <c r="BA2" s="35" t="s">
        <v>52</v>
      </c>
      <c r="BB2" s="36" t="s">
        <v>51</v>
      </c>
      <c r="BC2" s="36" t="s">
        <v>84</v>
      </c>
      <c r="BD2" s="36" t="s">
        <v>85</v>
      </c>
      <c r="BE2" s="36" t="s">
        <v>52</v>
      </c>
      <c r="BF2" s="35" t="s">
        <v>51</v>
      </c>
      <c r="BG2" s="35" t="s">
        <v>84</v>
      </c>
      <c r="BH2" s="35" t="s">
        <v>85</v>
      </c>
      <c r="BI2" s="35" t="s">
        <v>52</v>
      </c>
      <c r="BJ2" s="36" t="s">
        <v>51</v>
      </c>
      <c r="BK2" s="36" t="s">
        <v>84</v>
      </c>
      <c r="BL2" s="36" t="s">
        <v>85</v>
      </c>
      <c r="BM2" s="36" t="s">
        <v>52</v>
      </c>
      <c r="BN2" s="35" t="s">
        <v>51</v>
      </c>
      <c r="BO2" s="35" t="s">
        <v>84</v>
      </c>
      <c r="BP2" s="35" t="s">
        <v>85</v>
      </c>
      <c r="BQ2" s="35" t="s">
        <v>52</v>
      </c>
      <c r="BR2" s="36" t="s">
        <v>51</v>
      </c>
      <c r="BS2" s="36" t="s">
        <v>84</v>
      </c>
      <c r="BT2" s="36" t="s">
        <v>85</v>
      </c>
      <c r="BU2" s="36" t="s">
        <v>52</v>
      </c>
      <c r="BV2" s="35" t="s">
        <v>51</v>
      </c>
      <c r="BW2" s="35" t="s">
        <v>84</v>
      </c>
      <c r="BX2" s="35" t="s">
        <v>85</v>
      </c>
      <c r="BY2" s="35" t="s">
        <v>52</v>
      </c>
      <c r="BZ2" s="36" t="s">
        <v>51</v>
      </c>
      <c r="CA2" s="36" t="s">
        <v>84</v>
      </c>
      <c r="CB2" s="36" t="s">
        <v>85</v>
      </c>
      <c r="CC2" s="36" t="s">
        <v>52</v>
      </c>
      <c r="CD2" s="35" t="s">
        <v>51</v>
      </c>
      <c r="CE2" s="35" t="s">
        <v>84</v>
      </c>
      <c r="CF2" s="35" t="s">
        <v>85</v>
      </c>
      <c r="CG2" s="35" t="s">
        <v>52</v>
      </c>
      <c r="CH2" s="36" t="s">
        <v>51</v>
      </c>
      <c r="CI2" s="36" t="s">
        <v>84</v>
      </c>
      <c r="CJ2" s="36" t="s">
        <v>85</v>
      </c>
      <c r="CK2" s="36" t="s">
        <v>52</v>
      </c>
      <c r="CL2" s="35" t="s">
        <v>51</v>
      </c>
      <c r="CM2" s="35" t="s">
        <v>84</v>
      </c>
      <c r="CN2" s="35" t="s">
        <v>85</v>
      </c>
      <c r="CO2" s="35" t="s">
        <v>52</v>
      </c>
      <c r="CP2" s="36" t="s">
        <v>51</v>
      </c>
      <c r="CQ2" s="36" t="s">
        <v>84</v>
      </c>
      <c r="CR2" s="36" t="s">
        <v>85</v>
      </c>
      <c r="CS2" s="36" t="s">
        <v>52</v>
      </c>
      <c r="CT2" s="35" t="s">
        <v>51</v>
      </c>
      <c r="CU2" s="35" t="s">
        <v>84</v>
      </c>
      <c r="CV2" s="35" t="s">
        <v>85</v>
      </c>
      <c r="CW2" s="35" t="s">
        <v>52</v>
      </c>
      <c r="CX2" s="36" t="s">
        <v>51</v>
      </c>
      <c r="CY2" s="36" t="s">
        <v>84</v>
      </c>
      <c r="CZ2" s="36" t="s">
        <v>85</v>
      </c>
      <c r="DA2" s="36" t="s">
        <v>52</v>
      </c>
      <c r="DB2" s="35" t="s">
        <v>51</v>
      </c>
      <c r="DC2" s="35" t="s">
        <v>84</v>
      </c>
      <c r="DD2" s="35" t="s">
        <v>85</v>
      </c>
      <c r="DE2" s="35" t="s">
        <v>52</v>
      </c>
      <c r="DF2" s="36" t="s">
        <v>51</v>
      </c>
      <c r="DG2" s="36" t="s">
        <v>84</v>
      </c>
      <c r="DH2" s="36" t="s">
        <v>85</v>
      </c>
      <c r="DI2" s="36" t="s">
        <v>52</v>
      </c>
      <c r="DJ2" s="35" t="s">
        <v>51</v>
      </c>
      <c r="DK2" s="35" t="s">
        <v>84</v>
      </c>
      <c r="DL2" s="35" t="s">
        <v>85</v>
      </c>
      <c r="DM2" s="35" t="s">
        <v>52</v>
      </c>
      <c r="DN2" s="36" t="s">
        <v>51</v>
      </c>
      <c r="DO2" s="36" t="s">
        <v>84</v>
      </c>
      <c r="DP2" s="36" t="s">
        <v>85</v>
      </c>
      <c r="DQ2" s="36" t="s">
        <v>52</v>
      </c>
      <c r="DR2" s="118" t="s">
        <v>51</v>
      </c>
      <c r="DS2" s="118" t="s">
        <v>84</v>
      </c>
      <c r="DT2" s="118" t="s">
        <v>85</v>
      </c>
      <c r="DU2" s="118" t="s">
        <v>52</v>
      </c>
      <c r="DV2" s="38" t="s">
        <v>86</v>
      </c>
      <c r="DW2" s="38" t="s">
        <v>51</v>
      </c>
      <c r="DX2" s="38" t="s">
        <v>84</v>
      </c>
      <c r="DY2" s="38" t="s">
        <v>85</v>
      </c>
      <c r="DZ2" s="38" t="s">
        <v>52</v>
      </c>
      <c r="EA2" s="38" t="s">
        <v>87</v>
      </c>
      <c r="EB2" s="38" t="s">
        <v>88</v>
      </c>
      <c r="EC2" s="38" t="s">
        <v>23</v>
      </c>
    </row>
    <row r="3" spans="1:133" x14ac:dyDescent="0.25">
      <c r="A3" s="20" t="s">
        <v>28</v>
      </c>
      <c r="B3" s="34">
        <f>'2.2'!E3</f>
        <v>218</v>
      </c>
      <c r="C3" s="34">
        <f>'2.2'!AC3</f>
        <v>0</v>
      </c>
      <c r="D3" s="34">
        <f>'2.2'!N3</f>
        <v>452</v>
      </c>
      <c r="E3" s="34">
        <f>'2.2'!AB3</f>
        <v>0</v>
      </c>
      <c r="F3" s="37">
        <f>'2.1'!E3</f>
        <v>748</v>
      </c>
      <c r="G3" s="37">
        <f>'2.1'!AE3</f>
        <v>294</v>
      </c>
      <c r="H3" s="37">
        <f>'2.1'!N3</f>
        <v>61</v>
      </c>
      <c r="I3" s="37">
        <f>'2.1'!AD3</f>
        <v>8</v>
      </c>
      <c r="J3" s="34">
        <f>'3.1'!E3</f>
        <v>0</v>
      </c>
      <c r="K3" s="34">
        <f>'3.1'!AD3</f>
        <v>295</v>
      </c>
      <c r="L3" s="34">
        <f>'3.1'!N3</f>
        <v>160</v>
      </c>
      <c r="M3" s="34">
        <f>'3.1'!AC3</f>
        <v>6</v>
      </c>
      <c r="N3" s="37">
        <f>'4.1'!E3</f>
        <v>572</v>
      </c>
      <c r="O3" s="37">
        <f>'4.1'!AE3</f>
        <v>93</v>
      </c>
      <c r="P3" s="37">
        <f>'4.1'!N3</f>
        <v>366</v>
      </c>
      <c r="Q3" s="37">
        <f>'4.1'!AD3</f>
        <v>1</v>
      </c>
      <c r="R3" s="34">
        <f>'5.1'!E3</f>
        <v>0</v>
      </c>
      <c r="S3" s="34">
        <f>'5.1'!AD3</f>
        <v>283</v>
      </c>
      <c r="T3" s="34">
        <f>'5.1'!N3</f>
        <v>125</v>
      </c>
      <c r="U3" s="34">
        <f>'5.1'!AC3</f>
        <v>6</v>
      </c>
      <c r="V3" s="37">
        <f>'6.1'!E3</f>
        <v>520</v>
      </c>
      <c r="W3" s="37">
        <f>'6.1'!AF3</f>
        <v>348</v>
      </c>
      <c r="X3" s="37">
        <f>'6.1'!N3</f>
        <v>20</v>
      </c>
      <c r="Y3" s="37">
        <f>'6.1'!AE3</f>
        <v>2</v>
      </c>
      <c r="Z3" s="34">
        <f>'7.1'!E3</f>
        <v>0</v>
      </c>
      <c r="AA3" s="34">
        <f>'7.1'!AF3</f>
        <v>0</v>
      </c>
      <c r="AB3" s="34">
        <f>'7.1'!N3</f>
        <v>0</v>
      </c>
      <c r="AC3" s="34">
        <f>'7.1'!AE3</f>
        <v>0</v>
      </c>
      <c r="AD3" s="37">
        <f>'8.1'!E3</f>
        <v>520</v>
      </c>
      <c r="AE3" s="37">
        <f>'8.1'!AD3</f>
        <v>128</v>
      </c>
      <c r="AF3" s="37">
        <f>'8.1'!N3</f>
        <v>57</v>
      </c>
      <c r="AG3" s="37">
        <f>'8.1'!AC3</f>
        <v>2</v>
      </c>
      <c r="AH3" s="34">
        <f>'9.1'!E3</f>
        <v>0</v>
      </c>
      <c r="AI3" s="34">
        <f>'9.1'!AF3</f>
        <v>1829</v>
      </c>
      <c r="AJ3" s="34">
        <f>'9.1'!N3</f>
        <v>450</v>
      </c>
      <c r="AK3" s="34">
        <f>'9.1'!AD3</f>
        <v>8</v>
      </c>
      <c r="AL3" s="37">
        <f>'10.1'!E3</f>
        <v>572</v>
      </c>
      <c r="AM3" s="37">
        <f>'10.1'!AD3</f>
        <v>232</v>
      </c>
      <c r="AN3" s="37">
        <f>'10.1'!N3</f>
        <v>130</v>
      </c>
      <c r="AO3" s="37"/>
      <c r="AP3" s="34">
        <f>'11.1'!E3</f>
        <v>520</v>
      </c>
      <c r="AQ3" s="34">
        <f>'11.1'!AD3</f>
        <v>116</v>
      </c>
      <c r="AR3" s="34">
        <f>'11.1'!N3</f>
        <v>341</v>
      </c>
      <c r="AS3" s="34">
        <f>'11.1'!AC3</f>
        <v>5</v>
      </c>
      <c r="AT3" s="37">
        <f>'12.1'!E3</f>
        <v>275</v>
      </c>
      <c r="AU3" s="37">
        <f>'12.1'!AF3</f>
        <v>255</v>
      </c>
      <c r="AV3" s="37">
        <f>'12.1'!N3</f>
        <v>110</v>
      </c>
      <c r="AW3" s="37">
        <f>'12.1'!AE3</f>
        <v>1</v>
      </c>
      <c r="AX3" s="34">
        <f>'13.1'!E3</f>
        <v>0</v>
      </c>
      <c r="AY3" s="34">
        <f>'13.1'!AD3</f>
        <v>527</v>
      </c>
      <c r="AZ3" s="34">
        <f>'13.1'!N3</f>
        <v>65</v>
      </c>
      <c r="BA3" s="34">
        <f>'13.1'!AC3</f>
        <v>13</v>
      </c>
      <c r="BB3" s="37">
        <f>'14.1'!E3</f>
        <v>0</v>
      </c>
      <c r="BC3" s="37">
        <f>'14.1'!AF3</f>
        <v>0</v>
      </c>
      <c r="BD3" s="37">
        <f>'14.1'!N3</f>
        <v>0</v>
      </c>
      <c r="BE3" s="37">
        <f>'14.1'!AE3</f>
        <v>0</v>
      </c>
      <c r="BF3" s="34">
        <f>'15.1'!E3</f>
        <v>1040</v>
      </c>
      <c r="BG3" s="34">
        <f>'15.1'!AE3</f>
        <v>101</v>
      </c>
      <c r="BH3" s="34">
        <f>'15.1'!N3</f>
        <v>86</v>
      </c>
      <c r="BI3" s="34">
        <f>'15.1'!AD3</f>
        <v>3</v>
      </c>
      <c r="BJ3" s="37">
        <f>'16.1'!E3</f>
        <v>550</v>
      </c>
      <c r="BK3" s="37">
        <f>'16.1'!AE3</f>
        <v>189</v>
      </c>
      <c r="BL3" s="37">
        <f>'16.1'!N3</f>
        <v>741</v>
      </c>
      <c r="BM3" s="37">
        <f>'16.1'!AD3</f>
        <v>8</v>
      </c>
      <c r="BN3" s="34">
        <f>'17.1'!E3</f>
        <v>520</v>
      </c>
      <c r="BO3" s="34">
        <f>'17.1'!AD3</f>
        <v>184</v>
      </c>
      <c r="BP3" s="34">
        <f>'17.1'!N3</f>
        <v>150</v>
      </c>
      <c r="BQ3" s="34">
        <f>'17.1'!AC3</f>
        <v>3</v>
      </c>
      <c r="BR3" s="37">
        <f>'18.1'!E3</f>
        <v>639</v>
      </c>
      <c r="BS3" s="37">
        <f>'18.1'!AE3</f>
        <v>145</v>
      </c>
      <c r="BT3" s="37">
        <f>'18.1'!N3</f>
        <v>339</v>
      </c>
      <c r="BU3" s="37">
        <f>'18.1'!AD3</f>
        <v>6</v>
      </c>
      <c r="BV3" s="34">
        <f>'19.1'!E3</f>
        <v>516</v>
      </c>
      <c r="BW3" s="34">
        <f>'19.1'!AG3</f>
        <v>397</v>
      </c>
      <c r="BX3" s="34">
        <f>'19.1'!N3</f>
        <v>111</v>
      </c>
      <c r="BY3" s="34">
        <f>'19.1'!AF3</f>
        <v>7</v>
      </c>
      <c r="BZ3" s="37">
        <f>'20.1'!E3</f>
        <v>535</v>
      </c>
      <c r="CA3" s="37">
        <f>'20.1'!AF3</f>
        <v>706</v>
      </c>
      <c r="CB3" s="37">
        <f>'20.1'!N3</f>
        <v>45</v>
      </c>
      <c r="CC3" s="37">
        <f>'20.1'!AE3</f>
        <v>8</v>
      </c>
      <c r="CD3" s="34">
        <f>'21.1'!E3</f>
        <v>0</v>
      </c>
      <c r="CE3" s="34">
        <f>'21.1'!AE3</f>
        <v>3</v>
      </c>
      <c r="CF3" s="34">
        <f>'21.1'!N3</f>
        <v>0</v>
      </c>
      <c r="CG3" s="34">
        <f>'21.1'!AD3</f>
        <v>0</v>
      </c>
      <c r="CH3" s="37">
        <f>'22.1'!F3</f>
        <v>540</v>
      </c>
      <c r="CI3" s="37">
        <f>'22.1'!AI3</f>
        <v>457</v>
      </c>
      <c r="CJ3" s="37">
        <f>'22.1'!O3</f>
        <v>121</v>
      </c>
      <c r="CK3" s="37">
        <f>'22.1'!AH3</f>
        <v>0</v>
      </c>
      <c r="CL3" s="34">
        <f>'23.1'!E3</f>
        <v>728</v>
      </c>
      <c r="CM3" s="34">
        <f>'23.1'!AG3</f>
        <v>310</v>
      </c>
      <c r="CN3" s="34">
        <f>'23.1'!O3</f>
        <v>451</v>
      </c>
      <c r="CO3" s="34">
        <f>'23.1'!AF3</f>
        <v>4</v>
      </c>
      <c r="CP3" s="37">
        <f>'24.1'!E3</f>
        <v>520</v>
      </c>
      <c r="CQ3" s="37">
        <f>'24.1'!AD3</f>
        <v>286</v>
      </c>
      <c r="CR3" s="37">
        <f>'24.1'!N3</f>
        <v>172</v>
      </c>
      <c r="CS3" s="37">
        <f>'24.1'!AC3</f>
        <v>5</v>
      </c>
      <c r="CT3" s="34">
        <f>'25.1'!F3</f>
        <v>624</v>
      </c>
      <c r="CU3" s="34">
        <f>'25.1'!AF3</f>
        <v>177</v>
      </c>
      <c r="CV3" s="34">
        <f>'25.1'!O3</f>
        <v>412</v>
      </c>
      <c r="CW3" s="34">
        <f>'25.1'!AE3</f>
        <v>5</v>
      </c>
      <c r="CX3" s="37">
        <f>'26.1'!E3</f>
        <v>560</v>
      </c>
      <c r="CY3" s="37">
        <f>'26.1'!AG3</f>
        <v>116</v>
      </c>
      <c r="CZ3" s="37">
        <f>'26.1'!N3</f>
        <v>141</v>
      </c>
      <c r="DA3" s="37">
        <f>'26.1'!AF3</f>
        <v>1</v>
      </c>
      <c r="DB3" s="34"/>
      <c r="DC3" s="34"/>
      <c r="DD3" s="34"/>
      <c r="DE3" s="34"/>
      <c r="DF3" s="37"/>
      <c r="DG3" s="37"/>
      <c r="DH3" s="37"/>
      <c r="DI3" s="37"/>
      <c r="DJ3" s="34"/>
      <c r="DK3" s="34"/>
      <c r="DL3" s="34"/>
      <c r="DM3" s="34"/>
      <c r="DN3" s="37"/>
      <c r="DO3" s="37"/>
      <c r="DP3" s="37"/>
      <c r="DQ3" s="37"/>
      <c r="DR3" s="119"/>
      <c r="DS3" s="119"/>
      <c r="DT3" s="119"/>
      <c r="DU3" s="119"/>
      <c r="DV3" s="39">
        <f>'2.2'!F3</f>
        <v>2293</v>
      </c>
      <c r="DW3" s="39">
        <f t="shared" ref="DW3:DW28" si="0">SUMIF($B$2:$DU$2,"hàng nhập",B3:DU3)</f>
        <v>10717</v>
      </c>
      <c r="DX3" s="39">
        <f>SUMIF($B$2:$DU$2,"giao trực tiếp",B3:DU3)</f>
        <v>7471</v>
      </c>
      <c r="DY3" s="39">
        <f t="shared" ref="DY3:DY28" si="1">SUMIF($B$2:$DU$2,"giao DC",B3:DU3)</f>
        <v>5106</v>
      </c>
      <c r="DZ3" s="39">
        <f t="shared" ref="DZ3:DZ28" si="2">SUMIF($B$2:$DU$2,"hàng xì kho",B3:DU3)</f>
        <v>102</v>
      </c>
      <c r="EA3" s="39">
        <f>DW3+DV3-DX3-DY3-DZ3</f>
        <v>331</v>
      </c>
      <c r="EB3" s="39"/>
      <c r="EC3" s="40">
        <f>EB3-EA3</f>
        <v>-331</v>
      </c>
    </row>
    <row r="4" spans="1:133" x14ac:dyDescent="0.25">
      <c r="A4" s="20" t="s">
        <v>29</v>
      </c>
      <c r="B4" s="34">
        <f>'2.2'!E4</f>
        <v>0</v>
      </c>
      <c r="C4" s="34">
        <f>'2.2'!AC4</f>
        <v>0</v>
      </c>
      <c r="D4" s="34">
        <f>'2.2'!N4</f>
        <v>822</v>
      </c>
      <c r="E4" s="34">
        <f>'2.2'!AB4</f>
        <v>0</v>
      </c>
      <c r="F4" s="37">
        <f>'2.1'!E4</f>
        <v>763</v>
      </c>
      <c r="G4" s="37">
        <f>'2.1'!AE4</f>
        <v>469</v>
      </c>
      <c r="H4" s="37">
        <f>'2.1'!N4</f>
        <v>124</v>
      </c>
      <c r="I4" s="37">
        <f>'2.1'!AD4</f>
        <v>0</v>
      </c>
      <c r="J4" s="34">
        <f>'3.1'!E4</f>
        <v>0</v>
      </c>
      <c r="K4" s="34">
        <f>'3.1'!AD4</f>
        <v>261</v>
      </c>
      <c r="L4" s="34">
        <f>'3.1'!N4</f>
        <v>253</v>
      </c>
      <c r="M4" s="34">
        <f>'3.1'!AC4</f>
        <v>1</v>
      </c>
      <c r="N4" s="37">
        <f>'4.1'!E4</f>
        <v>406</v>
      </c>
      <c r="O4" s="37">
        <f>'4.1'!AE4</f>
        <v>111</v>
      </c>
      <c r="P4" s="37">
        <f>'4.1'!N4</f>
        <v>448</v>
      </c>
      <c r="Q4" s="37">
        <f>'4.1'!AD4</f>
        <v>1</v>
      </c>
      <c r="R4" s="34">
        <f>'5.1'!E4</f>
        <v>840</v>
      </c>
      <c r="S4" s="34">
        <f>'5.1'!AD4</f>
        <v>452</v>
      </c>
      <c r="T4" s="34">
        <f>'5.1'!N4</f>
        <v>232</v>
      </c>
      <c r="U4" s="34">
        <f>'5.1'!AC4</f>
        <v>1</v>
      </c>
      <c r="V4" s="37">
        <f>'6.1'!E4</f>
        <v>420</v>
      </c>
      <c r="W4" s="37">
        <f>'6.1'!AF4</f>
        <v>477</v>
      </c>
      <c r="X4" s="37">
        <f>'6.1'!N4</f>
        <v>21</v>
      </c>
      <c r="Y4" s="37">
        <f>'6.1'!AE4</f>
        <v>1</v>
      </c>
      <c r="Z4" s="34">
        <f>'7.1'!E4</f>
        <v>0</v>
      </c>
      <c r="AA4" s="34">
        <f>'7.1'!AF4</f>
        <v>0</v>
      </c>
      <c r="AB4" s="34">
        <f>'7.1'!N4</f>
        <v>0</v>
      </c>
      <c r="AC4" s="34">
        <f>'7.1'!AE4</f>
        <v>0</v>
      </c>
      <c r="AD4" s="37">
        <f>'8.1'!E4</f>
        <v>1120</v>
      </c>
      <c r="AE4" s="37">
        <f>'8.1'!AD4</f>
        <v>223</v>
      </c>
      <c r="AF4" s="37">
        <f>'8.1'!N4</f>
        <v>143</v>
      </c>
      <c r="AG4" s="37">
        <f>'8.1'!AC4</f>
        <v>0</v>
      </c>
      <c r="AH4" s="34">
        <f>'9.1'!E4</f>
        <v>280</v>
      </c>
      <c r="AI4" s="34">
        <f>'9.1'!AF4</f>
        <v>1385</v>
      </c>
      <c r="AJ4" s="34">
        <f>'9.1'!N4</f>
        <v>424</v>
      </c>
      <c r="AK4" s="34">
        <f>'9.1'!AD4</f>
        <v>1</v>
      </c>
      <c r="AL4" s="37">
        <f>'10.1'!E4</f>
        <v>1120</v>
      </c>
      <c r="AM4" s="37">
        <f>'10.1'!AD4</f>
        <v>277</v>
      </c>
      <c r="AN4" s="37">
        <f>'10.1'!N4</f>
        <v>231</v>
      </c>
      <c r="AO4" s="37"/>
      <c r="AP4" s="34">
        <f>'11.1'!E4</f>
        <v>1400</v>
      </c>
      <c r="AQ4" s="34">
        <f>'11.1'!AD4</f>
        <v>85</v>
      </c>
      <c r="AR4" s="34">
        <f>'11.1'!N4</f>
        <v>431</v>
      </c>
      <c r="AS4" s="34">
        <f>'11.1'!AC4</f>
        <v>0</v>
      </c>
      <c r="AT4" s="37">
        <f>'12.1'!E4</f>
        <v>0</v>
      </c>
      <c r="AU4" s="37">
        <f>'12.1'!AF4</f>
        <v>439</v>
      </c>
      <c r="AV4" s="37">
        <f>'12.1'!N4</f>
        <v>262</v>
      </c>
      <c r="AW4" s="37">
        <f>'12.1'!AE4</f>
        <v>3</v>
      </c>
      <c r="AX4" s="34">
        <f>'13.1'!E4</f>
        <v>0</v>
      </c>
      <c r="AY4" s="34">
        <f>'13.1'!AD4</f>
        <v>631</v>
      </c>
      <c r="AZ4" s="34">
        <f>'13.1'!N4</f>
        <v>23</v>
      </c>
      <c r="BA4" s="34">
        <f>'13.1'!AC4</f>
        <v>2</v>
      </c>
      <c r="BB4" s="37">
        <f>'14.1'!E4</f>
        <v>0</v>
      </c>
      <c r="BC4" s="37">
        <f>'14.1'!AF4</f>
        <v>0</v>
      </c>
      <c r="BD4" s="37">
        <f>'14.1'!N4</f>
        <v>0</v>
      </c>
      <c r="BE4" s="37">
        <f>'14.1'!AE4</f>
        <v>0</v>
      </c>
      <c r="BF4" s="34">
        <f>'15.1'!E4</f>
        <v>700</v>
      </c>
      <c r="BG4" s="34">
        <f>'15.1'!AE4</f>
        <v>119</v>
      </c>
      <c r="BH4" s="34">
        <f>'15.1'!N4</f>
        <v>254</v>
      </c>
      <c r="BI4" s="34">
        <f>'15.1'!AD4</f>
        <v>1</v>
      </c>
      <c r="BJ4" s="37">
        <f>'16.1'!E4</f>
        <v>420</v>
      </c>
      <c r="BK4" s="37">
        <f>'16.1'!AE4</f>
        <v>311</v>
      </c>
      <c r="BL4" s="37">
        <f>'16.1'!N4</f>
        <v>938</v>
      </c>
      <c r="BM4" s="37">
        <f>'16.1'!AD4</f>
        <v>4</v>
      </c>
      <c r="BN4" s="34">
        <f>'17.1'!E4</f>
        <v>980</v>
      </c>
      <c r="BO4" s="34">
        <f>'17.1'!AD4</f>
        <v>871</v>
      </c>
      <c r="BP4" s="34">
        <f>'17.1'!N4</f>
        <v>326</v>
      </c>
      <c r="BQ4" s="34">
        <f>'17.1'!AC4</f>
        <v>3</v>
      </c>
      <c r="BR4" s="37">
        <f>'18.1'!E4</f>
        <v>1260</v>
      </c>
      <c r="BS4" s="37">
        <f>'18.1'!AE4</f>
        <v>360</v>
      </c>
      <c r="BT4" s="37">
        <f>'18.1'!N4</f>
        <v>304</v>
      </c>
      <c r="BU4" s="37">
        <f>'18.1'!AD4</f>
        <v>2</v>
      </c>
      <c r="BV4" s="34">
        <f>'19.1'!E4</f>
        <v>934</v>
      </c>
      <c r="BW4" s="34">
        <f>'19.1'!AG4</f>
        <v>506</v>
      </c>
      <c r="BX4" s="34">
        <f>'19.1'!N4</f>
        <v>243</v>
      </c>
      <c r="BY4" s="34">
        <f>'19.1'!AF4</f>
        <v>3</v>
      </c>
      <c r="BZ4" s="37">
        <f>'20.1'!E4</f>
        <v>140</v>
      </c>
      <c r="CA4" s="37">
        <f>'20.1'!AF4</f>
        <v>672</v>
      </c>
      <c r="CB4" s="37">
        <f>'20.1'!N4</f>
        <v>80</v>
      </c>
      <c r="CC4" s="37">
        <f>'20.1'!AE4</f>
        <v>1</v>
      </c>
      <c r="CD4" s="34">
        <f>'21.1'!E4</f>
        <v>0</v>
      </c>
      <c r="CE4" s="34">
        <f>'21.1'!AE4</f>
        <v>0</v>
      </c>
      <c r="CF4" s="34">
        <f>'21.1'!N4</f>
        <v>0</v>
      </c>
      <c r="CG4" s="34">
        <f>'21.1'!AD4</f>
        <v>0</v>
      </c>
      <c r="CH4" s="37">
        <f>'22.1'!F4</f>
        <v>1400</v>
      </c>
      <c r="CI4" s="37">
        <f>'22.1'!AI4</f>
        <v>296</v>
      </c>
      <c r="CJ4" s="37">
        <f>'22.1'!O4</f>
        <v>96</v>
      </c>
      <c r="CK4" s="37">
        <f>'22.1'!AH4</f>
        <v>1</v>
      </c>
      <c r="CL4" s="34">
        <f>'23.1'!E4</f>
        <v>840</v>
      </c>
      <c r="CM4" s="34">
        <f>'23.1'!AG4</f>
        <v>376</v>
      </c>
      <c r="CN4" s="34">
        <f>'23.1'!O4</f>
        <v>541</v>
      </c>
      <c r="CO4" s="34">
        <f>'23.1'!AF4</f>
        <v>1</v>
      </c>
      <c r="CP4" s="37">
        <f>'24.1'!E4</f>
        <v>1120</v>
      </c>
      <c r="CQ4" s="37">
        <f>'24.1'!AD4</f>
        <v>448</v>
      </c>
      <c r="CR4" s="37">
        <f>'24.1'!N4</f>
        <v>314</v>
      </c>
      <c r="CS4" s="37">
        <f>'24.1'!AC4</f>
        <v>0</v>
      </c>
      <c r="CT4" s="34">
        <f>'25.1'!F4</f>
        <v>840</v>
      </c>
      <c r="CU4" s="34">
        <f>'25.1'!AF4</f>
        <v>248</v>
      </c>
      <c r="CV4" s="34">
        <f>'25.1'!O4</f>
        <v>436</v>
      </c>
      <c r="CW4" s="34">
        <f>'25.1'!AE4</f>
        <v>0</v>
      </c>
      <c r="CX4" s="37">
        <f>'26.1'!E4</f>
        <v>280</v>
      </c>
      <c r="CY4" s="37">
        <f>'26.1'!AG4</f>
        <v>230</v>
      </c>
      <c r="CZ4" s="37">
        <f>'26.1'!N4</f>
        <v>270</v>
      </c>
      <c r="DA4" s="37">
        <f>'26.1'!AF4</f>
        <v>0</v>
      </c>
      <c r="DB4" s="34"/>
      <c r="DC4" s="34"/>
      <c r="DD4" s="34"/>
      <c r="DE4" s="34"/>
      <c r="DF4" s="37"/>
      <c r="DG4" s="37"/>
      <c r="DH4" s="37"/>
      <c r="DI4" s="37"/>
      <c r="DJ4" s="34"/>
      <c r="DK4" s="34"/>
      <c r="DL4" s="34"/>
      <c r="DM4" s="34"/>
      <c r="DN4" s="37"/>
      <c r="DO4" s="37"/>
      <c r="DP4" s="37"/>
      <c r="DQ4" s="37"/>
      <c r="DR4" s="119"/>
      <c r="DS4" s="119"/>
      <c r="DT4" s="119"/>
      <c r="DU4" s="119"/>
      <c r="DV4" s="39">
        <f>'2.2'!F4</f>
        <v>1051</v>
      </c>
      <c r="DW4" s="39">
        <f t="shared" si="0"/>
        <v>15263</v>
      </c>
      <c r="DX4" s="39">
        <f t="shared" ref="DX4:DX28" si="3">SUMIF($B$2:$DU$2,"giao trực tiếp",B4:DU4)</f>
        <v>9247</v>
      </c>
      <c r="DY4" s="39">
        <f t="shared" si="1"/>
        <v>7216</v>
      </c>
      <c r="DZ4" s="39">
        <f t="shared" si="2"/>
        <v>26</v>
      </c>
      <c r="EA4" s="39">
        <f t="shared" ref="EA4:EA28" si="4">DW4+DV4-DX4-DY4-DZ4</f>
        <v>-175</v>
      </c>
      <c r="EB4" s="39"/>
      <c r="EC4" s="40">
        <f t="shared" ref="EC4:EC28" si="5">EB4-EA4</f>
        <v>175</v>
      </c>
    </row>
    <row r="5" spans="1:133" x14ac:dyDescent="0.25">
      <c r="A5" s="20" t="s">
        <v>30</v>
      </c>
      <c r="B5" s="34">
        <f>'2.2'!E5</f>
        <v>450</v>
      </c>
      <c r="C5" s="34">
        <f>'2.2'!AC5</f>
        <v>0</v>
      </c>
      <c r="D5" s="34">
        <f>'2.2'!N5</f>
        <v>208</v>
      </c>
      <c r="E5" s="34">
        <f>'2.2'!AB5</f>
        <v>0</v>
      </c>
      <c r="F5" s="37">
        <f>'2.1'!E5</f>
        <v>0</v>
      </c>
      <c r="G5" s="37">
        <f>'2.1'!AE5</f>
        <v>44</v>
      </c>
      <c r="H5" s="37">
        <f>'2.1'!N5</f>
        <v>5</v>
      </c>
      <c r="I5" s="37">
        <f>'2.1'!AD5</f>
        <v>0</v>
      </c>
      <c r="J5" s="34">
        <f>'3.1'!E5</f>
        <v>0</v>
      </c>
      <c r="K5" s="34">
        <f>'3.1'!AD5</f>
        <v>61</v>
      </c>
      <c r="L5" s="34">
        <f>'3.1'!N5</f>
        <v>55</v>
      </c>
      <c r="M5" s="34">
        <f>'3.1'!AC5</f>
        <v>0</v>
      </c>
      <c r="N5" s="37">
        <f>'4.1'!E5</f>
        <v>0</v>
      </c>
      <c r="O5" s="37">
        <f>'4.1'!AE5</f>
        <v>10</v>
      </c>
      <c r="P5" s="37">
        <f>'4.1'!N5</f>
        <v>160</v>
      </c>
      <c r="Q5" s="37">
        <f>'4.1'!AD5</f>
        <v>0</v>
      </c>
      <c r="R5" s="34">
        <f>'5.1'!E5</f>
        <v>170</v>
      </c>
      <c r="S5" s="34">
        <f>'5.1'!AD5</f>
        <v>69</v>
      </c>
      <c r="T5" s="34">
        <f>'5.1'!N5</f>
        <v>2</v>
      </c>
      <c r="U5" s="34">
        <f>'5.1'!AC5</f>
        <v>0</v>
      </c>
      <c r="V5" s="37">
        <f>'6.1'!E5</f>
        <v>170</v>
      </c>
      <c r="W5" s="37">
        <f>'6.1'!AF5</f>
        <v>39</v>
      </c>
      <c r="X5" s="37">
        <f>'6.1'!N5</f>
        <v>5</v>
      </c>
      <c r="Y5" s="37">
        <f>'6.1'!AE5</f>
        <v>1</v>
      </c>
      <c r="Z5" s="34">
        <f>'7.1'!E5</f>
        <v>0</v>
      </c>
      <c r="AA5" s="34">
        <f>'7.1'!AF5</f>
        <v>0</v>
      </c>
      <c r="AB5" s="34">
        <f>'7.1'!N5</f>
        <v>0</v>
      </c>
      <c r="AC5" s="34">
        <f>'7.1'!AE5</f>
        <v>0</v>
      </c>
      <c r="AD5" s="37">
        <f>'8.1'!E5</f>
        <v>180</v>
      </c>
      <c r="AE5" s="37">
        <f>'8.1'!AD5</f>
        <v>42</v>
      </c>
      <c r="AF5" s="37">
        <f>'8.1'!N5</f>
        <v>60</v>
      </c>
      <c r="AG5" s="37">
        <f>'8.1'!AC5</f>
        <v>0</v>
      </c>
      <c r="AH5" s="34">
        <f>'9.1'!E5</f>
        <v>90</v>
      </c>
      <c r="AI5" s="34">
        <f>'9.1'!AF5</f>
        <v>475</v>
      </c>
      <c r="AJ5" s="34">
        <f>'9.1'!N5</f>
        <v>8</v>
      </c>
      <c r="AK5" s="34">
        <f>'9.1'!AD5</f>
        <v>0</v>
      </c>
      <c r="AL5" s="37">
        <f>'10.1'!E5</f>
        <v>90</v>
      </c>
      <c r="AM5" s="37">
        <f>'10.1'!AD5</f>
        <v>76</v>
      </c>
      <c r="AN5" s="37">
        <f>'10.1'!N5</f>
        <v>90</v>
      </c>
      <c r="AO5" s="37"/>
      <c r="AP5" s="34">
        <f>'11.1'!E5</f>
        <v>180</v>
      </c>
      <c r="AQ5" s="34">
        <f>'11.1'!AD5</f>
        <v>49</v>
      </c>
      <c r="AR5" s="34">
        <f>'11.1'!N5</f>
        <v>305</v>
      </c>
      <c r="AS5" s="34">
        <f>'11.1'!AC5</f>
        <v>0</v>
      </c>
      <c r="AT5" s="37">
        <f>'12.1'!E5</f>
        <v>0</v>
      </c>
      <c r="AU5" s="37">
        <f>'12.1'!AF5</f>
        <v>17</v>
      </c>
      <c r="AV5" s="37">
        <f>'12.1'!N5</f>
        <v>7</v>
      </c>
      <c r="AW5" s="37">
        <f>'12.1'!AE5</f>
        <v>0</v>
      </c>
      <c r="AX5" s="34">
        <f>'13.1'!E5</f>
        <v>360</v>
      </c>
      <c r="AY5" s="34">
        <f>'13.1'!AD5</f>
        <v>90</v>
      </c>
      <c r="AZ5" s="34">
        <f>'13.1'!N5</f>
        <v>0</v>
      </c>
      <c r="BA5" s="34">
        <f>'13.1'!AC5</f>
        <v>0</v>
      </c>
      <c r="BB5" s="37">
        <f>'14.1'!E5</f>
        <v>0</v>
      </c>
      <c r="BC5" s="37">
        <f>'14.1'!AF5</f>
        <v>0</v>
      </c>
      <c r="BD5" s="37">
        <f>'14.1'!N5</f>
        <v>0</v>
      </c>
      <c r="BE5" s="37">
        <f>'14.1'!AE5</f>
        <v>0</v>
      </c>
      <c r="BF5" s="34">
        <f>'15.1'!E5</f>
        <v>0</v>
      </c>
      <c r="BG5" s="34">
        <f>'15.1'!AE5</f>
        <v>72</v>
      </c>
      <c r="BH5" s="34">
        <f>'15.1'!N5</f>
        <v>35</v>
      </c>
      <c r="BI5" s="34">
        <f>'15.1'!AD5</f>
        <v>0</v>
      </c>
      <c r="BJ5" s="37">
        <f>'16.1'!E5</f>
        <v>180</v>
      </c>
      <c r="BK5" s="37">
        <f>'16.1'!AE5</f>
        <v>39</v>
      </c>
      <c r="BL5" s="37">
        <f>'16.1'!N5</f>
        <v>95</v>
      </c>
      <c r="BM5" s="37">
        <f>'16.1'!AD5</f>
        <v>0</v>
      </c>
      <c r="BN5" s="34">
        <f>'17.1'!E5</f>
        <v>90</v>
      </c>
      <c r="BO5" s="34">
        <f>'17.1'!AD5</f>
        <v>116</v>
      </c>
      <c r="BP5" s="34">
        <f>'17.1'!N5</f>
        <v>80</v>
      </c>
      <c r="BQ5" s="34">
        <f>'17.1'!AC5</f>
        <v>0</v>
      </c>
      <c r="BR5" s="37">
        <f>'18.1'!E5</f>
        <v>90</v>
      </c>
      <c r="BS5" s="37">
        <f>'18.1'!AE5</f>
        <v>54</v>
      </c>
      <c r="BT5" s="37">
        <f>'18.1'!N5</f>
        <v>200</v>
      </c>
      <c r="BU5" s="37">
        <f>'18.1'!AD5</f>
        <v>0</v>
      </c>
      <c r="BV5" s="34">
        <f>'19.1'!E5</f>
        <v>180</v>
      </c>
      <c r="BW5" s="34">
        <f>'19.1'!AG5</f>
        <v>14</v>
      </c>
      <c r="BX5" s="34">
        <f>'19.1'!N5</f>
        <v>2</v>
      </c>
      <c r="BY5" s="34">
        <f>'19.1'!AF5</f>
        <v>0</v>
      </c>
      <c r="BZ5" s="37">
        <f>'20.1'!E5</f>
        <v>0</v>
      </c>
      <c r="CA5" s="37">
        <f>'20.1'!AF5</f>
        <v>84</v>
      </c>
      <c r="CB5" s="37">
        <f>'20.1'!N5</f>
        <v>30</v>
      </c>
      <c r="CC5" s="37">
        <f>'20.1'!AE5</f>
        <v>0</v>
      </c>
      <c r="CD5" s="34">
        <f>'21.1'!E5</f>
        <v>0</v>
      </c>
      <c r="CE5" s="34">
        <f>'21.1'!AE5</f>
        <v>0</v>
      </c>
      <c r="CF5" s="34">
        <f>'21.1'!N5</f>
        <v>0</v>
      </c>
      <c r="CG5" s="34">
        <f>'21.1'!AD5</f>
        <v>0</v>
      </c>
      <c r="CH5" s="37">
        <f>'22.1'!F5</f>
        <v>180</v>
      </c>
      <c r="CI5" s="37">
        <f>'22.1'!AI5</f>
        <v>65</v>
      </c>
      <c r="CJ5" s="37">
        <f>'22.1'!O5</f>
        <v>85</v>
      </c>
      <c r="CK5" s="37">
        <f>'22.1'!AH5</f>
        <v>0</v>
      </c>
      <c r="CL5" s="34">
        <f>'23.1'!E5</f>
        <v>270</v>
      </c>
      <c r="CM5" s="34">
        <f>'23.1'!AG5</f>
        <v>60</v>
      </c>
      <c r="CN5" s="34">
        <f>'23.1'!O5</f>
        <v>62</v>
      </c>
      <c r="CO5" s="34">
        <f>'23.1'!AF5</f>
        <v>0</v>
      </c>
      <c r="CP5" s="37">
        <f>'24.1'!E5</f>
        <v>90</v>
      </c>
      <c r="CQ5" s="37">
        <f>'24.1'!AD5</f>
        <v>99</v>
      </c>
      <c r="CR5" s="37">
        <f>'24.1'!N5</f>
        <v>265</v>
      </c>
      <c r="CS5" s="37">
        <f>'24.1'!AC5</f>
        <v>0</v>
      </c>
      <c r="CT5" s="34">
        <f>'25.1'!F5</f>
        <v>168</v>
      </c>
      <c r="CU5" s="34">
        <f>'25.1'!AF5</f>
        <v>0</v>
      </c>
      <c r="CV5" s="34">
        <f>'25.1'!O5</f>
        <v>255</v>
      </c>
      <c r="CW5" s="34">
        <f>'25.1'!AE5</f>
        <v>0</v>
      </c>
      <c r="CX5" s="37">
        <f>'26.1'!E5</f>
        <v>450</v>
      </c>
      <c r="CY5" s="37">
        <f>'26.1'!AG5</f>
        <v>46</v>
      </c>
      <c r="CZ5" s="37">
        <f>'26.1'!N5</f>
        <v>210</v>
      </c>
      <c r="DA5" s="37">
        <f>'26.1'!AF5</f>
        <v>0</v>
      </c>
      <c r="DB5" s="34"/>
      <c r="DC5" s="34"/>
      <c r="DD5" s="34"/>
      <c r="DE5" s="34"/>
      <c r="DF5" s="37"/>
      <c r="DG5" s="37"/>
      <c r="DH5" s="37"/>
      <c r="DI5" s="37"/>
      <c r="DJ5" s="34"/>
      <c r="DK5" s="34"/>
      <c r="DL5" s="34"/>
      <c r="DM5" s="34"/>
      <c r="DN5" s="37"/>
      <c r="DO5" s="37"/>
      <c r="DP5" s="37"/>
      <c r="DQ5" s="37"/>
      <c r="DR5" s="119"/>
      <c r="DS5" s="119"/>
      <c r="DT5" s="119"/>
      <c r="DU5" s="119"/>
      <c r="DV5" s="39">
        <f>'2.2'!F5</f>
        <v>1</v>
      </c>
      <c r="DW5" s="39">
        <f t="shared" si="0"/>
        <v>3388</v>
      </c>
      <c r="DX5" s="39">
        <f t="shared" si="3"/>
        <v>1621</v>
      </c>
      <c r="DY5" s="39">
        <f t="shared" si="1"/>
        <v>2224</v>
      </c>
      <c r="DZ5" s="39">
        <f t="shared" si="2"/>
        <v>1</v>
      </c>
      <c r="EA5" s="39">
        <f t="shared" si="4"/>
        <v>-457</v>
      </c>
      <c r="EB5" s="39"/>
      <c r="EC5" s="40">
        <f t="shared" si="5"/>
        <v>457</v>
      </c>
    </row>
    <row r="6" spans="1:133" x14ac:dyDescent="0.25">
      <c r="A6" s="20" t="s">
        <v>31</v>
      </c>
      <c r="B6" s="34">
        <f>'2.2'!E6</f>
        <v>0</v>
      </c>
      <c r="C6" s="34">
        <f>'2.2'!AC6</f>
        <v>0</v>
      </c>
      <c r="D6" s="34">
        <f>'2.2'!N6</f>
        <v>30</v>
      </c>
      <c r="E6" s="34">
        <f>'2.2'!AB6</f>
        <v>0</v>
      </c>
      <c r="F6" s="37">
        <f>'2.1'!E6</f>
        <v>0</v>
      </c>
      <c r="G6" s="37">
        <f>'2.1'!AE6</f>
        <v>0</v>
      </c>
      <c r="H6" s="37">
        <f>'2.1'!N6</f>
        <v>5</v>
      </c>
      <c r="I6" s="37">
        <f>'2.1'!AD6</f>
        <v>0</v>
      </c>
      <c r="J6" s="34">
        <f>'3.1'!E6</f>
        <v>0</v>
      </c>
      <c r="K6" s="34">
        <f>'3.1'!AD6</f>
        <v>5</v>
      </c>
      <c r="L6" s="34">
        <f>'3.1'!N6</f>
        <v>10</v>
      </c>
      <c r="M6" s="34">
        <f>'3.1'!AC6</f>
        <v>0</v>
      </c>
      <c r="N6" s="37">
        <f>'4.1'!E6</f>
        <v>0</v>
      </c>
      <c r="O6" s="37">
        <f>'4.1'!AE6</f>
        <v>9</v>
      </c>
      <c r="P6" s="37">
        <f>'4.1'!N6</f>
        <v>25</v>
      </c>
      <c r="Q6" s="37">
        <f>'4.1'!AD6</f>
        <v>0</v>
      </c>
      <c r="R6" s="34">
        <f>'5.1'!E6</f>
        <v>60</v>
      </c>
      <c r="S6" s="34">
        <f>'5.1'!AD6</f>
        <v>0</v>
      </c>
      <c r="T6" s="34">
        <f>'5.1'!N6</f>
        <v>10</v>
      </c>
      <c r="U6" s="34">
        <f>'5.1'!AC6</f>
        <v>0</v>
      </c>
      <c r="V6" s="37">
        <f>'6.1'!E6</f>
        <v>60</v>
      </c>
      <c r="W6" s="37">
        <f>'6.1'!AF6</f>
        <v>4</v>
      </c>
      <c r="X6" s="37">
        <f>'6.1'!N6</f>
        <v>0</v>
      </c>
      <c r="Y6" s="37">
        <f>'6.1'!AE6</f>
        <v>0</v>
      </c>
      <c r="Z6" s="34">
        <f>'7.1'!E6</f>
        <v>0</v>
      </c>
      <c r="AA6" s="34">
        <f>'7.1'!AF6</f>
        <v>0</v>
      </c>
      <c r="AB6" s="34">
        <f>'7.1'!N6</f>
        <v>0</v>
      </c>
      <c r="AC6" s="34">
        <f>'7.1'!AE6</f>
        <v>0</v>
      </c>
      <c r="AD6" s="37">
        <f>'8.1'!E6</f>
        <v>0</v>
      </c>
      <c r="AE6" s="37">
        <f>'8.1'!AD6</f>
        <v>13</v>
      </c>
      <c r="AF6" s="37">
        <f>'8.1'!N6</f>
        <v>10</v>
      </c>
      <c r="AG6" s="37">
        <f>'8.1'!AC6</f>
        <v>0</v>
      </c>
      <c r="AH6" s="34">
        <f>'9.1'!E6</f>
        <v>0</v>
      </c>
      <c r="AI6" s="34">
        <f>'9.1'!AF6</f>
        <v>82</v>
      </c>
      <c r="AJ6" s="34">
        <f>'9.1'!N6</f>
        <v>10</v>
      </c>
      <c r="AK6" s="34">
        <f>'9.1'!AD6</f>
        <v>0</v>
      </c>
      <c r="AL6" s="37">
        <f>'10.1'!E6</f>
        <v>0</v>
      </c>
      <c r="AM6" s="37">
        <f>'10.1'!AD6</f>
        <v>20</v>
      </c>
      <c r="AN6" s="37">
        <f>'10.1'!N6</f>
        <v>0</v>
      </c>
      <c r="AO6" s="37">
        <f>'10.1'!AC3</f>
        <v>1</v>
      </c>
      <c r="AP6" s="34">
        <f>'11.1'!E6</f>
        <v>0</v>
      </c>
      <c r="AQ6" s="34">
        <f>'11.1'!AD6</f>
        <v>10</v>
      </c>
      <c r="AR6" s="34">
        <f>'11.1'!N6</f>
        <v>0</v>
      </c>
      <c r="AS6" s="34">
        <f>'11.1'!AC6</f>
        <v>0</v>
      </c>
      <c r="AT6" s="37">
        <f>'12.1'!E6</f>
        <v>0</v>
      </c>
      <c r="AU6" s="37">
        <f>'12.1'!AF6</f>
        <v>0</v>
      </c>
      <c r="AV6" s="37">
        <f>'12.1'!N6</f>
        <v>0</v>
      </c>
      <c r="AW6" s="37">
        <f>'12.1'!AE6</f>
        <v>0</v>
      </c>
      <c r="AX6" s="34">
        <f>'13.1'!E6</f>
        <v>60</v>
      </c>
      <c r="AY6" s="34">
        <f>'13.1'!AD6</f>
        <v>0</v>
      </c>
      <c r="AZ6" s="34">
        <f>'13.1'!N6</f>
        <v>0</v>
      </c>
      <c r="BA6" s="34">
        <f>'13.1'!AC6</f>
        <v>0</v>
      </c>
      <c r="BB6" s="37">
        <f>'14.1'!E6</f>
        <v>0</v>
      </c>
      <c r="BC6" s="37">
        <f>'14.1'!AF6</f>
        <v>0</v>
      </c>
      <c r="BD6" s="37">
        <f>'14.1'!N6</f>
        <v>0</v>
      </c>
      <c r="BE6" s="37">
        <f>'14.1'!AE6</f>
        <v>0</v>
      </c>
      <c r="BF6" s="34">
        <f>'15.1'!E6</f>
        <v>0</v>
      </c>
      <c r="BG6" s="34">
        <f>'15.1'!AE6</f>
        <v>42</v>
      </c>
      <c r="BH6" s="34">
        <f>'15.1'!N6</f>
        <v>0</v>
      </c>
      <c r="BI6" s="34">
        <f>'15.1'!AD6</f>
        <v>0</v>
      </c>
      <c r="BJ6" s="37">
        <f>'16.1'!E6</f>
        <v>0</v>
      </c>
      <c r="BK6" s="37">
        <f>'16.1'!AE6</f>
        <v>1</v>
      </c>
      <c r="BL6" s="37">
        <f>'16.1'!N6</f>
        <v>20</v>
      </c>
      <c r="BM6" s="37">
        <f>'16.1'!AD6</f>
        <v>0</v>
      </c>
      <c r="BN6" s="34">
        <f>'17.1'!E6</f>
        <v>0</v>
      </c>
      <c r="BO6" s="34">
        <f>'17.1'!AD6</f>
        <v>2</v>
      </c>
      <c r="BP6" s="34">
        <f>'17.1'!N6</f>
        <v>0</v>
      </c>
      <c r="BQ6" s="34">
        <f>'17.1'!AC6</f>
        <v>0</v>
      </c>
      <c r="BR6" s="37">
        <f>'18.1'!E6</f>
        <v>80</v>
      </c>
      <c r="BS6" s="37">
        <f>'18.1'!AE6</f>
        <v>13</v>
      </c>
      <c r="BT6" s="37">
        <f>'18.1'!N6</f>
        <v>20</v>
      </c>
      <c r="BU6" s="37">
        <f>'18.1'!AD6</f>
        <v>0</v>
      </c>
      <c r="BV6" s="34">
        <f>'19.1'!E6</f>
        <v>0</v>
      </c>
      <c r="BW6" s="34">
        <f>'19.1'!AG6</f>
        <v>5</v>
      </c>
      <c r="BX6" s="34">
        <f>'19.1'!N6</f>
        <v>10</v>
      </c>
      <c r="BY6" s="34">
        <f>'19.1'!AF6</f>
        <v>0</v>
      </c>
      <c r="BZ6" s="37">
        <f>'20.1'!E6</f>
        <v>0</v>
      </c>
      <c r="CA6" s="37">
        <f>'20.1'!AF6</f>
        <v>10</v>
      </c>
      <c r="CB6" s="37">
        <f>'20.1'!N6</f>
        <v>0</v>
      </c>
      <c r="CC6" s="37">
        <f>'20.1'!AE6</f>
        <v>0</v>
      </c>
      <c r="CD6" s="34">
        <f>'21.1'!E6</f>
        <v>0</v>
      </c>
      <c r="CE6" s="34">
        <f>'21.1'!AE6</f>
        <v>0</v>
      </c>
      <c r="CF6" s="34">
        <f>'21.1'!N6</f>
        <v>0</v>
      </c>
      <c r="CG6" s="34">
        <f>'21.1'!AD6</f>
        <v>0</v>
      </c>
      <c r="CH6" s="37">
        <f>'22.1'!F6</f>
        <v>80</v>
      </c>
      <c r="CI6" s="37">
        <f>'22.1'!AI6</f>
        <v>0</v>
      </c>
      <c r="CJ6" s="37">
        <f>'22.1'!O6</f>
        <v>0</v>
      </c>
      <c r="CK6" s="37">
        <f>'22.1'!AH6</f>
        <v>0</v>
      </c>
      <c r="CL6" s="34">
        <f>'23.1'!E6</f>
        <v>0</v>
      </c>
      <c r="CM6" s="34">
        <f>'23.1'!AG6</f>
        <v>18</v>
      </c>
      <c r="CN6" s="34">
        <f>'23.1'!O6</f>
        <v>35</v>
      </c>
      <c r="CO6" s="34">
        <f>'23.1'!AF6</f>
        <v>0</v>
      </c>
      <c r="CP6" s="37">
        <f>'24.1'!E6</f>
        <v>0</v>
      </c>
      <c r="CQ6" s="37">
        <f>'24.1'!AD6</f>
        <v>2</v>
      </c>
      <c r="CR6" s="37">
        <f>'24.1'!N6</f>
        <v>0</v>
      </c>
      <c r="CS6" s="37">
        <f>'24.1'!AC6</f>
        <v>0</v>
      </c>
      <c r="CT6" s="34">
        <f>'25.1'!F6</f>
        <v>0</v>
      </c>
      <c r="CU6" s="34">
        <f>'25.1'!AF6</f>
        <v>0</v>
      </c>
      <c r="CV6" s="34">
        <f>'25.1'!O6</f>
        <v>20</v>
      </c>
      <c r="CW6" s="34">
        <f>'25.1'!AE6</f>
        <v>0</v>
      </c>
      <c r="CX6" s="37">
        <f>'26.1'!E6</f>
        <v>0</v>
      </c>
      <c r="CY6" s="37">
        <f>'26.1'!AG6</f>
        <v>39</v>
      </c>
      <c r="CZ6" s="37">
        <f>'26.1'!N6</f>
        <v>0</v>
      </c>
      <c r="DA6" s="37">
        <f>'26.1'!AF6</f>
        <v>0</v>
      </c>
      <c r="DB6" s="34"/>
      <c r="DC6" s="34"/>
      <c r="DD6" s="34"/>
      <c r="DE6" s="34"/>
      <c r="DF6" s="37"/>
      <c r="DG6" s="37"/>
      <c r="DH6" s="37"/>
      <c r="DI6" s="37"/>
      <c r="DJ6" s="34"/>
      <c r="DK6" s="34"/>
      <c r="DL6" s="34"/>
      <c r="DM6" s="34"/>
      <c r="DN6" s="37"/>
      <c r="DO6" s="37"/>
      <c r="DP6" s="37"/>
      <c r="DQ6" s="37"/>
      <c r="DR6" s="119"/>
      <c r="DS6" s="119"/>
      <c r="DT6" s="119"/>
      <c r="DU6" s="119"/>
      <c r="DV6" s="39">
        <f>'2.2'!F6</f>
        <v>38</v>
      </c>
      <c r="DW6" s="39">
        <f t="shared" si="0"/>
        <v>340</v>
      </c>
      <c r="DX6" s="39">
        <f t="shared" si="3"/>
        <v>275</v>
      </c>
      <c r="DY6" s="39">
        <f t="shared" si="1"/>
        <v>205</v>
      </c>
      <c r="DZ6" s="39">
        <f t="shared" si="2"/>
        <v>1</v>
      </c>
      <c r="EA6" s="41">
        <f>DW6+DV6-DX6-DY6-DZ6</f>
        <v>-103</v>
      </c>
      <c r="EB6" s="39"/>
      <c r="EC6" s="40">
        <f t="shared" si="5"/>
        <v>103</v>
      </c>
    </row>
    <row r="7" spans="1:133" x14ac:dyDescent="0.25">
      <c r="A7" s="20" t="s">
        <v>33</v>
      </c>
      <c r="B7" s="34">
        <f>'2.2'!E7</f>
        <v>0</v>
      </c>
      <c r="C7" s="34">
        <f>'2.2'!AC7</f>
        <v>0</v>
      </c>
      <c r="D7" s="34">
        <f>'2.2'!N7</f>
        <v>141</v>
      </c>
      <c r="E7" s="34">
        <f>'2.2'!AB7</f>
        <v>0</v>
      </c>
      <c r="F7" s="37">
        <f>'2.1'!E7</f>
        <v>0</v>
      </c>
      <c r="G7" s="37">
        <f>'2.1'!AE7</f>
        <v>137</v>
      </c>
      <c r="H7" s="37">
        <f>'2.1'!N7</f>
        <v>78</v>
      </c>
      <c r="I7" s="37">
        <f>'2.1'!AD7</f>
        <v>1</v>
      </c>
      <c r="J7" s="34">
        <f>'3.1'!E7</f>
        <v>0</v>
      </c>
      <c r="K7" s="34">
        <f>'3.1'!AD7</f>
        <v>94</v>
      </c>
      <c r="L7" s="34">
        <f>'3.1'!N7</f>
        <v>30</v>
      </c>
      <c r="M7" s="34">
        <f>'3.1'!AC7</f>
        <v>1</v>
      </c>
      <c r="N7" s="37">
        <f>'4.1'!E7</f>
        <v>200</v>
      </c>
      <c r="O7" s="37">
        <f>'4.1'!AE7</f>
        <v>27</v>
      </c>
      <c r="P7" s="37">
        <f>'4.1'!N7</f>
        <v>77</v>
      </c>
      <c r="Q7" s="37">
        <f>'4.1'!AD7</f>
        <v>0</v>
      </c>
      <c r="R7" s="34">
        <f>'5.1'!E7</f>
        <v>240</v>
      </c>
      <c r="S7" s="34">
        <f>'5.1'!AD7</f>
        <v>124</v>
      </c>
      <c r="T7" s="34">
        <f>'5.1'!N7</f>
        <v>94</v>
      </c>
      <c r="U7" s="34">
        <f>'5.1'!AC7</f>
        <v>0</v>
      </c>
      <c r="V7" s="37">
        <f>'6.1'!E7</f>
        <v>0</v>
      </c>
      <c r="W7" s="37">
        <f>'6.1'!AF7</f>
        <v>120</v>
      </c>
      <c r="X7" s="37">
        <f>'6.1'!N7</f>
        <v>0</v>
      </c>
      <c r="Y7" s="37">
        <f>'6.1'!AE7</f>
        <v>0</v>
      </c>
      <c r="Z7" s="34">
        <f>'7.1'!E7</f>
        <v>0</v>
      </c>
      <c r="AA7" s="34">
        <f>'7.1'!AF7</f>
        <v>0</v>
      </c>
      <c r="AB7" s="34">
        <f>'7.1'!N7</f>
        <v>0</v>
      </c>
      <c r="AC7" s="34">
        <f>'7.1'!AE7</f>
        <v>0</v>
      </c>
      <c r="AD7" s="37">
        <f>'8.1'!E7</f>
        <v>240</v>
      </c>
      <c r="AE7" s="37">
        <f>'8.1'!AD7</f>
        <v>67</v>
      </c>
      <c r="AF7" s="37">
        <f>'8.1'!N7</f>
        <v>13</v>
      </c>
      <c r="AG7" s="37">
        <f>'8.1'!AC7</f>
        <v>0</v>
      </c>
      <c r="AH7" s="34">
        <f>'9.1'!E7</f>
        <v>0</v>
      </c>
      <c r="AI7" s="34">
        <f>'9.1'!AF7</f>
        <v>801</v>
      </c>
      <c r="AJ7" s="34">
        <f>'9.1'!N7</f>
        <v>140</v>
      </c>
      <c r="AK7" s="34">
        <f>'9.1'!AD7</f>
        <v>0</v>
      </c>
      <c r="AL7" s="37">
        <f>'10.1'!E7</f>
        <v>0</v>
      </c>
      <c r="AM7" s="37">
        <f>'10.1'!AD7</f>
        <v>58</v>
      </c>
      <c r="AN7" s="37">
        <f>'10.1'!N7</f>
        <v>21</v>
      </c>
      <c r="AO7" s="37">
        <f>'10.1'!AC4</f>
        <v>3</v>
      </c>
      <c r="AP7" s="34">
        <f>'11.1'!E7</f>
        <v>240</v>
      </c>
      <c r="AQ7" s="34">
        <f>'11.1'!AD7</f>
        <v>27</v>
      </c>
      <c r="AR7" s="34">
        <f>'11.1'!N7</f>
        <v>36</v>
      </c>
      <c r="AS7" s="34">
        <f>'11.1'!AC7</f>
        <v>0</v>
      </c>
      <c r="AT7" s="37">
        <f>'12.1'!E7</f>
        <v>0</v>
      </c>
      <c r="AU7" s="37">
        <f>'12.1'!AF7</f>
        <v>131</v>
      </c>
      <c r="AV7" s="37">
        <f>'12.1'!N7</f>
        <v>51</v>
      </c>
      <c r="AW7" s="37">
        <f>'12.1'!AE7</f>
        <v>2</v>
      </c>
      <c r="AX7" s="34">
        <f>'13.1'!E7</f>
        <v>240</v>
      </c>
      <c r="AY7" s="34">
        <f>'13.1'!AD7</f>
        <v>109</v>
      </c>
      <c r="AZ7" s="34">
        <f>'13.1'!N7</f>
        <v>0</v>
      </c>
      <c r="BA7" s="34">
        <f>'13.1'!AC7</f>
        <v>0</v>
      </c>
      <c r="BB7" s="37">
        <f>'14.1'!E7</f>
        <v>0</v>
      </c>
      <c r="BC7" s="37">
        <f>'14.1'!AF7</f>
        <v>0</v>
      </c>
      <c r="BD7" s="37">
        <f>'14.1'!N7</f>
        <v>0</v>
      </c>
      <c r="BE7" s="37">
        <f>'14.1'!AE7</f>
        <v>0</v>
      </c>
      <c r="BF7" s="34">
        <f>'15.1'!E7</f>
        <v>0</v>
      </c>
      <c r="BG7" s="34">
        <f>'15.1'!AE7</f>
        <v>13</v>
      </c>
      <c r="BH7" s="34">
        <f>'15.1'!N7</f>
        <v>18</v>
      </c>
      <c r="BI7" s="34">
        <f>'15.1'!AD7</f>
        <v>1</v>
      </c>
      <c r="BJ7" s="37">
        <f>'16.1'!E7</f>
        <v>240</v>
      </c>
      <c r="BK7" s="37">
        <f>'16.1'!AE7</f>
        <v>44</v>
      </c>
      <c r="BL7" s="37">
        <f>'16.1'!N7</f>
        <v>158</v>
      </c>
      <c r="BM7" s="37">
        <f>'16.1'!AD7</f>
        <v>1</v>
      </c>
      <c r="BN7" s="34">
        <f>'17.1'!E7</f>
        <v>0</v>
      </c>
      <c r="BO7" s="34">
        <f>'17.1'!AD7</f>
        <v>36</v>
      </c>
      <c r="BP7" s="34">
        <f>'17.1'!N7</f>
        <v>50</v>
      </c>
      <c r="BQ7" s="34">
        <f>'17.1'!AC7</f>
        <v>0</v>
      </c>
      <c r="BR7" s="37">
        <f>'18.1'!E7</f>
        <v>480</v>
      </c>
      <c r="BS7" s="37">
        <f>'18.1'!AE7</f>
        <v>46</v>
      </c>
      <c r="BT7" s="37">
        <f>'18.1'!N7</f>
        <v>47</v>
      </c>
      <c r="BU7" s="37">
        <f>'18.1'!AD7</f>
        <v>0</v>
      </c>
      <c r="BV7" s="34">
        <f>'19.1'!E7</f>
        <v>0</v>
      </c>
      <c r="BW7" s="34">
        <f>'19.1'!AG7</f>
        <v>157</v>
      </c>
      <c r="BX7" s="34">
        <f>'19.1'!N7</f>
        <v>168</v>
      </c>
      <c r="BY7" s="34">
        <f>'19.1'!AF7</f>
        <v>1</v>
      </c>
      <c r="BZ7" s="37">
        <f>'20.1'!E7</f>
        <v>0</v>
      </c>
      <c r="CA7" s="37">
        <f>'20.1'!AF7</f>
        <v>65</v>
      </c>
      <c r="CB7" s="37">
        <f>'20.1'!N7</f>
        <v>0</v>
      </c>
      <c r="CC7" s="37">
        <f>'20.1'!AE7</f>
        <v>0</v>
      </c>
      <c r="CD7" s="34">
        <f>'21.1'!E7</f>
        <v>0</v>
      </c>
      <c r="CE7" s="34">
        <f>'21.1'!AE7</f>
        <v>0</v>
      </c>
      <c r="CF7" s="34">
        <f>'21.1'!N7</f>
        <v>0</v>
      </c>
      <c r="CG7" s="34">
        <f>'21.1'!AD7</f>
        <v>0</v>
      </c>
      <c r="CH7" s="37">
        <f>'22.1'!F7</f>
        <v>240</v>
      </c>
      <c r="CI7" s="37">
        <f>'22.1'!AI7</f>
        <v>31</v>
      </c>
      <c r="CJ7" s="37">
        <f>'22.1'!O7</f>
        <v>18</v>
      </c>
      <c r="CK7" s="37">
        <f>'22.1'!AH7</f>
        <v>0</v>
      </c>
      <c r="CL7" s="34">
        <f>'23.1'!E7</f>
        <v>0</v>
      </c>
      <c r="CM7" s="34">
        <f>'23.1'!AG7</f>
        <v>71</v>
      </c>
      <c r="CN7" s="34">
        <f>'23.1'!O7</f>
        <v>203</v>
      </c>
      <c r="CO7" s="34">
        <f>'23.1'!AF7</f>
        <v>0</v>
      </c>
      <c r="CP7" s="37">
        <f>'24.1'!E7</f>
        <v>0</v>
      </c>
      <c r="CQ7" s="37">
        <f>'24.1'!AD7</f>
        <v>62</v>
      </c>
      <c r="CR7" s="37">
        <f>'24.1'!N7</f>
        <v>16</v>
      </c>
      <c r="CS7" s="37">
        <f>'24.1'!AC7</f>
        <v>0</v>
      </c>
      <c r="CT7" s="34">
        <f>'25.1'!F7</f>
        <v>0</v>
      </c>
      <c r="CU7" s="34">
        <f>'25.1'!AF7</f>
        <v>28</v>
      </c>
      <c r="CV7" s="34">
        <f>'25.1'!O7</f>
        <v>47</v>
      </c>
      <c r="CW7" s="34">
        <f>'25.1'!AE7</f>
        <v>0</v>
      </c>
      <c r="CX7" s="37">
        <f>'26.1'!E7</f>
        <v>480</v>
      </c>
      <c r="CY7" s="37">
        <f>'26.1'!AG7</f>
        <v>83</v>
      </c>
      <c r="CZ7" s="37">
        <f>'26.1'!N7</f>
        <v>79</v>
      </c>
      <c r="DA7" s="37">
        <f>'26.1'!AF7</f>
        <v>2</v>
      </c>
      <c r="DB7" s="34"/>
      <c r="DC7" s="34"/>
      <c r="DD7" s="34"/>
      <c r="DE7" s="34"/>
      <c r="DF7" s="37"/>
      <c r="DG7" s="37"/>
      <c r="DH7" s="37"/>
      <c r="DI7" s="37"/>
      <c r="DJ7" s="34"/>
      <c r="DK7" s="34"/>
      <c r="DL7" s="34"/>
      <c r="DM7" s="34"/>
      <c r="DN7" s="37"/>
      <c r="DO7" s="37"/>
      <c r="DP7" s="37"/>
      <c r="DQ7" s="37"/>
      <c r="DR7" s="119"/>
      <c r="DS7" s="119"/>
      <c r="DT7" s="119"/>
      <c r="DU7" s="119"/>
      <c r="DV7" s="39">
        <f>'2.2'!F7</f>
        <v>431</v>
      </c>
      <c r="DW7" s="39">
        <f t="shared" si="0"/>
        <v>2600</v>
      </c>
      <c r="DX7" s="39">
        <f t="shared" si="3"/>
        <v>2331</v>
      </c>
      <c r="DY7" s="39">
        <f t="shared" si="1"/>
        <v>1485</v>
      </c>
      <c r="DZ7" s="39">
        <f t="shared" si="2"/>
        <v>12</v>
      </c>
      <c r="EA7" s="39">
        <f t="shared" si="4"/>
        <v>-797</v>
      </c>
      <c r="EB7" s="39"/>
      <c r="EC7" s="40">
        <f t="shared" si="5"/>
        <v>797</v>
      </c>
    </row>
    <row r="8" spans="1:133" x14ac:dyDescent="0.25">
      <c r="A8" s="20" t="s">
        <v>34</v>
      </c>
      <c r="B8" s="34">
        <f>'2.2'!E8</f>
        <v>0</v>
      </c>
      <c r="C8" s="34">
        <f>'2.2'!AC8</f>
        <v>0</v>
      </c>
      <c r="D8" s="34">
        <f>'2.2'!N8</f>
        <v>0</v>
      </c>
      <c r="E8" s="34">
        <f>'2.2'!AB8</f>
        <v>0</v>
      </c>
      <c r="F8" s="37">
        <f>'2.1'!E8</f>
        <v>0</v>
      </c>
      <c r="G8" s="37">
        <f>'2.1'!AE8</f>
        <v>20</v>
      </c>
      <c r="H8" s="37">
        <f>'2.1'!N8</f>
        <v>0</v>
      </c>
      <c r="I8" s="37">
        <f>'2.1'!AD8</f>
        <v>0</v>
      </c>
      <c r="J8" s="34">
        <f>'3.1'!E8</f>
        <v>0</v>
      </c>
      <c r="K8" s="34">
        <f>'3.1'!AD8</f>
        <v>3</v>
      </c>
      <c r="L8" s="34">
        <f>'3.1'!N8</f>
        <v>0</v>
      </c>
      <c r="M8" s="34">
        <f>'3.1'!AC8</f>
        <v>0</v>
      </c>
      <c r="N8" s="37">
        <f>'4.1'!E8</f>
        <v>0</v>
      </c>
      <c r="O8" s="37">
        <f>'4.1'!AE8</f>
        <v>17</v>
      </c>
      <c r="P8" s="37">
        <f>'4.1'!N8</f>
        <v>67</v>
      </c>
      <c r="Q8" s="37">
        <f>'4.1'!AD8</f>
        <v>0</v>
      </c>
      <c r="R8" s="34">
        <f>'5.1'!E8</f>
        <v>40</v>
      </c>
      <c r="S8" s="34">
        <f>'5.1'!AD8</f>
        <v>13</v>
      </c>
      <c r="T8" s="34">
        <f>'5.1'!N8</f>
        <v>0</v>
      </c>
      <c r="U8" s="34">
        <f>'5.1'!AC8</f>
        <v>0</v>
      </c>
      <c r="V8" s="37">
        <f>'6.1'!E8</f>
        <v>80</v>
      </c>
      <c r="W8" s="37">
        <f>'6.1'!AF8</f>
        <v>14</v>
      </c>
      <c r="X8" s="37">
        <f>'6.1'!N8</f>
        <v>0</v>
      </c>
      <c r="Y8" s="37">
        <f>'6.1'!AE8</f>
        <v>0</v>
      </c>
      <c r="Z8" s="34">
        <f>'7.1'!E8</f>
        <v>0</v>
      </c>
      <c r="AA8" s="34">
        <f>'7.1'!AF8</f>
        <v>0</v>
      </c>
      <c r="AB8" s="34">
        <f>'7.1'!N8</f>
        <v>0</v>
      </c>
      <c r="AC8" s="34">
        <f>'7.1'!AE8</f>
        <v>0</v>
      </c>
      <c r="AD8" s="37">
        <f>'8.1'!E8</f>
        <v>0</v>
      </c>
      <c r="AE8" s="37">
        <f>'8.1'!AD8</f>
        <v>0</v>
      </c>
      <c r="AF8" s="37">
        <f>'8.1'!N8</f>
        <v>0</v>
      </c>
      <c r="AG8" s="37">
        <f>'8.1'!AC8</f>
        <v>0</v>
      </c>
      <c r="AH8" s="34">
        <f>'9.1'!E8</f>
        <v>0</v>
      </c>
      <c r="AI8" s="34">
        <f>'9.1'!AF8</f>
        <v>55</v>
      </c>
      <c r="AJ8" s="34">
        <f>'9.1'!N8</f>
        <v>0</v>
      </c>
      <c r="AK8" s="34">
        <f>'9.1'!AD8</f>
        <v>0</v>
      </c>
      <c r="AL8" s="37">
        <f>'10.1'!E8</f>
        <v>0</v>
      </c>
      <c r="AM8" s="37">
        <f>'10.1'!AD8</f>
        <v>7</v>
      </c>
      <c r="AN8" s="37">
        <f>'10.1'!N8</f>
        <v>0</v>
      </c>
      <c r="AO8" s="37">
        <f>'10.1'!AC5</f>
        <v>1</v>
      </c>
      <c r="AP8" s="34">
        <f>'11.1'!E8</f>
        <v>0</v>
      </c>
      <c r="AQ8" s="34">
        <f>'11.1'!AD8</f>
        <v>1</v>
      </c>
      <c r="AR8" s="34">
        <f>'11.1'!N8</f>
        <v>40</v>
      </c>
      <c r="AS8" s="34">
        <f>'11.1'!AC8</f>
        <v>1</v>
      </c>
      <c r="AT8" s="37">
        <f>'12.1'!E8</f>
        <v>80</v>
      </c>
      <c r="AU8" s="37">
        <f>'12.1'!AF8</f>
        <v>20</v>
      </c>
      <c r="AV8" s="37">
        <f>'12.1'!N8</f>
        <v>0</v>
      </c>
      <c r="AW8" s="37">
        <f>'12.1'!AE8</f>
        <v>0</v>
      </c>
      <c r="AX8" s="34">
        <f>'13.1'!E8</f>
        <v>80</v>
      </c>
      <c r="AY8" s="34">
        <f>'13.1'!AD8</f>
        <v>6</v>
      </c>
      <c r="AZ8" s="34">
        <f>'13.1'!N8</f>
        <v>45</v>
      </c>
      <c r="BA8" s="34">
        <f>'13.1'!AC8</f>
        <v>0</v>
      </c>
      <c r="BB8" s="37">
        <f>'14.1'!E8</f>
        <v>0</v>
      </c>
      <c r="BC8" s="37">
        <f>'14.1'!AF8</f>
        <v>0</v>
      </c>
      <c r="BD8" s="37">
        <f>'14.1'!N8</f>
        <v>0</v>
      </c>
      <c r="BE8" s="37">
        <f>'14.1'!AE8</f>
        <v>0</v>
      </c>
      <c r="BF8" s="34">
        <f>'15.1'!E8</f>
        <v>0</v>
      </c>
      <c r="BG8" s="34">
        <f>'15.1'!AE8</f>
        <v>23</v>
      </c>
      <c r="BH8" s="34">
        <f>'15.1'!N8</f>
        <v>0</v>
      </c>
      <c r="BI8" s="34">
        <f>'15.1'!AD8</f>
        <v>0</v>
      </c>
      <c r="BJ8" s="37">
        <f>'16.1'!E8</f>
        <v>40</v>
      </c>
      <c r="BK8" s="37">
        <f>'16.1'!AE8</f>
        <v>4</v>
      </c>
      <c r="BL8" s="37">
        <f>'16.1'!N8</f>
        <v>50</v>
      </c>
      <c r="BM8" s="37">
        <f>'16.1'!AD8</f>
        <v>0</v>
      </c>
      <c r="BN8" s="34">
        <f>'17.1'!E8</f>
        <v>0</v>
      </c>
      <c r="BO8" s="34">
        <f>'17.1'!AD8</f>
        <v>2</v>
      </c>
      <c r="BP8" s="34">
        <f>'17.1'!N8</f>
        <v>0</v>
      </c>
      <c r="BQ8" s="34">
        <f>'17.1'!AC8</f>
        <v>1</v>
      </c>
      <c r="BR8" s="37">
        <f>'18.1'!E8</f>
        <v>60</v>
      </c>
      <c r="BS8" s="37">
        <f>'18.1'!AE8</f>
        <v>10</v>
      </c>
      <c r="BT8" s="37">
        <f>'18.1'!N8</f>
        <v>40</v>
      </c>
      <c r="BU8" s="37">
        <f>'18.1'!AD8</f>
        <v>0</v>
      </c>
      <c r="BV8" s="34">
        <f>'19.1'!E8</f>
        <v>0</v>
      </c>
      <c r="BW8" s="34">
        <f>'19.1'!AG8</f>
        <v>20</v>
      </c>
      <c r="BX8" s="34">
        <f>'19.1'!N8</f>
        <v>0</v>
      </c>
      <c r="BY8" s="34">
        <f>'19.1'!AF8</f>
        <v>0</v>
      </c>
      <c r="BZ8" s="37">
        <f>'20.1'!E8</f>
        <v>80</v>
      </c>
      <c r="CA8" s="37">
        <f>'20.1'!AF8</f>
        <v>49</v>
      </c>
      <c r="CB8" s="37">
        <f>'20.1'!N8</f>
        <v>0</v>
      </c>
      <c r="CC8" s="37">
        <f>'20.1'!AE8</f>
        <v>0</v>
      </c>
      <c r="CD8" s="34">
        <f>'21.1'!E8</f>
        <v>0</v>
      </c>
      <c r="CE8" s="34">
        <f>'21.1'!AE8</f>
        <v>0</v>
      </c>
      <c r="CF8" s="34">
        <f>'21.1'!N8</f>
        <v>0</v>
      </c>
      <c r="CG8" s="34">
        <f>'21.1'!AD8</f>
        <v>0</v>
      </c>
      <c r="CH8" s="37">
        <f>'22.1'!F8</f>
        <v>40</v>
      </c>
      <c r="CI8" s="37">
        <f>'22.1'!AI8</f>
        <v>0</v>
      </c>
      <c r="CJ8" s="37">
        <f>'22.1'!O8</f>
        <v>20</v>
      </c>
      <c r="CK8" s="37">
        <f>'22.1'!AH8</f>
        <v>0</v>
      </c>
      <c r="CL8" s="34">
        <f>'23.1'!E8</f>
        <v>0</v>
      </c>
      <c r="CM8" s="34">
        <f>'23.1'!AG8</f>
        <v>40</v>
      </c>
      <c r="CN8" s="34">
        <f>'23.1'!O8</f>
        <v>15</v>
      </c>
      <c r="CO8" s="34">
        <f>'23.1'!AF8</f>
        <v>0</v>
      </c>
      <c r="CP8" s="37">
        <f>'24.1'!E8</f>
        <v>0</v>
      </c>
      <c r="CQ8" s="37">
        <f>'24.1'!AD8</f>
        <v>15</v>
      </c>
      <c r="CR8" s="37">
        <f>'24.1'!N8</f>
        <v>0</v>
      </c>
      <c r="CS8" s="37">
        <f>'24.1'!AC8</f>
        <v>0</v>
      </c>
      <c r="CT8" s="34">
        <f>'25.1'!F8</f>
        <v>0</v>
      </c>
      <c r="CU8" s="34">
        <f>'25.1'!AF8</f>
        <v>0</v>
      </c>
      <c r="CV8" s="34">
        <f>'25.1'!O8</f>
        <v>20</v>
      </c>
      <c r="CW8" s="34">
        <f>'25.1'!AE8</f>
        <v>0</v>
      </c>
      <c r="CX8" s="37">
        <f>'26.1'!E8</f>
        <v>80</v>
      </c>
      <c r="CY8" s="37">
        <f>'26.1'!AG8</f>
        <v>5</v>
      </c>
      <c r="CZ8" s="37">
        <f>'26.1'!N8</f>
        <v>0</v>
      </c>
      <c r="DA8" s="37">
        <f>'26.1'!AF8</f>
        <v>0</v>
      </c>
      <c r="DB8" s="34"/>
      <c r="DC8" s="34"/>
      <c r="DD8" s="34"/>
      <c r="DE8" s="34"/>
      <c r="DF8" s="37"/>
      <c r="DG8" s="37"/>
      <c r="DH8" s="37"/>
      <c r="DI8" s="37"/>
      <c r="DJ8" s="34"/>
      <c r="DK8" s="34"/>
      <c r="DL8" s="34"/>
      <c r="DM8" s="34"/>
      <c r="DN8" s="37"/>
      <c r="DO8" s="37"/>
      <c r="DP8" s="37"/>
      <c r="DQ8" s="37"/>
      <c r="DR8" s="119"/>
      <c r="DS8" s="119"/>
      <c r="DT8" s="119"/>
      <c r="DU8" s="119"/>
      <c r="DV8" s="39">
        <f>'2.2'!F8</f>
        <v>62</v>
      </c>
      <c r="DW8" s="39">
        <f t="shared" si="0"/>
        <v>580</v>
      </c>
      <c r="DX8" s="39">
        <f t="shared" si="3"/>
        <v>324</v>
      </c>
      <c r="DY8" s="39">
        <f t="shared" si="1"/>
        <v>297</v>
      </c>
      <c r="DZ8" s="39">
        <f t="shared" si="2"/>
        <v>3</v>
      </c>
      <c r="EA8" s="41">
        <f t="shared" si="4"/>
        <v>18</v>
      </c>
      <c r="EB8" s="39"/>
      <c r="EC8" s="40">
        <f t="shared" si="5"/>
        <v>-18</v>
      </c>
    </row>
    <row r="9" spans="1:133" x14ac:dyDescent="0.25">
      <c r="A9" s="20" t="s">
        <v>35</v>
      </c>
      <c r="B9" s="34">
        <f>'2.2'!E9</f>
        <v>0</v>
      </c>
      <c r="C9" s="34">
        <f>'2.2'!AC9</f>
        <v>0</v>
      </c>
      <c r="D9" s="34">
        <f>'2.2'!N9</f>
        <v>8</v>
      </c>
      <c r="E9" s="34">
        <f>'2.2'!AB9</f>
        <v>0</v>
      </c>
      <c r="F9" s="37">
        <f>'2.1'!E9</f>
        <v>0</v>
      </c>
      <c r="G9" s="37">
        <f>'2.1'!AE9</f>
        <v>41</v>
      </c>
      <c r="H9" s="37">
        <f>'2.1'!N9</f>
        <v>0</v>
      </c>
      <c r="I9" s="37">
        <f>'2.1'!AD9</f>
        <v>0</v>
      </c>
      <c r="J9" s="34">
        <f>'3.1'!E9</f>
        <v>0</v>
      </c>
      <c r="K9" s="34">
        <f>'3.1'!AD9</f>
        <v>37</v>
      </c>
      <c r="L9" s="34">
        <f>'3.1'!N9</f>
        <v>14</v>
      </c>
      <c r="M9" s="34">
        <f>'3.1'!AC9</f>
        <v>0</v>
      </c>
      <c r="N9" s="37">
        <f>'4.1'!E9</f>
        <v>0</v>
      </c>
      <c r="O9" s="37">
        <f>'4.1'!AE9</f>
        <v>0</v>
      </c>
      <c r="P9" s="37">
        <f>'4.1'!N9</f>
        <v>19</v>
      </c>
      <c r="Q9" s="37">
        <f>'4.1'!AD9</f>
        <v>0</v>
      </c>
      <c r="R9" s="34">
        <f>'5.1'!E9</f>
        <v>0</v>
      </c>
      <c r="S9" s="34">
        <f>'5.1'!AD9</f>
        <v>22</v>
      </c>
      <c r="T9" s="34">
        <f>'5.1'!N9</f>
        <v>3</v>
      </c>
      <c r="U9" s="34">
        <f>'5.1'!AC9</f>
        <v>0</v>
      </c>
      <c r="V9" s="37">
        <f>'6.1'!E9</f>
        <v>0</v>
      </c>
      <c r="W9" s="37">
        <f>'6.1'!AF9</f>
        <v>69</v>
      </c>
      <c r="X9" s="37">
        <f>'6.1'!N9</f>
        <v>0</v>
      </c>
      <c r="Y9" s="37">
        <f>'6.1'!AE9</f>
        <v>0</v>
      </c>
      <c r="Z9" s="34">
        <f>'7.1'!E9</f>
        <v>0</v>
      </c>
      <c r="AA9" s="34">
        <f>'7.1'!AF9</f>
        <v>0</v>
      </c>
      <c r="AB9" s="34">
        <f>'7.1'!N9</f>
        <v>0</v>
      </c>
      <c r="AC9" s="34">
        <f>'7.1'!AE9</f>
        <v>0</v>
      </c>
      <c r="AD9" s="37">
        <f>'8.1'!E9</f>
        <v>130</v>
      </c>
      <c r="AE9" s="37">
        <f>'8.1'!AD9</f>
        <v>7</v>
      </c>
      <c r="AF9" s="37">
        <f>'8.1'!N9</f>
        <v>0</v>
      </c>
      <c r="AG9" s="37">
        <f>'8.1'!AC9</f>
        <v>0</v>
      </c>
      <c r="AH9" s="34">
        <f>'9.1'!E9</f>
        <v>0</v>
      </c>
      <c r="AI9" s="34">
        <f>'9.1'!AF9</f>
        <v>230</v>
      </c>
      <c r="AJ9" s="34">
        <f>'9.1'!N9</f>
        <v>21</v>
      </c>
      <c r="AK9" s="34">
        <f>'9.1'!AD9</f>
        <v>0</v>
      </c>
      <c r="AL9" s="37">
        <f>'10.1'!E9</f>
        <v>0</v>
      </c>
      <c r="AM9" s="37">
        <f>'10.1'!AD9</f>
        <v>21</v>
      </c>
      <c r="AN9" s="37">
        <f>'10.1'!N9</f>
        <v>8</v>
      </c>
      <c r="AO9" s="37">
        <f>'10.1'!AC6</f>
        <v>0</v>
      </c>
      <c r="AP9" s="34">
        <f>'11.1'!E9</f>
        <v>0</v>
      </c>
      <c r="AQ9" s="34">
        <f>'11.1'!AD9</f>
        <v>10</v>
      </c>
      <c r="AR9" s="34">
        <f>'11.1'!N9</f>
        <v>3</v>
      </c>
      <c r="AS9" s="34">
        <f>'11.1'!AC9</f>
        <v>0</v>
      </c>
      <c r="AT9" s="37">
        <f>'12.1'!E9</f>
        <v>0</v>
      </c>
      <c r="AU9" s="37">
        <f>'12.1'!AF9</f>
        <v>17</v>
      </c>
      <c r="AV9" s="37">
        <f>'12.1'!N9</f>
        <v>18</v>
      </c>
      <c r="AW9" s="37">
        <f>'12.1'!AE9</f>
        <v>0</v>
      </c>
      <c r="AX9" s="34">
        <f>'13.1'!E9</f>
        <v>130</v>
      </c>
      <c r="AY9" s="34">
        <f>'13.1'!AD9</f>
        <v>29</v>
      </c>
      <c r="AZ9" s="34">
        <f>'13.1'!N9</f>
        <v>0</v>
      </c>
      <c r="BA9" s="34">
        <f>'13.1'!AC9</f>
        <v>1</v>
      </c>
      <c r="BB9" s="37">
        <f>'14.1'!E9</f>
        <v>0</v>
      </c>
      <c r="BC9" s="37">
        <f>'14.1'!AF9</f>
        <v>0</v>
      </c>
      <c r="BD9" s="37">
        <f>'14.1'!N9</f>
        <v>0</v>
      </c>
      <c r="BE9" s="37">
        <f>'14.1'!AE9</f>
        <v>0</v>
      </c>
      <c r="BF9" s="34">
        <f>'15.1'!E9</f>
        <v>0</v>
      </c>
      <c r="BG9" s="34">
        <f>'15.1'!AE9</f>
        <v>0</v>
      </c>
      <c r="BH9" s="34">
        <f>'15.1'!N9</f>
        <v>3</v>
      </c>
      <c r="BI9" s="34">
        <f>'15.1'!AD9</f>
        <v>0</v>
      </c>
      <c r="BJ9" s="37">
        <f>'16.1'!E9</f>
        <v>0</v>
      </c>
      <c r="BK9" s="37">
        <f>'16.1'!AE9</f>
        <v>27</v>
      </c>
      <c r="BL9" s="37">
        <f>'16.1'!N9</f>
        <v>18</v>
      </c>
      <c r="BM9" s="37">
        <f>'16.1'!AD9</f>
        <v>0</v>
      </c>
      <c r="BN9" s="34">
        <f>'17.1'!E9</f>
        <v>0</v>
      </c>
      <c r="BO9" s="34">
        <f>'17.1'!AD9</f>
        <v>16</v>
      </c>
      <c r="BP9" s="34">
        <f>'17.1'!N9</f>
        <v>0</v>
      </c>
      <c r="BQ9" s="34">
        <f>'17.1'!AC9</f>
        <v>0</v>
      </c>
      <c r="BR9" s="37">
        <f>'18.1'!E9</f>
        <v>0</v>
      </c>
      <c r="BS9" s="37">
        <f>'18.1'!AE9</f>
        <v>3</v>
      </c>
      <c r="BT9" s="37">
        <f>'18.1'!N9</f>
        <v>5</v>
      </c>
      <c r="BU9" s="37">
        <f>'18.1'!AD9</f>
        <v>0</v>
      </c>
      <c r="BV9" s="34">
        <f>'19.1'!E9</f>
        <v>130</v>
      </c>
      <c r="BW9" s="34">
        <f>'19.1'!AG9</f>
        <v>8</v>
      </c>
      <c r="BX9" s="34">
        <f>'19.1'!N9</f>
        <v>10</v>
      </c>
      <c r="BY9" s="34">
        <f>'19.1'!AF9</f>
        <v>0</v>
      </c>
      <c r="BZ9" s="37">
        <f>'20.1'!E9</f>
        <v>0</v>
      </c>
      <c r="CA9" s="37">
        <f>'20.1'!AF9</f>
        <v>12</v>
      </c>
      <c r="CB9" s="37">
        <f>'20.1'!N9</f>
        <v>0</v>
      </c>
      <c r="CC9" s="37">
        <f>'20.1'!AE9</f>
        <v>0</v>
      </c>
      <c r="CD9" s="34">
        <f>'21.1'!E9</f>
        <v>0</v>
      </c>
      <c r="CE9" s="34">
        <f>'21.1'!AE9</f>
        <v>0</v>
      </c>
      <c r="CF9" s="34">
        <f>'21.1'!N9</f>
        <v>0</v>
      </c>
      <c r="CG9" s="34">
        <f>'21.1'!AD9</f>
        <v>0</v>
      </c>
      <c r="CH9" s="37">
        <f>'22.1'!F9</f>
        <v>0</v>
      </c>
      <c r="CI9" s="37">
        <f>'22.1'!AI9</f>
        <v>28</v>
      </c>
      <c r="CJ9" s="37">
        <f>'22.1'!O9</f>
        <v>0</v>
      </c>
      <c r="CK9" s="37">
        <f>'22.1'!AH9</f>
        <v>0</v>
      </c>
      <c r="CL9" s="34">
        <f>'23.1'!E9</f>
        <v>0</v>
      </c>
      <c r="CM9" s="34">
        <f>'23.1'!AG9</f>
        <v>27</v>
      </c>
      <c r="CN9" s="34">
        <f>'23.1'!O9</f>
        <v>30</v>
      </c>
      <c r="CO9" s="34">
        <f>'23.1'!AF9</f>
        <v>0</v>
      </c>
      <c r="CP9" s="37">
        <f>'24.1'!E9</f>
        <v>0</v>
      </c>
      <c r="CQ9" s="37">
        <f>'24.1'!AD9</f>
        <v>14</v>
      </c>
      <c r="CR9" s="37">
        <f>'24.1'!N9</f>
        <v>0</v>
      </c>
      <c r="CS9" s="37">
        <f>'24.1'!AC9</f>
        <v>0</v>
      </c>
      <c r="CT9" s="34">
        <f>'25.1'!F9</f>
        <v>0</v>
      </c>
      <c r="CU9" s="34">
        <f>'25.1'!AF9</f>
        <v>10</v>
      </c>
      <c r="CV9" s="34">
        <f>'25.1'!O9</f>
        <v>25</v>
      </c>
      <c r="CW9" s="34">
        <f>'25.1'!AE9</f>
        <v>0</v>
      </c>
      <c r="CX9" s="37">
        <f>'26.1'!E9</f>
        <v>130</v>
      </c>
      <c r="CY9" s="37">
        <f>'26.1'!AG9</f>
        <v>0</v>
      </c>
      <c r="CZ9" s="37">
        <f>'26.1'!N9</f>
        <v>6</v>
      </c>
      <c r="DA9" s="37">
        <f>'26.1'!AF9</f>
        <v>0</v>
      </c>
      <c r="DB9" s="34"/>
      <c r="DC9" s="34"/>
      <c r="DD9" s="34"/>
      <c r="DE9" s="34"/>
      <c r="DF9" s="37"/>
      <c r="DG9" s="37"/>
      <c r="DH9" s="37"/>
      <c r="DI9" s="37"/>
      <c r="DJ9" s="34"/>
      <c r="DK9" s="34"/>
      <c r="DL9" s="34"/>
      <c r="DM9" s="34"/>
      <c r="DN9" s="37"/>
      <c r="DO9" s="37"/>
      <c r="DP9" s="37"/>
      <c r="DQ9" s="37"/>
      <c r="DR9" s="119"/>
      <c r="DS9" s="119"/>
      <c r="DT9" s="119"/>
      <c r="DU9" s="119"/>
      <c r="DV9" s="39">
        <f>'2.2'!F9</f>
        <v>64</v>
      </c>
      <c r="DW9" s="39">
        <f t="shared" si="0"/>
        <v>520</v>
      </c>
      <c r="DX9" s="39">
        <f t="shared" si="3"/>
        <v>628</v>
      </c>
      <c r="DY9" s="39">
        <f t="shared" si="1"/>
        <v>191</v>
      </c>
      <c r="DZ9" s="39">
        <f t="shared" si="2"/>
        <v>1</v>
      </c>
      <c r="EA9" s="39">
        <f t="shared" si="4"/>
        <v>-236</v>
      </c>
      <c r="EB9" s="39"/>
      <c r="EC9" s="40">
        <f t="shared" si="5"/>
        <v>236</v>
      </c>
    </row>
    <row r="10" spans="1:133" x14ac:dyDescent="0.25">
      <c r="A10" s="20" t="s">
        <v>36</v>
      </c>
      <c r="B10" s="34">
        <f>'2.2'!E10</f>
        <v>1600</v>
      </c>
      <c r="C10" s="34">
        <f>'2.2'!AC10</f>
        <v>0</v>
      </c>
      <c r="D10" s="34">
        <f>'2.2'!N10</f>
        <v>266</v>
      </c>
      <c r="E10" s="34">
        <f>'2.2'!AB10</f>
        <v>0</v>
      </c>
      <c r="F10" s="37">
        <f>'2.1'!E10</f>
        <v>822</v>
      </c>
      <c r="G10" s="37">
        <f>'2.1'!AE10</f>
        <v>205</v>
      </c>
      <c r="H10" s="37">
        <f>'2.1'!N10</f>
        <v>60</v>
      </c>
      <c r="I10" s="37">
        <f>'2.1'!AD10</f>
        <v>1</v>
      </c>
      <c r="J10" s="34">
        <f>'3.1'!E10</f>
        <v>0</v>
      </c>
      <c r="K10" s="34">
        <f>'3.1'!AD10</f>
        <v>145</v>
      </c>
      <c r="L10" s="34">
        <f>'3.1'!N10</f>
        <v>106</v>
      </c>
      <c r="M10" s="34">
        <f>'3.1'!AC10</f>
        <v>1</v>
      </c>
      <c r="N10" s="37">
        <f>'4.1'!E10</f>
        <v>400</v>
      </c>
      <c r="O10" s="37">
        <f>'4.1'!AE10</f>
        <v>69</v>
      </c>
      <c r="P10" s="37">
        <f>'4.1'!N10</f>
        <v>151</v>
      </c>
      <c r="Q10" s="37">
        <f>'4.1'!AD10</f>
        <v>1</v>
      </c>
      <c r="R10" s="34">
        <f>'5.1'!E10</f>
        <v>0</v>
      </c>
      <c r="S10" s="34">
        <f>'5.1'!AD10</f>
        <v>274</v>
      </c>
      <c r="T10" s="34">
        <f>'5.1'!N10</f>
        <v>58</v>
      </c>
      <c r="U10" s="34">
        <f>'5.1'!AC10</f>
        <v>0</v>
      </c>
      <c r="V10" s="37">
        <f>'6.1'!E10</f>
        <v>0</v>
      </c>
      <c r="W10" s="37">
        <f>'6.1'!AF10</f>
        <v>281</v>
      </c>
      <c r="X10" s="37">
        <f>'6.1'!N10</f>
        <v>0</v>
      </c>
      <c r="Y10" s="37">
        <f>'6.1'!AE10</f>
        <v>2</v>
      </c>
      <c r="Z10" s="34">
        <f>'7.1'!E10</f>
        <v>0</v>
      </c>
      <c r="AA10" s="34">
        <f>'7.1'!AF10</f>
        <v>0</v>
      </c>
      <c r="AB10" s="34">
        <f>'7.1'!N10</f>
        <v>0</v>
      </c>
      <c r="AC10" s="34">
        <f>'7.1'!AE10</f>
        <v>0</v>
      </c>
      <c r="AD10" s="37">
        <f>'8.1'!E10</f>
        <v>200</v>
      </c>
      <c r="AE10" s="37">
        <f>'8.1'!AD10</f>
        <v>118</v>
      </c>
      <c r="AF10" s="37">
        <f>'8.1'!N10</f>
        <v>78</v>
      </c>
      <c r="AG10" s="37">
        <f>'8.1'!AC10</f>
        <v>0</v>
      </c>
      <c r="AH10" s="34">
        <f>'9.1'!E10</f>
        <v>600</v>
      </c>
      <c r="AI10" s="34">
        <f>'9.1'!AF10</f>
        <v>954</v>
      </c>
      <c r="AJ10" s="34">
        <f>'9.1'!N10</f>
        <v>170</v>
      </c>
      <c r="AK10" s="34">
        <f>'9.1'!AD10</f>
        <v>1</v>
      </c>
      <c r="AL10" s="37">
        <f>'10.1'!E10</f>
        <v>0</v>
      </c>
      <c r="AM10" s="37">
        <f>'10.1'!AD10</f>
        <v>187</v>
      </c>
      <c r="AN10" s="37">
        <f>'10.1'!N10</f>
        <v>82</v>
      </c>
      <c r="AO10" s="37">
        <f>'10.1'!AC7</f>
        <v>0</v>
      </c>
      <c r="AP10" s="34">
        <f>'11.1'!E10</f>
        <v>800</v>
      </c>
      <c r="AQ10" s="34">
        <f>'11.1'!AD10</f>
        <v>50</v>
      </c>
      <c r="AR10" s="34">
        <f>'11.1'!N10</f>
        <v>121</v>
      </c>
      <c r="AS10" s="34">
        <f>'11.1'!AC10</f>
        <v>0</v>
      </c>
      <c r="AT10" s="37">
        <f>'12.1'!E10</f>
        <v>400</v>
      </c>
      <c r="AU10" s="37">
        <f>'12.1'!AF10</f>
        <v>219</v>
      </c>
      <c r="AV10" s="37">
        <f>'12.1'!N10</f>
        <v>40</v>
      </c>
      <c r="AW10" s="37">
        <f>'12.1'!AE10</f>
        <v>2</v>
      </c>
      <c r="AX10" s="34">
        <f>'13.1'!E10</f>
        <v>0</v>
      </c>
      <c r="AY10" s="34">
        <f>'13.1'!AD10</f>
        <v>218</v>
      </c>
      <c r="AZ10" s="34">
        <f>'13.1'!N10</f>
        <v>20</v>
      </c>
      <c r="BA10" s="34">
        <f>'13.1'!AC10</f>
        <v>3</v>
      </c>
      <c r="BB10" s="37">
        <f>'14.1'!E10</f>
        <v>0</v>
      </c>
      <c r="BC10" s="37">
        <f>'14.1'!AF10</f>
        <v>0</v>
      </c>
      <c r="BD10" s="37">
        <f>'14.1'!N10</f>
        <v>0</v>
      </c>
      <c r="BE10" s="37">
        <f>'14.1'!AE10</f>
        <v>0</v>
      </c>
      <c r="BF10" s="34">
        <f>'15.1'!E10</f>
        <v>0</v>
      </c>
      <c r="BG10" s="34">
        <f>'15.1'!AE10</f>
        <v>97</v>
      </c>
      <c r="BH10" s="34">
        <f>'15.1'!N10</f>
        <v>65</v>
      </c>
      <c r="BI10" s="34">
        <f>'15.1'!AD10</f>
        <v>0</v>
      </c>
      <c r="BJ10" s="37">
        <f>'16.1'!E10</f>
        <v>200</v>
      </c>
      <c r="BK10" s="37">
        <f>'16.1'!AE10</f>
        <v>123</v>
      </c>
      <c r="BL10" s="37">
        <f>'16.1'!N10</f>
        <v>282</v>
      </c>
      <c r="BM10" s="37">
        <f>'16.1'!AD10</f>
        <v>5</v>
      </c>
      <c r="BN10" s="34">
        <f>'17.1'!E10</f>
        <v>200</v>
      </c>
      <c r="BO10" s="34">
        <f>'17.1'!AD10</f>
        <v>183</v>
      </c>
      <c r="BP10" s="34">
        <f>'17.1'!N10</f>
        <v>151</v>
      </c>
      <c r="BQ10" s="34">
        <f>'17.1'!AC10</f>
        <v>2</v>
      </c>
      <c r="BR10" s="37">
        <f>'18.1'!E10</f>
        <v>400</v>
      </c>
      <c r="BS10" s="37">
        <f>'18.1'!AE10</f>
        <v>101</v>
      </c>
      <c r="BT10" s="37">
        <f>'18.1'!N10</f>
        <v>140</v>
      </c>
      <c r="BU10" s="37">
        <f>'18.1'!AD10</f>
        <v>1</v>
      </c>
      <c r="BV10" s="34">
        <f>'19.1'!E10</f>
        <v>200</v>
      </c>
      <c r="BW10" s="34">
        <f>'19.1'!AG10</f>
        <v>224</v>
      </c>
      <c r="BX10" s="34">
        <f>'19.1'!N10</f>
        <v>86</v>
      </c>
      <c r="BY10" s="34">
        <f>'19.1'!AF10</f>
        <v>0</v>
      </c>
      <c r="BZ10" s="37">
        <f>'20.1'!E10</f>
        <v>200</v>
      </c>
      <c r="CA10" s="37">
        <f>'20.1'!AF10</f>
        <v>226</v>
      </c>
      <c r="CB10" s="37">
        <f>'20.1'!N10</f>
        <v>15</v>
      </c>
      <c r="CC10" s="37">
        <f>'20.1'!AE10</f>
        <v>1</v>
      </c>
      <c r="CD10" s="34">
        <f>'21.1'!E10</f>
        <v>0</v>
      </c>
      <c r="CE10" s="34">
        <f>'21.1'!AE10</f>
        <v>0</v>
      </c>
      <c r="CF10" s="34">
        <f>'21.1'!N10</f>
        <v>0</v>
      </c>
      <c r="CG10" s="34">
        <f>'21.1'!AD10</f>
        <v>0</v>
      </c>
      <c r="CH10" s="37">
        <f>'22.1'!F10</f>
        <v>200</v>
      </c>
      <c r="CI10" s="37">
        <f>'22.1'!AI10</f>
        <v>136</v>
      </c>
      <c r="CJ10" s="37">
        <f>'22.1'!O10</f>
        <v>61</v>
      </c>
      <c r="CK10" s="37">
        <f>'22.1'!AH10</f>
        <v>2</v>
      </c>
      <c r="CL10" s="34">
        <f>'23.1'!E10</f>
        <v>400</v>
      </c>
      <c r="CM10" s="34">
        <f>'23.1'!AG10</f>
        <v>154</v>
      </c>
      <c r="CN10" s="34">
        <f>'23.1'!O10</f>
        <v>197</v>
      </c>
      <c r="CO10" s="34">
        <f>'23.1'!AF10</f>
        <v>2</v>
      </c>
      <c r="CP10" s="37">
        <f>'24.1'!E10</f>
        <v>400</v>
      </c>
      <c r="CQ10" s="37">
        <f>'24.1'!AD10</f>
        <v>214</v>
      </c>
      <c r="CR10" s="37">
        <f>'24.1'!N10</f>
        <v>94</v>
      </c>
      <c r="CS10" s="37">
        <f>'24.1'!AC10</f>
        <v>2</v>
      </c>
      <c r="CT10" s="34">
        <f>'25.1'!F10</f>
        <v>600</v>
      </c>
      <c r="CU10" s="34">
        <f>'25.1'!AF10</f>
        <v>1072</v>
      </c>
      <c r="CV10" s="34">
        <f>'25.1'!O10</f>
        <v>147</v>
      </c>
      <c r="CW10" s="34">
        <f>'25.1'!AE10</f>
        <v>2</v>
      </c>
      <c r="CX10" s="37">
        <f>'26.1'!E10</f>
        <v>0</v>
      </c>
      <c r="CY10" s="37">
        <f>'26.1'!AG10</f>
        <v>81</v>
      </c>
      <c r="CZ10" s="37">
        <f>'26.1'!N10</f>
        <v>149</v>
      </c>
      <c r="DA10" s="37">
        <f>'26.1'!AF10</f>
        <v>3</v>
      </c>
      <c r="DB10" s="34"/>
      <c r="DC10" s="34"/>
      <c r="DD10" s="34"/>
      <c r="DE10" s="34"/>
      <c r="DF10" s="37"/>
      <c r="DG10" s="37"/>
      <c r="DH10" s="37"/>
      <c r="DI10" s="37"/>
      <c r="DJ10" s="34"/>
      <c r="DK10" s="34"/>
      <c r="DL10" s="34"/>
      <c r="DM10" s="34"/>
      <c r="DN10" s="37"/>
      <c r="DO10" s="37"/>
      <c r="DP10" s="37"/>
      <c r="DQ10" s="37"/>
      <c r="DR10" s="119"/>
      <c r="DS10" s="119"/>
      <c r="DT10" s="119"/>
      <c r="DU10" s="119"/>
      <c r="DV10" s="39">
        <f>'2.2'!F10</f>
        <v>20</v>
      </c>
      <c r="DW10" s="39">
        <f>SUMIF($B$2:$DU$2,"hàng nhập",B10:DU10)</f>
        <v>7622</v>
      </c>
      <c r="DX10" s="39">
        <f t="shared" si="3"/>
        <v>5331</v>
      </c>
      <c r="DY10" s="39">
        <f t="shared" si="1"/>
        <v>2539</v>
      </c>
      <c r="DZ10" s="39">
        <f t="shared" si="2"/>
        <v>31</v>
      </c>
      <c r="EA10" s="39">
        <f t="shared" si="4"/>
        <v>-259</v>
      </c>
      <c r="EB10" s="39"/>
      <c r="EC10" s="40">
        <f t="shared" si="5"/>
        <v>259</v>
      </c>
    </row>
    <row r="11" spans="1:133" x14ac:dyDescent="0.25">
      <c r="A11" s="20" t="s">
        <v>37</v>
      </c>
      <c r="B11" s="34">
        <f>'2.2'!E11</f>
        <v>0</v>
      </c>
      <c r="C11" s="34">
        <f>'2.2'!AC11</f>
        <v>0</v>
      </c>
      <c r="D11" s="34">
        <f>'2.2'!N11</f>
        <v>11</v>
      </c>
      <c r="E11" s="34">
        <f>'2.2'!AB11</f>
        <v>0</v>
      </c>
      <c r="F11" s="37">
        <f>'2.1'!E11</f>
        <v>81</v>
      </c>
      <c r="G11" s="37">
        <f>'2.1'!AE11</f>
        <v>52</v>
      </c>
      <c r="H11" s="37">
        <f>'2.1'!N11</f>
        <v>2</v>
      </c>
      <c r="I11" s="37">
        <f>'2.1'!AD11</f>
        <v>0</v>
      </c>
      <c r="J11" s="34">
        <f>'3.1'!E11</f>
        <v>0</v>
      </c>
      <c r="K11" s="34">
        <f>'3.1'!AD11</f>
        <v>56</v>
      </c>
      <c r="L11" s="34">
        <f>'3.1'!N11</f>
        <v>10</v>
      </c>
      <c r="M11" s="34">
        <f>'3.1'!AC11</f>
        <v>0</v>
      </c>
      <c r="N11" s="37">
        <f>'4.1'!E11</f>
        <v>0</v>
      </c>
      <c r="O11" s="37">
        <f>'4.1'!AE11</f>
        <v>5</v>
      </c>
      <c r="P11" s="37">
        <f>'4.1'!N11</f>
        <v>11</v>
      </c>
      <c r="Q11" s="37">
        <f>'4.1'!AD11</f>
        <v>0</v>
      </c>
      <c r="R11" s="34">
        <f>'5.1'!E11</f>
        <v>85</v>
      </c>
      <c r="S11" s="34">
        <f>'5.1'!AD11</f>
        <v>48</v>
      </c>
      <c r="T11" s="34">
        <f>'5.1'!N11</f>
        <v>6</v>
      </c>
      <c r="U11" s="34">
        <f>'5.1'!AC11</f>
        <v>0</v>
      </c>
      <c r="V11" s="37">
        <f>'6.1'!E11</f>
        <v>0</v>
      </c>
      <c r="W11" s="37">
        <f>'6.1'!AF11</f>
        <v>87</v>
      </c>
      <c r="X11" s="37">
        <f>'6.1'!N11</f>
        <v>5</v>
      </c>
      <c r="Y11" s="37">
        <f>'6.1'!AE11</f>
        <v>0</v>
      </c>
      <c r="Z11" s="34">
        <f>'7.1'!E11</f>
        <v>0</v>
      </c>
      <c r="AA11" s="34">
        <f>'7.1'!AF11</f>
        <v>0</v>
      </c>
      <c r="AB11" s="34">
        <f>'7.1'!N11</f>
        <v>0</v>
      </c>
      <c r="AC11" s="34">
        <f>'7.1'!AE11</f>
        <v>0</v>
      </c>
      <c r="AD11" s="37">
        <f>'8.1'!E11</f>
        <v>0</v>
      </c>
      <c r="AE11" s="37">
        <f>'8.1'!AD11</f>
        <v>7</v>
      </c>
      <c r="AF11" s="37">
        <f>'8.1'!N11</f>
        <v>10</v>
      </c>
      <c r="AG11" s="37">
        <f>'8.1'!AC11</f>
        <v>1</v>
      </c>
      <c r="AH11" s="34">
        <f>'9.1'!E11</f>
        <v>170</v>
      </c>
      <c r="AI11" s="34">
        <f>'9.1'!AF11</f>
        <v>178</v>
      </c>
      <c r="AJ11" s="34">
        <f>'9.1'!N11</f>
        <v>41</v>
      </c>
      <c r="AK11" s="34">
        <f>'9.1'!AD11</f>
        <v>0</v>
      </c>
      <c r="AL11" s="37">
        <f>'10.1'!E11</f>
        <v>0</v>
      </c>
      <c r="AM11" s="37">
        <f>'10.1'!AD11</f>
        <v>36</v>
      </c>
      <c r="AN11" s="37">
        <f>'10.1'!N11</f>
        <v>3</v>
      </c>
      <c r="AO11" s="37">
        <f>'10.1'!AC8</f>
        <v>0</v>
      </c>
      <c r="AP11" s="34">
        <f>'11.1'!E11</f>
        <v>0</v>
      </c>
      <c r="AQ11" s="34">
        <f>'11.1'!AD11</f>
        <v>21</v>
      </c>
      <c r="AR11" s="34">
        <f>'11.1'!N11</f>
        <v>2</v>
      </c>
      <c r="AS11" s="34">
        <f>'11.1'!AC11</f>
        <v>0</v>
      </c>
      <c r="AT11" s="37">
        <f>'12.1'!E11</f>
        <v>85</v>
      </c>
      <c r="AU11" s="37">
        <f>'12.1'!AF11</f>
        <v>23</v>
      </c>
      <c r="AV11" s="37">
        <f>'12.1'!N11</f>
        <v>15</v>
      </c>
      <c r="AW11" s="37">
        <f>'12.1'!AE11</f>
        <v>0</v>
      </c>
      <c r="AX11" s="34">
        <f>'13.1'!E11</f>
        <v>0</v>
      </c>
      <c r="AY11" s="34">
        <f>'13.1'!AD11</f>
        <v>17</v>
      </c>
      <c r="AZ11" s="34">
        <f>'13.1'!N11</f>
        <v>0</v>
      </c>
      <c r="BA11" s="34">
        <f>'13.1'!AC11</f>
        <v>0</v>
      </c>
      <c r="BB11" s="37">
        <f>'14.1'!E11</f>
        <v>0</v>
      </c>
      <c r="BC11" s="37">
        <f>'14.1'!AF11</f>
        <v>0</v>
      </c>
      <c r="BD11" s="37">
        <f>'14.1'!N11</f>
        <v>0</v>
      </c>
      <c r="BE11" s="37">
        <f>'14.1'!AE11</f>
        <v>0</v>
      </c>
      <c r="BF11" s="34">
        <f>'15.1'!E11</f>
        <v>85</v>
      </c>
      <c r="BG11" s="34">
        <f>'15.1'!AE11</f>
        <v>20</v>
      </c>
      <c r="BH11" s="34">
        <f>'15.1'!N11</f>
        <v>3</v>
      </c>
      <c r="BI11" s="34">
        <f>'15.1'!AD11</f>
        <v>0</v>
      </c>
      <c r="BJ11" s="37">
        <f>'16.1'!E11</f>
        <v>0</v>
      </c>
      <c r="BK11" s="37">
        <f>'16.1'!AE11</f>
        <v>23</v>
      </c>
      <c r="BL11" s="37">
        <f>'16.1'!N11</f>
        <v>51</v>
      </c>
      <c r="BM11" s="37">
        <f>'16.1'!AD11</f>
        <v>0</v>
      </c>
      <c r="BN11" s="34">
        <f>'17.1'!E11</f>
        <v>0</v>
      </c>
      <c r="BO11" s="34">
        <f>'17.1'!AD11</f>
        <v>36</v>
      </c>
      <c r="BP11" s="34">
        <f>'17.1'!N11</f>
        <v>0</v>
      </c>
      <c r="BQ11" s="34">
        <f>'17.1'!AC11</f>
        <v>0</v>
      </c>
      <c r="BR11" s="37">
        <f>'18.1'!E11</f>
        <v>85</v>
      </c>
      <c r="BS11" s="37">
        <f>'18.1'!AE11</f>
        <v>28</v>
      </c>
      <c r="BT11" s="37">
        <f>'18.1'!N11</f>
        <v>21</v>
      </c>
      <c r="BU11" s="37">
        <f>'18.1'!AD11</f>
        <v>0</v>
      </c>
      <c r="BV11" s="34">
        <f>'19.1'!E11</f>
        <v>85</v>
      </c>
      <c r="BW11" s="34">
        <f>'19.1'!AG11</f>
        <v>33</v>
      </c>
      <c r="BX11" s="34">
        <f>'19.1'!N11</f>
        <v>0</v>
      </c>
      <c r="BY11" s="34">
        <f>'19.1'!AF11</f>
        <v>0</v>
      </c>
      <c r="BZ11" s="37">
        <f>'20.1'!E11</f>
        <v>0</v>
      </c>
      <c r="CA11" s="37">
        <f>'20.1'!AF11</f>
        <v>55</v>
      </c>
      <c r="CB11" s="37">
        <f>'20.1'!N11</f>
        <v>0</v>
      </c>
      <c r="CC11" s="37">
        <f>'20.1'!AE11</f>
        <v>0</v>
      </c>
      <c r="CD11" s="34">
        <f>'21.1'!E11</f>
        <v>0</v>
      </c>
      <c r="CE11" s="34">
        <f>'21.1'!AE11</f>
        <v>0</v>
      </c>
      <c r="CF11" s="34">
        <f>'21.1'!N11</f>
        <v>0</v>
      </c>
      <c r="CG11" s="34">
        <f>'21.1'!AD11</f>
        <v>0</v>
      </c>
      <c r="CH11" s="37">
        <f>'22.1'!F11</f>
        <v>85</v>
      </c>
      <c r="CI11" s="37">
        <f>'22.1'!AI11</f>
        <v>25</v>
      </c>
      <c r="CJ11" s="37">
        <f>'22.1'!O11</f>
        <v>9</v>
      </c>
      <c r="CK11" s="37">
        <f>'22.1'!AH11</f>
        <v>0</v>
      </c>
      <c r="CL11" s="34">
        <f>'23.1'!E11</f>
        <v>85</v>
      </c>
      <c r="CM11" s="34">
        <f>'23.1'!AG11</f>
        <v>7</v>
      </c>
      <c r="CN11" s="34">
        <f>'23.1'!O11</f>
        <v>30</v>
      </c>
      <c r="CO11" s="34">
        <f>'23.1'!AF11</f>
        <v>0</v>
      </c>
      <c r="CP11" s="37">
        <f>'24.1'!E11</f>
        <v>0</v>
      </c>
      <c r="CQ11" s="37">
        <f>'24.1'!AD11</f>
        <v>43</v>
      </c>
      <c r="CR11" s="37">
        <f>'24.1'!N11</f>
        <v>20</v>
      </c>
      <c r="CS11" s="37">
        <f>'24.1'!AC11</f>
        <v>0</v>
      </c>
      <c r="CT11" s="34">
        <f>'25.1'!F11</f>
        <v>0</v>
      </c>
      <c r="CU11" s="34">
        <f>'25.1'!AF11</f>
        <v>21</v>
      </c>
      <c r="CV11" s="34">
        <f>'25.1'!O11</f>
        <v>5</v>
      </c>
      <c r="CW11" s="34">
        <f>'25.1'!AE11</f>
        <v>0</v>
      </c>
      <c r="CX11" s="37">
        <f>'26.1'!E11</f>
        <v>0</v>
      </c>
      <c r="CY11" s="37">
        <f>'26.1'!AG11</f>
        <v>13</v>
      </c>
      <c r="CZ11" s="37">
        <f>'26.1'!N11</f>
        <v>0</v>
      </c>
      <c r="DA11" s="37">
        <f>'26.1'!AF11</f>
        <v>0</v>
      </c>
      <c r="DB11" s="34"/>
      <c r="DC11" s="34"/>
      <c r="DD11" s="34"/>
      <c r="DE11" s="34"/>
      <c r="DF11" s="37"/>
      <c r="DG11" s="37"/>
      <c r="DH11" s="37"/>
      <c r="DI11" s="37"/>
      <c r="DJ11" s="34"/>
      <c r="DK11" s="34"/>
      <c r="DL11" s="34"/>
      <c r="DM11" s="34"/>
      <c r="DN11" s="37"/>
      <c r="DO11" s="37"/>
      <c r="DP11" s="37"/>
      <c r="DQ11" s="37"/>
      <c r="DR11" s="119"/>
      <c r="DS11" s="119"/>
      <c r="DT11" s="119"/>
      <c r="DU11" s="119"/>
      <c r="DV11" s="39">
        <f>'2.2'!F11</f>
        <v>83</v>
      </c>
      <c r="DW11" s="39">
        <f t="shared" si="0"/>
        <v>846</v>
      </c>
      <c r="DX11" s="39">
        <f t="shared" si="3"/>
        <v>834</v>
      </c>
      <c r="DY11" s="39">
        <f t="shared" si="1"/>
        <v>255</v>
      </c>
      <c r="DZ11" s="39">
        <f t="shared" si="2"/>
        <v>1</v>
      </c>
      <c r="EA11" s="39">
        <f t="shared" si="4"/>
        <v>-161</v>
      </c>
      <c r="EB11" s="39"/>
      <c r="EC11" s="40">
        <f t="shared" si="5"/>
        <v>161</v>
      </c>
    </row>
    <row r="12" spans="1:133" x14ac:dyDescent="0.25">
      <c r="A12" s="20" t="s">
        <v>38</v>
      </c>
      <c r="B12" s="34">
        <f>'2.2'!E12</f>
        <v>0</v>
      </c>
      <c r="C12" s="34">
        <f>'2.2'!AC12</f>
        <v>0</v>
      </c>
      <c r="D12" s="34">
        <f>'2.2'!N12</f>
        <v>0</v>
      </c>
      <c r="E12" s="34">
        <f>'2.2'!AB12</f>
        <v>0</v>
      </c>
      <c r="F12" s="37">
        <f>'2.1'!E12</f>
        <v>85</v>
      </c>
      <c r="G12" s="37">
        <f>'2.1'!AE12</f>
        <v>77</v>
      </c>
      <c r="H12" s="37">
        <f>'2.1'!N12</f>
        <v>15</v>
      </c>
      <c r="I12" s="37">
        <f>'2.1'!AD12</f>
        <v>0</v>
      </c>
      <c r="J12" s="34">
        <f>'3.1'!E12</f>
        <v>0</v>
      </c>
      <c r="K12" s="34">
        <f>'3.1'!AD12</f>
        <v>69</v>
      </c>
      <c r="L12" s="34">
        <f>'3.1'!N12</f>
        <v>10</v>
      </c>
      <c r="M12" s="34">
        <f>'3.1'!AC12</f>
        <v>0</v>
      </c>
      <c r="N12" s="37">
        <f>'4.1'!E12</f>
        <v>0</v>
      </c>
      <c r="O12" s="37">
        <f>'4.1'!AE12</f>
        <v>12</v>
      </c>
      <c r="P12" s="37">
        <f>'4.1'!N12</f>
        <v>22</v>
      </c>
      <c r="Q12" s="37">
        <f>'4.1'!AD12</f>
        <v>0</v>
      </c>
      <c r="R12" s="34">
        <f>'5.1'!E12</f>
        <v>170</v>
      </c>
      <c r="S12" s="34">
        <f>'5.1'!AD12</f>
        <v>167</v>
      </c>
      <c r="T12" s="34">
        <f>'5.1'!N12</f>
        <v>5</v>
      </c>
      <c r="U12" s="34">
        <f>'5.1'!AC12</f>
        <v>0</v>
      </c>
      <c r="V12" s="37">
        <f>'6.1'!E12</f>
        <v>85</v>
      </c>
      <c r="W12" s="37">
        <f>'6.1'!AF12</f>
        <v>160</v>
      </c>
      <c r="X12" s="37">
        <f>'6.1'!N12</f>
        <v>5</v>
      </c>
      <c r="Y12" s="37">
        <f>'6.1'!AE12</f>
        <v>0</v>
      </c>
      <c r="Z12" s="34">
        <f>'7.1'!E12</f>
        <v>0</v>
      </c>
      <c r="AA12" s="34">
        <f>'7.1'!AF12</f>
        <v>0</v>
      </c>
      <c r="AB12" s="34">
        <f>'7.1'!N12</f>
        <v>0</v>
      </c>
      <c r="AC12" s="34">
        <f>'7.1'!AE12</f>
        <v>0</v>
      </c>
      <c r="AD12" s="37">
        <f>'8.1'!E12</f>
        <v>85</v>
      </c>
      <c r="AE12" s="37">
        <f>'8.1'!AD12</f>
        <v>36</v>
      </c>
      <c r="AF12" s="37">
        <f>'8.1'!N12</f>
        <v>10</v>
      </c>
      <c r="AG12" s="37">
        <f>'8.1'!AC12</f>
        <v>0</v>
      </c>
      <c r="AH12" s="34">
        <f>'9.1'!E12</f>
        <v>217</v>
      </c>
      <c r="AI12" s="34">
        <f>'9.1'!AF12</f>
        <v>444</v>
      </c>
      <c r="AJ12" s="34">
        <f>'9.1'!N12</f>
        <v>55</v>
      </c>
      <c r="AK12" s="34">
        <f>'9.1'!AD12</f>
        <v>0</v>
      </c>
      <c r="AL12" s="37">
        <f>'10.1'!E12</f>
        <v>0</v>
      </c>
      <c r="AM12" s="37">
        <f>'10.1'!AD12</f>
        <v>103</v>
      </c>
      <c r="AN12" s="37">
        <f>'10.1'!N12</f>
        <v>3</v>
      </c>
      <c r="AO12" s="37">
        <f>'10.1'!AC9</f>
        <v>1</v>
      </c>
      <c r="AP12" s="34">
        <f>'11.1'!E12</f>
        <v>0</v>
      </c>
      <c r="AQ12" s="34">
        <f>'11.1'!AD12</f>
        <v>23</v>
      </c>
      <c r="AR12" s="34">
        <f>'11.1'!N12</f>
        <v>44</v>
      </c>
      <c r="AS12" s="34">
        <f>'11.1'!AC12</f>
        <v>0</v>
      </c>
      <c r="AT12" s="37">
        <f>'12.1'!E12</f>
        <v>255</v>
      </c>
      <c r="AU12" s="37">
        <f>'12.1'!AF12</f>
        <v>144</v>
      </c>
      <c r="AV12" s="37">
        <f>'12.1'!N12</f>
        <v>5</v>
      </c>
      <c r="AW12" s="37">
        <f>'12.1'!AE12</f>
        <v>1</v>
      </c>
      <c r="AX12" s="34">
        <f>'13.1'!E12</f>
        <v>0</v>
      </c>
      <c r="AY12" s="34">
        <f>'13.1'!AD12</f>
        <v>142</v>
      </c>
      <c r="AZ12" s="34">
        <f>'13.1'!N12</f>
        <v>0</v>
      </c>
      <c r="BA12" s="34">
        <f>'13.1'!AC12</f>
        <v>0</v>
      </c>
      <c r="BB12" s="37">
        <f>'14.1'!E12</f>
        <v>0</v>
      </c>
      <c r="BC12" s="37">
        <f>'14.1'!AF12</f>
        <v>0</v>
      </c>
      <c r="BD12" s="37">
        <f>'14.1'!N12</f>
        <v>0</v>
      </c>
      <c r="BE12" s="37">
        <f>'14.1'!AE12</f>
        <v>0</v>
      </c>
      <c r="BF12" s="34">
        <f>'15.1'!E12</f>
        <v>255</v>
      </c>
      <c r="BG12" s="34">
        <f>'15.1'!AE12</f>
        <v>37</v>
      </c>
      <c r="BH12" s="34">
        <f>'15.1'!N12</f>
        <v>13</v>
      </c>
      <c r="BI12" s="34">
        <f>'15.1'!AD12</f>
        <v>0</v>
      </c>
      <c r="BJ12" s="37">
        <f>'16.1'!E12</f>
        <v>85</v>
      </c>
      <c r="BK12" s="37">
        <f>'16.1'!AE12</f>
        <v>29</v>
      </c>
      <c r="BL12" s="37">
        <f>'16.1'!N12</f>
        <v>49</v>
      </c>
      <c r="BM12" s="37">
        <f>'16.1'!AD12</f>
        <v>0</v>
      </c>
      <c r="BN12" s="34">
        <f>'17.1'!E12</f>
        <v>0</v>
      </c>
      <c r="BO12" s="34">
        <f>'17.1'!AD12</f>
        <v>72</v>
      </c>
      <c r="BP12" s="34">
        <f>'17.1'!N12</f>
        <v>20</v>
      </c>
      <c r="BQ12" s="34">
        <f>'17.1'!AC12</f>
        <v>3</v>
      </c>
      <c r="BR12" s="37">
        <f>'18.1'!E12</f>
        <v>85</v>
      </c>
      <c r="BS12" s="37">
        <f>'18.1'!AE12</f>
        <v>36</v>
      </c>
      <c r="BT12" s="37">
        <f>'18.1'!N12</f>
        <v>15</v>
      </c>
      <c r="BU12" s="37">
        <f>'18.1'!AD12</f>
        <v>0</v>
      </c>
      <c r="BV12" s="34">
        <f>'19.1'!E12</f>
        <v>170</v>
      </c>
      <c r="BW12" s="34">
        <f>'19.1'!AG12</f>
        <v>157</v>
      </c>
      <c r="BX12" s="34">
        <f>'19.1'!N12</f>
        <v>18</v>
      </c>
      <c r="BY12" s="34">
        <f>'19.1'!AF12</f>
        <v>0</v>
      </c>
      <c r="BZ12" s="37">
        <f>'20.1'!E12</f>
        <v>85</v>
      </c>
      <c r="CA12" s="37">
        <f>'20.1'!AF12</f>
        <v>112</v>
      </c>
      <c r="CB12" s="37">
        <f>'20.1'!N12</f>
        <v>0</v>
      </c>
      <c r="CC12" s="37">
        <f>'20.1'!AE12</f>
        <v>0</v>
      </c>
      <c r="CD12" s="34">
        <f>'21.1'!E12</f>
        <v>0</v>
      </c>
      <c r="CE12" s="34">
        <f>'21.1'!AE12</f>
        <v>0</v>
      </c>
      <c r="CF12" s="34">
        <f>'21.1'!N12</f>
        <v>0</v>
      </c>
      <c r="CG12" s="34">
        <f>'21.1'!AD12</f>
        <v>0</v>
      </c>
      <c r="CH12" s="37">
        <f>'22.1'!F12</f>
        <v>170</v>
      </c>
      <c r="CI12" s="37">
        <f>'22.1'!AI12</f>
        <v>64</v>
      </c>
      <c r="CJ12" s="37">
        <f>'22.1'!O12</f>
        <v>12</v>
      </c>
      <c r="CK12" s="37">
        <f>'22.1'!AH12</f>
        <v>1</v>
      </c>
      <c r="CL12" s="34">
        <f>'23.1'!E12</f>
        <v>85</v>
      </c>
      <c r="CM12" s="34">
        <f>'23.1'!AG12</f>
        <v>29</v>
      </c>
      <c r="CN12" s="34">
        <f>'23.1'!O12</f>
        <v>11</v>
      </c>
      <c r="CO12" s="34">
        <f>'23.1'!AF12</f>
        <v>0</v>
      </c>
      <c r="CP12" s="37">
        <f>'24.1'!E12</f>
        <v>0</v>
      </c>
      <c r="CQ12" s="37">
        <f>'24.1'!AD12</f>
        <v>32</v>
      </c>
      <c r="CR12" s="37">
        <f>'24.1'!N12</f>
        <v>25</v>
      </c>
      <c r="CS12" s="37">
        <f>'24.1'!AC12</f>
        <v>0</v>
      </c>
      <c r="CT12" s="34">
        <f>'25.1'!F12</f>
        <v>0</v>
      </c>
      <c r="CU12" s="34">
        <f>'25.1'!AF12</f>
        <v>63</v>
      </c>
      <c r="CV12" s="34">
        <f>'25.1'!O12</f>
        <v>28</v>
      </c>
      <c r="CW12" s="34">
        <f>'25.1'!AE12</f>
        <v>0</v>
      </c>
      <c r="CX12" s="37">
        <f>'26.1'!E12</f>
        <v>253</v>
      </c>
      <c r="CY12" s="37">
        <f>'26.1'!AG12</f>
        <v>63</v>
      </c>
      <c r="CZ12" s="37">
        <f>'26.1'!N12</f>
        <v>0</v>
      </c>
      <c r="DA12" s="37">
        <f>'26.1'!AF12</f>
        <v>0</v>
      </c>
      <c r="DB12" s="34"/>
      <c r="DC12" s="34"/>
      <c r="DD12" s="34"/>
      <c r="DE12" s="34"/>
      <c r="DF12" s="37"/>
      <c r="DG12" s="37"/>
      <c r="DH12" s="37"/>
      <c r="DI12" s="37"/>
      <c r="DJ12" s="34"/>
      <c r="DK12" s="34"/>
      <c r="DL12" s="34"/>
      <c r="DM12" s="34"/>
      <c r="DN12" s="37"/>
      <c r="DO12" s="37"/>
      <c r="DP12" s="37"/>
      <c r="DQ12" s="37"/>
      <c r="DR12" s="119"/>
      <c r="DS12" s="119"/>
      <c r="DT12" s="119"/>
      <c r="DU12" s="119"/>
      <c r="DV12" s="39">
        <f>'2.2'!F12</f>
        <v>276</v>
      </c>
      <c r="DW12" s="39">
        <f t="shared" si="0"/>
        <v>2085</v>
      </c>
      <c r="DX12" s="39">
        <f t="shared" si="3"/>
        <v>2071</v>
      </c>
      <c r="DY12" s="39">
        <f t="shared" si="1"/>
        <v>365</v>
      </c>
      <c r="DZ12" s="39">
        <f t="shared" si="2"/>
        <v>6</v>
      </c>
      <c r="EA12" s="39">
        <f t="shared" si="4"/>
        <v>-81</v>
      </c>
      <c r="EB12" s="39"/>
      <c r="EC12" s="40">
        <f t="shared" si="5"/>
        <v>81</v>
      </c>
    </row>
    <row r="13" spans="1:133" x14ac:dyDescent="0.25">
      <c r="A13" s="20" t="s">
        <v>39</v>
      </c>
      <c r="B13" s="34">
        <f>'2.2'!E13</f>
        <v>0</v>
      </c>
      <c r="C13" s="34">
        <f>'2.2'!AC13</f>
        <v>0</v>
      </c>
      <c r="D13" s="34">
        <f>'2.2'!N13</f>
        <v>11</v>
      </c>
      <c r="E13" s="34">
        <f>'2.2'!AB13</f>
        <v>0</v>
      </c>
      <c r="F13" s="37">
        <f>'2.1'!E13</f>
        <v>0</v>
      </c>
      <c r="G13" s="37">
        <f>'2.1'!AE13</f>
        <v>28</v>
      </c>
      <c r="H13" s="37">
        <f>'2.1'!N13</f>
        <v>2</v>
      </c>
      <c r="I13" s="37">
        <f>'2.1'!AD13</f>
        <v>0</v>
      </c>
      <c r="J13" s="34">
        <f>'3.1'!E13</f>
        <v>0</v>
      </c>
      <c r="K13" s="34">
        <f>'3.1'!AD13</f>
        <v>19</v>
      </c>
      <c r="L13" s="34">
        <f>'3.1'!N13</f>
        <v>0</v>
      </c>
      <c r="M13" s="34">
        <f>'3.1'!AC13</f>
        <v>0</v>
      </c>
      <c r="N13" s="37">
        <f>'4.1'!E13</f>
        <v>0</v>
      </c>
      <c r="O13" s="37">
        <f>'4.1'!AE13</f>
        <v>0</v>
      </c>
      <c r="P13" s="37">
        <f>'4.1'!N13</f>
        <v>15</v>
      </c>
      <c r="Q13" s="37">
        <f>'4.1'!AD13</f>
        <v>0</v>
      </c>
      <c r="R13" s="34">
        <f>'5.1'!E13</f>
        <v>170</v>
      </c>
      <c r="S13" s="34">
        <f>'5.1'!AD13</f>
        <v>86</v>
      </c>
      <c r="T13" s="34">
        <f>'5.1'!N13</f>
        <v>9</v>
      </c>
      <c r="U13" s="34">
        <f>'5.1'!AC13</f>
        <v>0</v>
      </c>
      <c r="V13" s="37">
        <f>'6.1'!E13</f>
        <v>0</v>
      </c>
      <c r="W13" s="37">
        <f>'6.1'!AF13</f>
        <v>69</v>
      </c>
      <c r="X13" s="37">
        <f>'6.1'!N13</f>
        <v>0</v>
      </c>
      <c r="Y13" s="37">
        <f>'6.1'!AE13</f>
        <v>0</v>
      </c>
      <c r="Z13" s="34">
        <f>'7.1'!E13</f>
        <v>0</v>
      </c>
      <c r="AA13" s="34">
        <f>'7.1'!AF13</f>
        <v>0</v>
      </c>
      <c r="AB13" s="34">
        <f>'7.1'!N13</f>
        <v>0</v>
      </c>
      <c r="AC13" s="34">
        <f>'7.1'!AE13</f>
        <v>0</v>
      </c>
      <c r="AD13" s="37">
        <f>'8.1'!E13</f>
        <v>85</v>
      </c>
      <c r="AE13" s="37">
        <f>'8.1'!AD13</f>
        <v>28</v>
      </c>
      <c r="AF13" s="37">
        <f>'8.1'!N13</f>
        <v>14</v>
      </c>
      <c r="AG13" s="37">
        <f>'8.1'!AC13</f>
        <v>0</v>
      </c>
      <c r="AH13" s="34">
        <f>'9.1'!E13</f>
        <v>72</v>
      </c>
      <c r="AI13" s="34">
        <f>'9.1'!AF13</f>
        <v>409</v>
      </c>
      <c r="AJ13" s="34">
        <f>'9.1'!N13</f>
        <v>20</v>
      </c>
      <c r="AK13" s="34">
        <f>'9.1'!AD13</f>
        <v>0</v>
      </c>
      <c r="AL13" s="37">
        <f>'10.1'!E13</f>
        <v>0</v>
      </c>
      <c r="AM13" s="37">
        <f>'10.1'!AD13</f>
        <v>30</v>
      </c>
      <c r="AN13" s="37">
        <f>'10.1'!N13</f>
        <v>0</v>
      </c>
      <c r="AO13" s="37">
        <f>'10.1'!AC10</f>
        <v>1</v>
      </c>
      <c r="AP13" s="34">
        <f>'11.1'!E13</f>
        <v>0</v>
      </c>
      <c r="AQ13" s="34">
        <f>'11.1'!AD13</f>
        <v>6</v>
      </c>
      <c r="AR13" s="34">
        <f>'11.1'!N13</f>
        <v>4</v>
      </c>
      <c r="AS13" s="34">
        <f>'11.1'!AC13</f>
        <v>0</v>
      </c>
      <c r="AT13" s="37">
        <f>'12.1'!E13</f>
        <v>85</v>
      </c>
      <c r="AU13" s="37">
        <f>'12.1'!AF13</f>
        <v>112</v>
      </c>
      <c r="AV13" s="37">
        <f>'12.1'!N13</f>
        <v>8</v>
      </c>
      <c r="AW13" s="37">
        <f>'12.1'!AE13</f>
        <v>0</v>
      </c>
      <c r="AX13" s="34">
        <f>'13.1'!E13</f>
        <v>0</v>
      </c>
      <c r="AY13" s="34">
        <f>'13.1'!AD13</f>
        <v>78</v>
      </c>
      <c r="AZ13" s="34">
        <f>'13.1'!N13</f>
        <v>0</v>
      </c>
      <c r="BA13" s="34">
        <f>'13.1'!AC13</f>
        <v>0</v>
      </c>
      <c r="BB13" s="37">
        <f>'14.1'!E13</f>
        <v>0</v>
      </c>
      <c r="BC13" s="37">
        <f>'14.1'!AF13</f>
        <v>0</v>
      </c>
      <c r="BD13" s="37">
        <f>'14.1'!N13</f>
        <v>0</v>
      </c>
      <c r="BE13" s="37">
        <f>'14.1'!AE13</f>
        <v>0</v>
      </c>
      <c r="BF13" s="34">
        <f>'15.1'!E13</f>
        <v>85</v>
      </c>
      <c r="BG13" s="34">
        <f>'15.1'!AE13</f>
        <v>0</v>
      </c>
      <c r="BH13" s="34">
        <f>'15.1'!N13</f>
        <v>4</v>
      </c>
      <c r="BI13" s="34">
        <f>'15.1'!AD13</f>
        <v>0</v>
      </c>
      <c r="BJ13" s="37">
        <f>'16.1'!E13</f>
        <v>85</v>
      </c>
      <c r="BK13" s="37">
        <f>'16.1'!AE13</f>
        <v>23</v>
      </c>
      <c r="BL13" s="37">
        <f>'16.1'!N13</f>
        <v>55</v>
      </c>
      <c r="BM13" s="37">
        <f>'16.1'!AD13</f>
        <v>0</v>
      </c>
      <c r="BN13" s="34">
        <f>'17.1'!E13</f>
        <v>0</v>
      </c>
      <c r="BO13" s="34">
        <f>'17.1'!AD13</f>
        <v>3</v>
      </c>
      <c r="BP13" s="34">
        <f>'17.1'!N13</f>
        <v>0</v>
      </c>
      <c r="BQ13" s="34">
        <f>'17.1'!AC13</f>
        <v>0</v>
      </c>
      <c r="BR13" s="37">
        <f>'18.1'!E13</f>
        <v>68</v>
      </c>
      <c r="BS13" s="37">
        <f>'18.1'!AE13</f>
        <v>10</v>
      </c>
      <c r="BT13" s="37">
        <f>'18.1'!N13</f>
        <v>8</v>
      </c>
      <c r="BU13" s="37">
        <f>'18.1'!AD13</f>
        <v>0</v>
      </c>
      <c r="BV13" s="34">
        <f>'19.1'!E13</f>
        <v>85</v>
      </c>
      <c r="BW13" s="34">
        <f>'19.1'!AG13</f>
        <v>99</v>
      </c>
      <c r="BX13" s="34">
        <f>'19.1'!N13</f>
        <v>5</v>
      </c>
      <c r="BY13" s="34">
        <f>'19.1'!AF13</f>
        <v>0</v>
      </c>
      <c r="BZ13" s="37">
        <f>'20.1'!E13</f>
        <v>85</v>
      </c>
      <c r="CA13" s="37">
        <f>'20.1'!AF13</f>
        <v>51</v>
      </c>
      <c r="CB13" s="37">
        <f>'20.1'!N13</f>
        <v>0</v>
      </c>
      <c r="CC13" s="37">
        <f>'20.1'!AE13</f>
        <v>0</v>
      </c>
      <c r="CD13" s="34">
        <f>'21.1'!E13</f>
        <v>0</v>
      </c>
      <c r="CE13" s="34">
        <f>'21.1'!AE13</f>
        <v>0</v>
      </c>
      <c r="CF13" s="34">
        <f>'21.1'!N13</f>
        <v>0</v>
      </c>
      <c r="CG13" s="34">
        <f>'21.1'!AD13</f>
        <v>0</v>
      </c>
      <c r="CH13" s="37">
        <f>'22.1'!F13</f>
        <v>0</v>
      </c>
      <c r="CI13" s="37">
        <f>'22.1'!AI13</f>
        <v>9</v>
      </c>
      <c r="CJ13" s="37">
        <f>'22.1'!O13</f>
        <v>8</v>
      </c>
      <c r="CK13" s="37">
        <f>'22.1'!AH13</f>
        <v>0</v>
      </c>
      <c r="CL13" s="34">
        <f>'23.1'!E13</f>
        <v>85</v>
      </c>
      <c r="CM13" s="34">
        <f>'23.1'!AG13</f>
        <v>10</v>
      </c>
      <c r="CN13" s="34">
        <f>'23.1'!O13</f>
        <v>24</v>
      </c>
      <c r="CO13" s="34">
        <f>'23.1'!AF13</f>
        <v>0</v>
      </c>
      <c r="CP13" s="37">
        <f>'24.1'!E13</f>
        <v>0</v>
      </c>
      <c r="CQ13" s="37">
        <f>'24.1'!AD13</f>
        <v>8</v>
      </c>
      <c r="CR13" s="37">
        <f>'24.1'!N13</f>
        <v>0</v>
      </c>
      <c r="CS13" s="37">
        <f>'24.1'!AC13</f>
        <v>0</v>
      </c>
      <c r="CT13" s="34">
        <f>'25.1'!F13</f>
        <v>0</v>
      </c>
      <c r="CU13" s="34">
        <f>'25.1'!AF13</f>
        <v>19</v>
      </c>
      <c r="CV13" s="34">
        <f>'25.1'!O13</f>
        <v>10</v>
      </c>
      <c r="CW13" s="34">
        <f>'25.1'!AE13</f>
        <v>0</v>
      </c>
      <c r="CX13" s="37">
        <f>'26.1'!E13</f>
        <v>85</v>
      </c>
      <c r="CY13" s="37">
        <f>'26.1'!AG13</f>
        <v>17</v>
      </c>
      <c r="CZ13" s="37">
        <f>'26.1'!N13</f>
        <v>5</v>
      </c>
      <c r="DA13" s="37">
        <f>'26.1'!AF13</f>
        <v>0</v>
      </c>
      <c r="DB13" s="34"/>
      <c r="DC13" s="34"/>
      <c r="DD13" s="34"/>
      <c r="DE13" s="34"/>
      <c r="DF13" s="37"/>
      <c r="DG13" s="37"/>
      <c r="DH13" s="37"/>
      <c r="DI13" s="37"/>
      <c r="DJ13" s="34"/>
      <c r="DK13" s="34"/>
      <c r="DL13" s="34"/>
      <c r="DM13" s="34"/>
      <c r="DN13" s="37"/>
      <c r="DO13" s="37"/>
      <c r="DP13" s="37"/>
      <c r="DQ13" s="37"/>
      <c r="DR13" s="119"/>
      <c r="DS13" s="119"/>
      <c r="DT13" s="119"/>
      <c r="DU13" s="119"/>
      <c r="DV13" s="39">
        <f>'2.2'!F13</f>
        <v>267</v>
      </c>
      <c r="DW13" s="39">
        <f t="shared" si="0"/>
        <v>990</v>
      </c>
      <c r="DX13" s="39">
        <f t="shared" si="3"/>
        <v>1114</v>
      </c>
      <c r="DY13" s="39">
        <f t="shared" si="1"/>
        <v>202</v>
      </c>
      <c r="DZ13" s="39">
        <f t="shared" si="2"/>
        <v>1</v>
      </c>
      <c r="EA13" s="39">
        <f t="shared" si="4"/>
        <v>-60</v>
      </c>
      <c r="EB13" s="39"/>
      <c r="EC13" s="40">
        <f t="shared" si="5"/>
        <v>60</v>
      </c>
    </row>
    <row r="14" spans="1:133" x14ac:dyDescent="0.25">
      <c r="A14" s="20" t="s">
        <v>25</v>
      </c>
      <c r="B14" s="34">
        <f>'2.2'!E14</f>
        <v>181</v>
      </c>
      <c r="C14" s="34">
        <f>'2.2'!AC14</f>
        <v>0</v>
      </c>
      <c r="D14" s="34">
        <f>'2.2'!N14</f>
        <v>143</v>
      </c>
      <c r="E14" s="34">
        <f>'2.2'!AB14</f>
        <v>0</v>
      </c>
      <c r="F14" s="37">
        <f>'2.1'!E14</f>
        <v>180</v>
      </c>
      <c r="G14" s="37">
        <f>'2.1'!AE14</f>
        <v>15</v>
      </c>
      <c r="H14" s="37">
        <f>'2.1'!N14</f>
        <v>0</v>
      </c>
      <c r="I14" s="37">
        <f>'2.1'!AD14</f>
        <v>1</v>
      </c>
      <c r="J14" s="34">
        <f>'3.1'!E14</f>
        <v>0</v>
      </c>
      <c r="K14" s="34">
        <f>'3.1'!AD14</f>
        <v>42</v>
      </c>
      <c r="L14" s="34">
        <f>'3.1'!N14</f>
        <v>40</v>
      </c>
      <c r="M14" s="34">
        <f>'3.1'!AC14</f>
        <v>0</v>
      </c>
      <c r="N14" s="37">
        <f>'4.1'!E14</f>
        <v>0</v>
      </c>
      <c r="O14" s="37">
        <f>'4.1'!AE14</f>
        <v>15</v>
      </c>
      <c r="P14" s="37">
        <f>'4.1'!N14</f>
        <v>35</v>
      </c>
      <c r="Q14" s="37">
        <f>'4.1'!AD14</f>
        <v>0</v>
      </c>
      <c r="R14" s="34">
        <f>'5.1'!E14</f>
        <v>0</v>
      </c>
      <c r="S14" s="34">
        <f>'5.1'!AD14</f>
        <v>13</v>
      </c>
      <c r="T14" s="34">
        <f>'5.1'!N14</f>
        <v>5</v>
      </c>
      <c r="U14" s="34">
        <f>'5.1'!AC14</f>
        <v>0</v>
      </c>
      <c r="V14" s="37">
        <f>'6.1'!E14</f>
        <v>180</v>
      </c>
      <c r="W14" s="37">
        <f>'6.1'!AF14</f>
        <v>3</v>
      </c>
      <c r="X14" s="37">
        <f>'6.1'!N14</f>
        <v>55</v>
      </c>
      <c r="Y14" s="37">
        <f>'6.1'!AE14</f>
        <v>0</v>
      </c>
      <c r="Z14" s="34">
        <f>'7.1'!E14</f>
        <v>0</v>
      </c>
      <c r="AA14" s="34">
        <f>'7.1'!AF14</f>
        <v>0</v>
      </c>
      <c r="AB14" s="34">
        <f>'7.1'!N14</f>
        <v>0</v>
      </c>
      <c r="AC14" s="34">
        <f>'7.1'!AE14</f>
        <v>0</v>
      </c>
      <c r="AD14" s="37">
        <f>'8.1'!E14</f>
        <v>0</v>
      </c>
      <c r="AE14" s="37">
        <f>'8.1'!AD14</f>
        <v>15</v>
      </c>
      <c r="AF14" s="37">
        <f>'8.1'!N14</f>
        <v>0</v>
      </c>
      <c r="AG14" s="37">
        <f>'8.1'!AC14</f>
        <v>0</v>
      </c>
      <c r="AH14" s="34">
        <f>'9.1'!E14</f>
        <v>90</v>
      </c>
      <c r="AI14" s="34">
        <f>'9.1'!AF14</f>
        <v>241</v>
      </c>
      <c r="AJ14" s="34">
        <f>'9.1'!N14</f>
        <v>0</v>
      </c>
      <c r="AK14" s="34">
        <f>'9.1'!AD14</f>
        <v>0</v>
      </c>
      <c r="AL14" s="37">
        <f>'10.1'!E14</f>
        <v>0</v>
      </c>
      <c r="AM14" s="37">
        <f>'10.1'!AD14</f>
        <v>33</v>
      </c>
      <c r="AN14" s="37">
        <f>'10.1'!N14</f>
        <v>60</v>
      </c>
      <c r="AO14" s="37">
        <f>'10.1'!AC11</f>
        <v>1</v>
      </c>
      <c r="AP14" s="34">
        <f>'11.1'!E14</f>
        <v>0</v>
      </c>
      <c r="AQ14" s="34">
        <f>'11.1'!AD14</f>
        <v>13</v>
      </c>
      <c r="AR14" s="34">
        <f>'11.1'!N14</f>
        <v>30</v>
      </c>
      <c r="AS14" s="34">
        <f>'11.1'!AC14</f>
        <v>0</v>
      </c>
      <c r="AT14" s="37">
        <f>'12.1'!E14</f>
        <v>90</v>
      </c>
      <c r="AU14" s="37">
        <f>'12.1'!AF14</f>
        <v>0</v>
      </c>
      <c r="AV14" s="37">
        <f>'12.1'!N14</f>
        <v>5</v>
      </c>
      <c r="AW14" s="37">
        <f>'12.1'!AE14</f>
        <v>0</v>
      </c>
      <c r="AX14" s="34">
        <f>'13.1'!E14</f>
        <v>0</v>
      </c>
      <c r="AY14" s="34">
        <f>'13.1'!AD14</f>
        <v>28</v>
      </c>
      <c r="AZ14" s="34">
        <f>'13.1'!N14</f>
        <v>20</v>
      </c>
      <c r="BA14" s="34">
        <f>'13.1'!AC14</f>
        <v>0</v>
      </c>
      <c r="BB14" s="37">
        <f>'14.1'!E14</f>
        <v>0</v>
      </c>
      <c r="BC14" s="37">
        <f>'14.1'!AF14</f>
        <v>0</v>
      </c>
      <c r="BD14" s="37">
        <f>'14.1'!N14</f>
        <v>0</v>
      </c>
      <c r="BE14" s="37">
        <f>'14.1'!AE14</f>
        <v>0</v>
      </c>
      <c r="BF14" s="34">
        <f>'15.1'!E14</f>
        <v>0</v>
      </c>
      <c r="BG14" s="34">
        <f>'15.1'!AE14</f>
        <v>20</v>
      </c>
      <c r="BH14" s="34">
        <f>'15.1'!N14</f>
        <v>0</v>
      </c>
      <c r="BI14" s="34">
        <f>'15.1'!AD14</f>
        <v>0</v>
      </c>
      <c r="BJ14" s="37">
        <f>'16.1'!E14</f>
        <v>0</v>
      </c>
      <c r="BK14" s="37">
        <f>'16.1'!AE14</f>
        <v>5</v>
      </c>
      <c r="BL14" s="37">
        <f>'16.1'!N14</f>
        <v>21</v>
      </c>
      <c r="BM14" s="37">
        <f>'16.1'!AD14</f>
        <v>0</v>
      </c>
      <c r="BN14" s="34">
        <f>'17.1'!E14</f>
        <v>0</v>
      </c>
      <c r="BO14" s="34">
        <f>'17.1'!AD14</f>
        <v>14</v>
      </c>
      <c r="BP14" s="34">
        <f>'17.1'!N14</f>
        <v>45</v>
      </c>
      <c r="BQ14" s="34">
        <f>'17.1'!AC14</f>
        <v>1</v>
      </c>
      <c r="BR14" s="37">
        <f>'18.1'!E14</f>
        <v>90</v>
      </c>
      <c r="BS14" s="37">
        <f>'18.1'!AE14</f>
        <v>12</v>
      </c>
      <c r="BT14" s="37">
        <f>'18.1'!N14</f>
        <v>10</v>
      </c>
      <c r="BU14" s="37">
        <f>'18.1'!AD14</f>
        <v>0</v>
      </c>
      <c r="BV14" s="34">
        <f>'19.1'!E14</f>
        <v>34</v>
      </c>
      <c r="BW14" s="34">
        <f>'19.1'!AG14</f>
        <v>0</v>
      </c>
      <c r="BX14" s="34">
        <f>'19.1'!N14</f>
        <v>5</v>
      </c>
      <c r="BY14" s="34">
        <f>'19.1'!AF14</f>
        <v>0</v>
      </c>
      <c r="BZ14" s="37">
        <f>'20.1'!E14</f>
        <v>0</v>
      </c>
      <c r="CA14" s="37">
        <f>'20.1'!AF14</f>
        <v>13</v>
      </c>
      <c r="CB14" s="37">
        <f>'20.1'!N14</f>
        <v>30</v>
      </c>
      <c r="CC14" s="37">
        <f>'20.1'!AE14</f>
        <v>0</v>
      </c>
      <c r="CD14" s="34">
        <f>'21.1'!E14</f>
        <v>0</v>
      </c>
      <c r="CE14" s="34">
        <f>'21.1'!AE14</f>
        <v>0</v>
      </c>
      <c r="CF14" s="34">
        <f>'21.1'!N14</f>
        <v>0</v>
      </c>
      <c r="CG14" s="34">
        <f>'21.1'!AD14</f>
        <v>0</v>
      </c>
      <c r="CH14" s="37">
        <f>'22.1'!F14</f>
        <v>0</v>
      </c>
      <c r="CI14" s="37">
        <f>'22.1'!AI14</f>
        <v>10</v>
      </c>
      <c r="CJ14" s="37">
        <f>'22.1'!O14</f>
        <v>0</v>
      </c>
      <c r="CK14" s="37">
        <f>'22.1'!AH14</f>
        <v>0</v>
      </c>
      <c r="CL14" s="34">
        <f>'23.1'!E14</f>
        <v>0</v>
      </c>
      <c r="CM14" s="34">
        <f>'23.1'!AG14</f>
        <v>3</v>
      </c>
      <c r="CN14" s="34">
        <f>'23.1'!O14</f>
        <v>15</v>
      </c>
      <c r="CO14" s="34">
        <f>'23.1'!AF14</f>
        <v>0</v>
      </c>
      <c r="CP14" s="37">
        <f>'24.1'!E14</f>
        <v>0</v>
      </c>
      <c r="CQ14" s="37">
        <f>'24.1'!AD14</f>
        <v>5</v>
      </c>
      <c r="CR14" s="37">
        <f>'24.1'!N14</f>
        <v>55</v>
      </c>
      <c r="CS14" s="37">
        <f>'24.1'!AC14</f>
        <v>0</v>
      </c>
      <c r="CT14" s="34">
        <f>'25.1'!F14</f>
        <v>0</v>
      </c>
      <c r="CU14" s="34">
        <f>'25.1'!AF14</f>
        <v>0</v>
      </c>
      <c r="CV14" s="34">
        <f>'25.1'!O14</f>
        <v>0</v>
      </c>
      <c r="CW14" s="34">
        <f>'25.1'!AE14</f>
        <v>0</v>
      </c>
      <c r="CX14" s="37">
        <f>'26.1'!E14</f>
        <v>0</v>
      </c>
      <c r="CY14" s="37">
        <f>'26.1'!AG14</f>
        <v>0</v>
      </c>
      <c r="CZ14" s="37">
        <f>'26.1'!N14</f>
        <v>0</v>
      </c>
      <c r="DA14" s="37">
        <f>'26.1'!AF14</f>
        <v>0</v>
      </c>
      <c r="DB14" s="34"/>
      <c r="DC14" s="34"/>
      <c r="DD14" s="34"/>
      <c r="DE14" s="34"/>
      <c r="DF14" s="37"/>
      <c r="DG14" s="37"/>
      <c r="DH14" s="37"/>
      <c r="DI14" s="37"/>
      <c r="DJ14" s="34"/>
      <c r="DK14" s="34"/>
      <c r="DL14" s="34"/>
      <c r="DM14" s="34"/>
      <c r="DN14" s="37"/>
      <c r="DO14" s="37"/>
      <c r="DP14" s="37"/>
      <c r="DQ14" s="37"/>
      <c r="DR14" s="119"/>
      <c r="DS14" s="119"/>
      <c r="DT14" s="119"/>
      <c r="DU14" s="119"/>
      <c r="DV14" s="39">
        <f>'2.2'!F14</f>
        <v>0</v>
      </c>
      <c r="DW14" s="39">
        <f t="shared" si="0"/>
        <v>845</v>
      </c>
      <c r="DX14" s="39">
        <f t="shared" si="3"/>
        <v>500</v>
      </c>
      <c r="DY14" s="39">
        <f t="shared" si="1"/>
        <v>574</v>
      </c>
      <c r="DZ14" s="39">
        <f t="shared" si="2"/>
        <v>3</v>
      </c>
      <c r="EA14" s="39">
        <f t="shared" si="4"/>
        <v>-232</v>
      </c>
      <c r="EB14" s="39"/>
      <c r="EC14" s="40">
        <f t="shared" si="5"/>
        <v>232</v>
      </c>
    </row>
    <row r="15" spans="1:133" x14ac:dyDescent="0.25">
      <c r="A15" s="20" t="s">
        <v>26</v>
      </c>
      <c r="B15" s="34">
        <f>'2.2'!E15</f>
        <v>0</v>
      </c>
      <c r="C15" s="34">
        <f>'2.2'!AC15</f>
        <v>0</v>
      </c>
      <c r="D15" s="34">
        <f>'2.2'!N15</f>
        <v>0</v>
      </c>
      <c r="E15" s="34">
        <f>'2.2'!AB15</f>
        <v>0</v>
      </c>
      <c r="F15" s="37">
        <f>'2.1'!E15</f>
        <v>52</v>
      </c>
      <c r="G15" s="37">
        <f>'2.1'!AE15</f>
        <v>2</v>
      </c>
      <c r="H15" s="37">
        <f>'2.1'!N15</f>
        <v>0</v>
      </c>
      <c r="I15" s="37">
        <f>'2.1'!AD15</f>
        <v>0</v>
      </c>
      <c r="J15" s="34">
        <f>'3.1'!E15</f>
        <v>0</v>
      </c>
      <c r="K15" s="34">
        <f>'3.1'!AD15</f>
        <v>36</v>
      </c>
      <c r="L15" s="34">
        <f>'3.1'!N15</f>
        <v>5</v>
      </c>
      <c r="M15" s="34">
        <f>'3.1'!AC15</f>
        <v>2</v>
      </c>
      <c r="N15" s="37">
        <f>'4.1'!E15</f>
        <v>0</v>
      </c>
      <c r="O15" s="37">
        <f>'4.1'!AE15</f>
        <v>5</v>
      </c>
      <c r="P15" s="37">
        <f>'4.1'!N15</f>
        <v>5</v>
      </c>
      <c r="Q15" s="37">
        <f>'4.1'!AD15</f>
        <v>0</v>
      </c>
      <c r="R15" s="34">
        <f>'5.1'!E15</f>
        <v>0</v>
      </c>
      <c r="S15" s="34">
        <f>'5.1'!AD15</f>
        <v>0</v>
      </c>
      <c r="T15" s="34">
        <f>'5.1'!N15</f>
        <v>0</v>
      </c>
      <c r="U15" s="34">
        <f>'5.1'!AC15</f>
        <v>0</v>
      </c>
      <c r="V15" s="37">
        <f>'6.1'!E15</f>
        <v>0</v>
      </c>
      <c r="W15" s="37">
        <f>'6.1'!AF15</f>
        <v>2</v>
      </c>
      <c r="X15" s="37">
        <f>'6.1'!N15</f>
        <v>10</v>
      </c>
      <c r="Y15" s="37">
        <f>'6.1'!AE15</f>
        <v>0</v>
      </c>
      <c r="Z15" s="34">
        <f>'7.1'!E15</f>
        <v>0</v>
      </c>
      <c r="AA15" s="34">
        <f>'7.1'!AF15</f>
        <v>0</v>
      </c>
      <c r="AB15" s="34">
        <f>'7.1'!N15</f>
        <v>0</v>
      </c>
      <c r="AC15" s="34">
        <f>'7.1'!AE15</f>
        <v>0</v>
      </c>
      <c r="AD15" s="37">
        <f>'8.1'!E15</f>
        <v>0</v>
      </c>
      <c r="AE15" s="37">
        <f>'8.1'!AD15</f>
        <v>10</v>
      </c>
      <c r="AF15" s="37">
        <f>'8.1'!N15</f>
        <v>0</v>
      </c>
      <c r="AG15" s="37">
        <f>'8.1'!AC15</f>
        <v>0</v>
      </c>
      <c r="AH15" s="34">
        <f>'9.1'!E15</f>
        <v>104</v>
      </c>
      <c r="AI15" s="34">
        <f>'9.1'!AF15</f>
        <v>237</v>
      </c>
      <c r="AJ15" s="34">
        <f>'9.1'!N15</f>
        <v>5</v>
      </c>
      <c r="AK15" s="34">
        <f>'9.1'!AD15</f>
        <v>0</v>
      </c>
      <c r="AL15" s="37">
        <f>'10.1'!E15</f>
        <v>0</v>
      </c>
      <c r="AM15" s="37">
        <f>'10.1'!AD15</f>
        <v>20</v>
      </c>
      <c r="AN15" s="37">
        <f>'10.1'!N15</f>
        <v>15</v>
      </c>
      <c r="AO15" s="37">
        <f>'10.1'!AC12</f>
        <v>0</v>
      </c>
      <c r="AP15" s="34">
        <f>'11.1'!E15</f>
        <v>0</v>
      </c>
      <c r="AQ15" s="34">
        <f>'11.1'!AD15</f>
        <v>11</v>
      </c>
      <c r="AR15" s="34">
        <f>'11.1'!N15</f>
        <v>40</v>
      </c>
      <c r="AS15" s="34">
        <f>'11.1'!AC15</f>
        <v>2</v>
      </c>
      <c r="AT15" s="37">
        <f>'12.1'!E15</f>
        <v>52</v>
      </c>
      <c r="AU15" s="37">
        <f>'12.1'!AF15</f>
        <v>4</v>
      </c>
      <c r="AV15" s="37">
        <f>'12.1'!N15</f>
        <v>10</v>
      </c>
      <c r="AW15" s="37">
        <f>'12.1'!AE15</f>
        <v>0</v>
      </c>
      <c r="AX15" s="34">
        <f>'13.1'!E15</f>
        <v>0</v>
      </c>
      <c r="AY15" s="34">
        <f>'13.1'!AD15</f>
        <v>17</v>
      </c>
      <c r="AZ15" s="34">
        <f>'13.1'!N15</f>
        <v>0</v>
      </c>
      <c r="BA15" s="34">
        <f>'13.1'!AC15</f>
        <v>0</v>
      </c>
      <c r="BB15" s="37">
        <f>'14.1'!E15</f>
        <v>0</v>
      </c>
      <c r="BC15" s="37">
        <f>'14.1'!AF15</f>
        <v>0</v>
      </c>
      <c r="BD15" s="37">
        <f>'14.1'!N15</f>
        <v>0</v>
      </c>
      <c r="BE15" s="37">
        <f>'14.1'!AE15</f>
        <v>0</v>
      </c>
      <c r="BF15" s="34">
        <f>'15.1'!E15</f>
        <v>69</v>
      </c>
      <c r="BG15" s="34">
        <f>'15.1'!AE15</f>
        <v>170</v>
      </c>
      <c r="BH15" s="34">
        <f>'15.1'!N15</f>
        <v>60</v>
      </c>
      <c r="BI15" s="34">
        <f>'15.1'!AD15</f>
        <v>4</v>
      </c>
      <c r="BJ15" s="37">
        <f>'16.1'!E15</f>
        <v>988</v>
      </c>
      <c r="BK15" s="37">
        <f>'16.1'!AE15</f>
        <v>71</v>
      </c>
      <c r="BL15" s="37">
        <f>'16.1'!N15</f>
        <v>137</v>
      </c>
      <c r="BM15" s="37">
        <f>'16.1'!AD15</f>
        <v>0</v>
      </c>
      <c r="BN15" s="34">
        <f>'17.1'!E15</f>
        <v>0</v>
      </c>
      <c r="BO15" s="34">
        <f>'17.1'!AD15</f>
        <v>74</v>
      </c>
      <c r="BP15" s="34">
        <f>'17.1'!N15</f>
        <v>180</v>
      </c>
      <c r="BQ15" s="34">
        <f>'17.1'!AC15</f>
        <v>1</v>
      </c>
      <c r="BR15" s="37">
        <f>'18.1'!E15</f>
        <v>0</v>
      </c>
      <c r="BS15" s="37">
        <f>'18.1'!AE15</f>
        <v>60</v>
      </c>
      <c r="BT15" s="37">
        <f>'18.1'!N15</f>
        <v>135</v>
      </c>
      <c r="BU15" s="37">
        <f>'18.1'!AD15</f>
        <v>0</v>
      </c>
      <c r="BV15" s="34">
        <f>'19.1'!E15</f>
        <v>0</v>
      </c>
      <c r="BW15" s="34">
        <f>'19.1'!AG15</f>
        <v>1</v>
      </c>
      <c r="BX15" s="34">
        <f>'19.1'!N15</f>
        <v>20</v>
      </c>
      <c r="BY15" s="34">
        <f>'19.1'!AF15</f>
        <v>1</v>
      </c>
      <c r="BZ15" s="37">
        <f>'20.1'!E15</f>
        <v>0</v>
      </c>
      <c r="CA15" s="37">
        <f>'20.1'!AF15</f>
        <v>0</v>
      </c>
      <c r="CB15" s="37">
        <f>'20.1'!N15</f>
        <v>15</v>
      </c>
      <c r="CC15" s="37">
        <f>'20.1'!AE15</f>
        <v>0</v>
      </c>
      <c r="CD15" s="34">
        <f>'21.1'!E15</f>
        <v>0</v>
      </c>
      <c r="CE15" s="34">
        <f>'21.1'!AE15</f>
        <v>0</v>
      </c>
      <c r="CF15" s="34">
        <f>'21.1'!N15</f>
        <v>0</v>
      </c>
      <c r="CG15" s="34">
        <f>'21.1'!AD15</f>
        <v>0</v>
      </c>
      <c r="CH15" s="37">
        <f>'22.1'!F15</f>
        <v>0</v>
      </c>
      <c r="CI15" s="37">
        <f>'22.1'!AI15</f>
        <v>0</v>
      </c>
      <c r="CJ15" s="37">
        <f>'22.1'!O15</f>
        <v>10</v>
      </c>
      <c r="CK15" s="37">
        <f>'22.1'!AH15</f>
        <v>0</v>
      </c>
      <c r="CL15" s="34">
        <f>'23.1'!E15</f>
        <v>0</v>
      </c>
      <c r="CM15" s="34">
        <f>'23.1'!AG15</f>
        <v>2</v>
      </c>
      <c r="CN15" s="34">
        <f>'23.1'!O15</f>
        <v>20</v>
      </c>
      <c r="CO15" s="34">
        <f>'23.1'!AF15</f>
        <v>0</v>
      </c>
      <c r="CP15" s="37">
        <f>'24.1'!E15</f>
        <v>0</v>
      </c>
      <c r="CQ15" s="37">
        <f>'24.1'!AD15</f>
        <v>0</v>
      </c>
      <c r="CR15" s="37">
        <f>'24.1'!N15</f>
        <v>30</v>
      </c>
      <c r="CS15" s="37">
        <f>'24.1'!AC15</f>
        <v>1</v>
      </c>
      <c r="CT15" s="34">
        <f>'25.1'!F15</f>
        <v>0</v>
      </c>
      <c r="CU15" s="34">
        <f>'25.1'!AF15</f>
        <v>0</v>
      </c>
      <c r="CV15" s="34">
        <f>'25.1'!O15</f>
        <v>55</v>
      </c>
      <c r="CW15" s="34">
        <f>'25.1'!AE15</f>
        <v>0</v>
      </c>
      <c r="CX15" s="37">
        <f>'26.1'!E15</f>
        <v>0</v>
      </c>
      <c r="CY15" s="37">
        <f>'26.1'!AG15</f>
        <v>51</v>
      </c>
      <c r="CZ15" s="37">
        <f>'26.1'!N15</f>
        <v>10</v>
      </c>
      <c r="DA15" s="37">
        <f>'26.1'!AF15</f>
        <v>1</v>
      </c>
      <c r="DB15" s="34"/>
      <c r="DC15" s="34"/>
      <c r="DD15" s="34"/>
      <c r="DE15" s="34"/>
      <c r="DF15" s="37"/>
      <c r="DG15" s="37"/>
      <c r="DH15" s="37"/>
      <c r="DI15" s="37"/>
      <c r="DJ15" s="34"/>
      <c r="DK15" s="34"/>
      <c r="DL15" s="34"/>
      <c r="DM15" s="34"/>
      <c r="DN15" s="37"/>
      <c r="DO15" s="37"/>
      <c r="DP15" s="37"/>
      <c r="DQ15" s="37"/>
      <c r="DR15" s="119"/>
      <c r="DS15" s="119"/>
      <c r="DT15" s="119"/>
      <c r="DU15" s="119"/>
      <c r="DV15" s="39">
        <f>'2.2'!F15</f>
        <v>0</v>
      </c>
      <c r="DW15" s="39">
        <f t="shared" si="0"/>
        <v>1265</v>
      </c>
      <c r="DX15" s="39">
        <f t="shared" si="3"/>
        <v>773</v>
      </c>
      <c r="DY15" s="39">
        <f t="shared" si="1"/>
        <v>762</v>
      </c>
      <c r="DZ15" s="39">
        <f t="shared" si="2"/>
        <v>12</v>
      </c>
      <c r="EA15" s="39">
        <f t="shared" si="4"/>
        <v>-282</v>
      </c>
      <c r="EB15" s="39"/>
      <c r="EC15" s="40">
        <f t="shared" si="5"/>
        <v>282</v>
      </c>
    </row>
    <row r="16" spans="1:133" x14ac:dyDescent="0.25">
      <c r="A16" s="20" t="s">
        <v>27</v>
      </c>
      <c r="B16" s="34">
        <f>'2.2'!E16</f>
        <v>75</v>
      </c>
      <c r="C16" s="34">
        <f>'2.2'!AC16</f>
        <v>0</v>
      </c>
      <c r="D16" s="34">
        <f>'2.2'!N16</f>
        <v>103</v>
      </c>
      <c r="E16" s="34">
        <f>'2.2'!AB16</f>
        <v>0</v>
      </c>
      <c r="F16" s="37">
        <f>'2.1'!E16</f>
        <v>14</v>
      </c>
      <c r="G16" s="37">
        <f>'2.1'!AE16</f>
        <v>18</v>
      </c>
      <c r="H16" s="37">
        <f>'2.1'!N16</f>
        <v>69</v>
      </c>
      <c r="I16" s="37">
        <f>'2.1'!AD16</f>
        <v>1</v>
      </c>
      <c r="J16" s="34">
        <f>'3.1'!E16</f>
        <v>0</v>
      </c>
      <c r="K16" s="34">
        <f>'3.1'!AD16</f>
        <v>17</v>
      </c>
      <c r="L16" s="34">
        <f>'3.1'!N16</f>
        <v>10</v>
      </c>
      <c r="M16" s="34">
        <f>'3.1'!AC16</f>
        <v>2</v>
      </c>
      <c r="N16" s="37">
        <f>'4.1'!E16</f>
        <v>0</v>
      </c>
      <c r="O16" s="37">
        <f>'4.1'!AE16</f>
        <v>15</v>
      </c>
      <c r="P16" s="37">
        <f>'4.1'!N16</f>
        <v>0</v>
      </c>
      <c r="Q16" s="37">
        <f>'4.1'!AD16</f>
        <v>0</v>
      </c>
      <c r="R16" s="34">
        <f>'5.1'!E16</f>
        <v>5</v>
      </c>
      <c r="S16" s="34">
        <f>'5.1'!AD16</f>
        <v>132</v>
      </c>
      <c r="T16" s="34">
        <f>'5.1'!N16</f>
        <v>49</v>
      </c>
      <c r="U16" s="34">
        <f>'5.1'!AC16</f>
        <v>5</v>
      </c>
      <c r="V16" s="37">
        <f>'6.1'!E16</f>
        <v>0</v>
      </c>
      <c r="W16" s="37">
        <f>'6.1'!AF16</f>
        <v>82</v>
      </c>
      <c r="X16" s="37">
        <f>'6.1'!N16</f>
        <v>5</v>
      </c>
      <c r="Y16" s="37">
        <f>'6.1'!AE16</f>
        <v>0</v>
      </c>
      <c r="Z16" s="34">
        <f>'7.1'!E16</f>
        <v>300</v>
      </c>
      <c r="AA16" s="34">
        <f>'7.1'!AF16</f>
        <v>0</v>
      </c>
      <c r="AB16" s="34">
        <f>'7.1'!N16</f>
        <v>0</v>
      </c>
      <c r="AC16" s="34">
        <f>'7.1'!AE16</f>
        <v>0</v>
      </c>
      <c r="AD16" s="37">
        <f>'8.1'!E16</f>
        <v>0</v>
      </c>
      <c r="AE16" s="37">
        <f>'8.1'!AD16</f>
        <v>22</v>
      </c>
      <c r="AF16" s="37">
        <f>'8.1'!N16</f>
        <v>118</v>
      </c>
      <c r="AG16" s="37">
        <f>'8.1'!AC16</f>
        <v>0</v>
      </c>
      <c r="AH16" s="34">
        <f>'9.1'!E16</f>
        <v>0</v>
      </c>
      <c r="AI16" s="34">
        <f>'9.1'!AF16</f>
        <v>201</v>
      </c>
      <c r="AJ16" s="34">
        <f>'9.1'!N16</f>
        <v>76</v>
      </c>
      <c r="AK16" s="34">
        <f>'9.1'!AD16</f>
        <v>1</v>
      </c>
      <c r="AL16" s="37">
        <f>'10.1'!E16</f>
        <v>75</v>
      </c>
      <c r="AM16" s="37">
        <f>'10.1'!AD16</f>
        <v>17</v>
      </c>
      <c r="AN16" s="37">
        <f>'10.1'!N16</f>
        <v>0</v>
      </c>
      <c r="AO16" s="37">
        <f>'10.1'!AC13</f>
        <v>0</v>
      </c>
      <c r="AP16" s="34">
        <f>'11.1'!E16</f>
        <v>150</v>
      </c>
      <c r="AQ16" s="34">
        <f>'11.1'!AD16</f>
        <v>4</v>
      </c>
      <c r="AR16" s="34">
        <f>'11.1'!N16</f>
        <v>25</v>
      </c>
      <c r="AS16" s="34">
        <f>'11.1'!AC16</f>
        <v>0</v>
      </c>
      <c r="AT16" s="37">
        <f>'12.1'!E16</f>
        <v>0</v>
      </c>
      <c r="AU16" s="37">
        <f>'12.1'!AF16</f>
        <v>110</v>
      </c>
      <c r="AV16" s="37">
        <f>'12.1'!N16</f>
        <v>35</v>
      </c>
      <c r="AW16" s="37">
        <f>'12.1'!AE16</f>
        <v>0</v>
      </c>
      <c r="AX16" s="34">
        <f>'13.1'!E16</f>
        <v>75</v>
      </c>
      <c r="AY16" s="34">
        <f>'13.1'!AD16</f>
        <v>86</v>
      </c>
      <c r="AZ16" s="34">
        <f>'13.1'!N16</f>
        <v>22</v>
      </c>
      <c r="BA16" s="34">
        <f>'13.1'!AC16</f>
        <v>0</v>
      </c>
      <c r="BB16" s="37">
        <f>'14.1'!E16</f>
        <v>225</v>
      </c>
      <c r="BC16" s="37">
        <f>'14.1'!AF16</f>
        <v>0</v>
      </c>
      <c r="BD16" s="37">
        <f>'14.1'!N16</f>
        <v>0</v>
      </c>
      <c r="BE16" s="37">
        <f>'14.1'!AE16</f>
        <v>0</v>
      </c>
      <c r="BF16" s="34">
        <f>'15.1'!E16</f>
        <v>75</v>
      </c>
      <c r="BG16" s="34">
        <f>'15.1'!AE16</f>
        <v>2</v>
      </c>
      <c r="BH16" s="34">
        <f>'15.1'!N16</f>
        <v>88</v>
      </c>
      <c r="BI16" s="34">
        <f>'15.1'!AD16</f>
        <v>2</v>
      </c>
      <c r="BJ16" s="37">
        <f>'16.1'!E16</f>
        <v>75</v>
      </c>
      <c r="BK16" s="37">
        <f>'16.1'!AE16</f>
        <v>39</v>
      </c>
      <c r="BL16" s="37">
        <f>'16.1'!N16</f>
        <v>106</v>
      </c>
      <c r="BM16" s="37">
        <f>'16.1'!AD16</f>
        <v>0</v>
      </c>
      <c r="BN16" s="34">
        <f>'17.1'!E16</f>
        <v>0</v>
      </c>
      <c r="BO16" s="34">
        <f>'17.1'!AD16</f>
        <v>12</v>
      </c>
      <c r="BP16" s="34">
        <f>'17.1'!N16</f>
        <v>0</v>
      </c>
      <c r="BQ16" s="34">
        <f>'17.1'!AC16</f>
        <v>0</v>
      </c>
      <c r="BR16" s="37">
        <f>'18.1'!E16</f>
        <v>150</v>
      </c>
      <c r="BS16" s="37">
        <f>'18.1'!AE16</f>
        <v>84</v>
      </c>
      <c r="BT16" s="37">
        <f>'18.1'!N16</f>
        <v>32</v>
      </c>
      <c r="BU16" s="37">
        <f>'18.1'!AD16</f>
        <v>0</v>
      </c>
      <c r="BV16" s="34">
        <f>'19.1'!E16</f>
        <v>0</v>
      </c>
      <c r="BW16" s="34">
        <f>'19.1'!AG16</f>
        <v>108</v>
      </c>
      <c r="BX16" s="34">
        <f>'19.1'!N16</f>
        <v>59</v>
      </c>
      <c r="BY16" s="34">
        <f>'19.1'!AF16</f>
        <v>0</v>
      </c>
      <c r="BZ16" s="37">
        <f>'20.1'!E16</f>
        <v>0</v>
      </c>
      <c r="CA16" s="37">
        <f>'20.1'!AF16</f>
        <v>66</v>
      </c>
      <c r="CB16" s="37">
        <f>'20.1'!N16</f>
        <v>0</v>
      </c>
      <c r="CC16" s="37">
        <f>'20.1'!AE16</f>
        <v>1</v>
      </c>
      <c r="CD16" s="34">
        <f>'21.1'!E16</f>
        <v>225</v>
      </c>
      <c r="CE16" s="34">
        <f>'21.1'!AE16</f>
        <v>0</v>
      </c>
      <c r="CF16" s="34">
        <f>'21.1'!N16</f>
        <v>0</v>
      </c>
      <c r="CG16" s="34">
        <f>'21.1'!AD16</f>
        <v>0</v>
      </c>
      <c r="CH16" s="37">
        <f>'22.1'!F16</f>
        <v>0</v>
      </c>
      <c r="CI16" s="37">
        <f>'22.1'!AI16</f>
        <v>10</v>
      </c>
      <c r="CJ16" s="37">
        <f>'22.1'!O16</f>
        <v>208</v>
      </c>
      <c r="CK16" s="37">
        <f>'22.1'!AH16</f>
        <v>0</v>
      </c>
      <c r="CL16" s="34">
        <f>'23.1'!E16</f>
        <v>225</v>
      </c>
      <c r="CM16" s="34">
        <f>'23.1'!AG16</f>
        <v>36</v>
      </c>
      <c r="CN16" s="34">
        <f>'23.1'!O16</f>
        <v>64</v>
      </c>
      <c r="CO16" s="34">
        <f>'23.1'!AF16</f>
        <v>1</v>
      </c>
      <c r="CP16" s="37">
        <f>'24.1'!E16</f>
        <v>0</v>
      </c>
      <c r="CQ16" s="37">
        <f>'24.1'!AD16</f>
        <v>18</v>
      </c>
      <c r="CR16" s="37">
        <f>'24.1'!N16</f>
        <v>0</v>
      </c>
      <c r="CS16" s="37">
        <f>'24.1'!AC16</f>
        <v>0</v>
      </c>
      <c r="CT16" s="34">
        <f>'25.1'!F16</f>
        <v>150</v>
      </c>
      <c r="CU16" s="34">
        <f>'25.1'!AF16</f>
        <v>31</v>
      </c>
      <c r="CV16" s="34">
        <f>'25.1'!O16</f>
        <v>0</v>
      </c>
      <c r="CW16" s="34">
        <f>'25.1'!AE16</f>
        <v>0</v>
      </c>
      <c r="CX16" s="37">
        <f>'26.1'!E16</f>
        <v>0</v>
      </c>
      <c r="CY16" s="37">
        <f>'26.1'!AG16</f>
        <v>78</v>
      </c>
      <c r="CZ16" s="37">
        <f>'26.1'!N16</f>
        <v>73</v>
      </c>
      <c r="DA16" s="37">
        <f>'26.1'!AF16</f>
        <v>0</v>
      </c>
      <c r="DB16" s="34"/>
      <c r="DC16" s="34"/>
      <c r="DD16" s="34"/>
      <c r="DE16" s="34"/>
      <c r="DF16" s="37"/>
      <c r="DG16" s="37"/>
      <c r="DH16" s="37"/>
      <c r="DI16" s="37"/>
      <c r="DJ16" s="34"/>
      <c r="DK16" s="34"/>
      <c r="DL16" s="34"/>
      <c r="DM16" s="34"/>
      <c r="DN16" s="37"/>
      <c r="DO16" s="37"/>
      <c r="DP16" s="37"/>
      <c r="DQ16" s="37"/>
      <c r="DR16" s="119"/>
      <c r="DS16" s="119"/>
      <c r="DT16" s="119"/>
      <c r="DU16" s="119"/>
      <c r="DV16" s="39">
        <f>'2.2'!F16</f>
        <v>200</v>
      </c>
      <c r="DW16" s="39">
        <f t="shared" si="0"/>
        <v>1819</v>
      </c>
      <c r="DX16" s="39">
        <f t="shared" si="3"/>
        <v>1188</v>
      </c>
      <c r="DY16" s="39">
        <f t="shared" si="1"/>
        <v>1142</v>
      </c>
      <c r="DZ16" s="39">
        <f t="shared" si="2"/>
        <v>13</v>
      </c>
      <c r="EA16" s="39">
        <f t="shared" si="4"/>
        <v>-324</v>
      </c>
      <c r="EB16" s="39"/>
      <c r="EC16" s="40">
        <f t="shared" si="5"/>
        <v>324</v>
      </c>
    </row>
    <row r="17" spans="1:133" x14ac:dyDescent="0.25">
      <c r="A17" s="20" t="s">
        <v>48</v>
      </c>
      <c r="B17" s="34">
        <f>'2.2'!E17</f>
        <v>50</v>
      </c>
      <c r="C17" s="34">
        <f>'2.2'!AC17</f>
        <v>0</v>
      </c>
      <c r="D17" s="34">
        <f>'2.2'!N17</f>
        <v>0</v>
      </c>
      <c r="E17" s="34">
        <f>'2.2'!AB17</f>
        <v>0</v>
      </c>
      <c r="F17" s="37">
        <f>'2.1'!E17</f>
        <v>50</v>
      </c>
      <c r="G17" s="37">
        <f>'2.1'!AE17</f>
        <v>10</v>
      </c>
      <c r="H17" s="37">
        <f>'2.1'!N17</f>
        <v>5</v>
      </c>
      <c r="I17" s="37">
        <f>'2.1'!AD17</f>
        <v>0</v>
      </c>
      <c r="J17" s="34">
        <f>'3.1'!E17</f>
        <v>0</v>
      </c>
      <c r="K17" s="34">
        <f>'3.1'!AD17</f>
        <v>14</v>
      </c>
      <c r="L17" s="34">
        <f>'3.1'!N17</f>
        <v>0</v>
      </c>
      <c r="M17" s="34">
        <f>'3.1'!AC17</f>
        <v>0</v>
      </c>
      <c r="N17" s="37">
        <f>'4.1'!E17</f>
        <v>0</v>
      </c>
      <c r="O17" s="37">
        <f>'4.1'!AE17</f>
        <v>0</v>
      </c>
      <c r="P17" s="37">
        <f>'4.1'!N17</f>
        <v>0</v>
      </c>
      <c r="Q17" s="37">
        <f>'4.1'!AD17</f>
        <v>0</v>
      </c>
      <c r="R17" s="34">
        <f>'5.1'!E17</f>
        <v>0</v>
      </c>
      <c r="S17" s="34">
        <f>'5.1'!AD17</f>
        <v>0</v>
      </c>
      <c r="T17" s="34">
        <f>'5.1'!N17</f>
        <v>0</v>
      </c>
      <c r="U17" s="34">
        <f>'5.1'!AC17</f>
        <v>0</v>
      </c>
      <c r="V17" s="37">
        <f>'6.1'!E17</f>
        <v>50</v>
      </c>
      <c r="W17" s="37">
        <f>'6.1'!AF17</f>
        <v>8</v>
      </c>
      <c r="X17" s="37">
        <f>'6.1'!N17</f>
        <v>0</v>
      </c>
      <c r="Y17" s="37">
        <f>'6.1'!AE17</f>
        <v>0</v>
      </c>
      <c r="Z17" s="34">
        <f>'7.1'!E17</f>
        <v>0</v>
      </c>
      <c r="AA17" s="34">
        <f>'7.1'!AF17</f>
        <v>0</v>
      </c>
      <c r="AB17" s="34">
        <f>'7.1'!N17</f>
        <v>0</v>
      </c>
      <c r="AC17" s="34">
        <f>'7.1'!AE17</f>
        <v>0</v>
      </c>
      <c r="AD17" s="37">
        <f>'8.1'!E17</f>
        <v>0</v>
      </c>
      <c r="AE17" s="37">
        <f>'8.1'!AD17</f>
        <v>9</v>
      </c>
      <c r="AF17" s="37">
        <f>'8.1'!N17</f>
        <v>36</v>
      </c>
      <c r="AG17" s="37">
        <f>'8.1'!AC17</f>
        <v>1</v>
      </c>
      <c r="AH17" s="34">
        <f>'9.1'!E17</f>
        <v>0</v>
      </c>
      <c r="AI17" s="34">
        <f>'9.1'!AF17</f>
        <v>34</v>
      </c>
      <c r="AJ17" s="34">
        <f>'9.1'!N17</f>
        <v>0</v>
      </c>
      <c r="AK17" s="34">
        <f>'9.1'!AD17</f>
        <v>1</v>
      </c>
      <c r="AL17" s="37">
        <f>'10.1'!E17</f>
        <v>50</v>
      </c>
      <c r="AM17" s="37">
        <f>'10.1'!AD17</f>
        <v>5</v>
      </c>
      <c r="AN17" s="37">
        <f>'10.1'!N17</f>
        <v>0</v>
      </c>
      <c r="AO17" s="37">
        <f>'10.1'!AC14</f>
        <v>0</v>
      </c>
      <c r="AP17" s="34">
        <f>'11.1'!E17</f>
        <v>0</v>
      </c>
      <c r="AQ17" s="34">
        <f>'11.1'!AD17</f>
        <v>0</v>
      </c>
      <c r="AR17" s="34">
        <f>'11.1'!N17</f>
        <v>9</v>
      </c>
      <c r="AS17" s="34">
        <f>'11.1'!AC17</f>
        <v>0</v>
      </c>
      <c r="AT17" s="37">
        <f>'12.1'!E17</f>
        <v>0</v>
      </c>
      <c r="AU17" s="37">
        <f>'12.1'!AF17</f>
        <v>0</v>
      </c>
      <c r="AV17" s="37">
        <f>'12.1'!N17</f>
        <v>10</v>
      </c>
      <c r="AW17" s="37">
        <f>'12.1'!AE17</f>
        <v>1</v>
      </c>
      <c r="AX17" s="34">
        <f>'13.1'!E17</f>
        <v>50</v>
      </c>
      <c r="AY17" s="34">
        <f>'13.1'!AD17</f>
        <v>0</v>
      </c>
      <c r="AZ17" s="34">
        <f>'13.1'!N17</f>
        <v>0</v>
      </c>
      <c r="BA17" s="34">
        <f>'13.1'!AC17</f>
        <v>0</v>
      </c>
      <c r="BB17" s="37">
        <f>'14.1'!E17</f>
        <v>0</v>
      </c>
      <c r="BC17" s="37">
        <f>'14.1'!AF17</f>
        <v>0</v>
      </c>
      <c r="BD17" s="37">
        <f>'14.1'!N17</f>
        <v>0</v>
      </c>
      <c r="BE17" s="37">
        <f>'14.1'!AE17</f>
        <v>0</v>
      </c>
      <c r="BF17" s="34">
        <f>'15.1'!E17</f>
        <v>0</v>
      </c>
      <c r="BG17" s="34">
        <f>'15.1'!AE17</f>
        <v>0</v>
      </c>
      <c r="BH17" s="34">
        <f>'15.1'!N17</f>
        <v>30</v>
      </c>
      <c r="BI17" s="34">
        <f>'15.1'!AD17</f>
        <v>0</v>
      </c>
      <c r="BJ17" s="37">
        <f>'16.1'!E17</f>
        <v>0</v>
      </c>
      <c r="BK17" s="37">
        <f>'16.1'!AE17</f>
        <v>5</v>
      </c>
      <c r="BL17" s="37">
        <f>'16.1'!N17</f>
        <v>5</v>
      </c>
      <c r="BM17" s="37">
        <f>'16.1'!AD17</f>
        <v>0</v>
      </c>
      <c r="BN17" s="34">
        <f>'17.1'!E17</f>
        <v>0</v>
      </c>
      <c r="BO17" s="34">
        <f>'17.1'!AD17</f>
        <v>0</v>
      </c>
      <c r="BP17" s="34">
        <f>'17.1'!N17</f>
        <v>15</v>
      </c>
      <c r="BQ17" s="34">
        <f>'17.1'!AC17</f>
        <v>0</v>
      </c>
      <c r="BR17" s="37">
        <f>'18.1'!E17</f>
        <v>0</v>
      </c>
      <c r="BS17" s="37">
        <f>'18.1'!AE17</f>
        <v>10</v>
      </c>
      <c r="BT17" s="37">
        <f>'18.1'!N17</f>
        <v>10</v>
      </c>
      <c r="BU17" s="37">
        <f>'18.1'!AD17</f>
        <v>1</v>
      </c>
      <c r="BV17" s="34">
        <f>'19.1'!E17</f>
        <v>0</v>
      </c>
      <c r="BW17" s="34">
        <f>'19.1'!AG17</f>
        <v>10</v>
      </c>
      <c r="BX17" s="34">
        <f>'19.1'!N17</f>
        <v>0</v>
      </c>
      <c r="BY17" s="34">
        <f>'19.1'!AF17</f>
        <v>0</v>
      </c>
      <c r="BZ17" s="37">
        <f>'20.1'!E17</f>
        <v>50</v>
      </c>
      <c r="CA17" s="37">
        <f>'20.1'!AF17</f>
        <v>0</v>
      </c>
      <c r="CB17" s="37">
        <f>'20.1'!N17</f>
        <v>0</v>
      </c>
      <c r="CC17" s="37">
        <f>'20.1'!AE17</f>
        <v>0</v>
      </c>
      <c r="CD17" s="34">
        <f>'21.1'!E17</f>
        <v>0</v>
      </c>
      <c r="CE17" s="34">
        <f>'21.1'!AE17</f>
        <v>0</v>
      </c>
      <c r="CF17" s="34">
        <f>'21.1'!N17</f>
        <v>0</v>
      </c>
      <c r="CG17" s="34">
        <f>'21.1'!AD17</f>
        <v>0</v>
      </c>
      <c r="CH17" s="37">
        <f>'22.1'!F17</f>
        <v>0</v>
      </c>
      <c r="CI17" s="37">
        <f>'22.1'!AI17</f>
        <v>0</v>
      </c>
      <c r="CJ17" s="37">
        <f>'22.1'!O17</f>
        <v>0</v>
      </c>
      <c r="CK17" s="37">
        <f>'22.1'!AH17</f>
        <v>0</v>
      </c>
      <c r="CL17" s="34">
        <f>'23.1'!E17</f>
        <v>0</v>
      </c>
      <c r="CM17" s="34">
        <f>'23.1'!AG17</f>
        <v>0</v>
      </c>
      <c r="CN17" s="34">
        <f>'23.1'!O17</f>
        <v>0</v>
      </c>
      <c r="CO17" s="34">
        <f>'23.1'!AF17</f>
        <v>0</v>
      </c>
      <c r="CP17" s="37">
        <f>'24.1'!E17</f>
        <v>0</v>
      </c>
      <c r="CQ17" s="37">
        <f>'24.1'!AD17</f>
        <v>0</v>
      </c>
      <c r="CR17" s="37">
        <f>'24.1'!N17</f>
        <v>0</v>
      </c>
      <c r="CS17" s="37">
        <f>'24.1'!AC17</f>
        <v>0</v>
      </c>
      <c r="CT17" s="34">
        <f>'25.1'!F17</f>
        <v>0</v>
      </c>
      <c r="CU17" s="34">
        <f>'25.1'!AF17</f>
        <v>0</v>
      </c>
      <c r="CV17" s="34">
        <f>'25.1'!O17</f>
        <v>15</v>
      </c>
      <c r="CW17" s="34">
        <f>'25.1'!AE17</f>
        <v>0</v>
      </c>
      <c r="CX17" s="37">
        <f>'26.1'!E17</f>
        <v>0</v>
      </c>
      <c r="CY17" s="37">
        <f>'26.1'!AG17</f>
        <v>0</v>
      </c>
      <c r="CZ17" s="37">
        <f>'26.1'!N17</f>
        <v>10</v>
      </c>
      <c r="DA17" s="37">
        <f>'26.1'!AF17</f>
        <v>0</v>
      </c>
      <c r="DB17" s="34"/>
      <c r="DC17" s="34"/>
      <c r="DD17" s="34"/>
      <c r="DE17" s="34"/>
      <c r="DF17" s="37"/>
      <c r="DG17" s="37"/>
      <c r="DH17" s="37"/>
      <c r="DI17" s="37"/>
      <c r="DJ17" s="34"/>
      <c r="DK17" s="34"/>
      <c r="DL17" s="34"/>
      <c r="DM17" s="34"/>
      <c r="DN17" s="37"/>
      <c r="DO17" s="37"/>
      <c r="DP17" s="37"/>
      <c r="DQ17" s="37"/>
      <c r="DR17" s="119"/>
      <c r="DS17" s="119"/>
      <c r="DT17" s="119"/>
      <c r="DU17" s="119"/>
      <c r="DV17" s="39">
        <f>'2.2'!F17</f>
        <v>0</v>
      </c>
      <c r="DW17" s="39">
        <f t="shared" si="0"/>
        <v>300</v>
      </c>
      <c r="DX17" s="39">
        <f t="shared" si="3"/>
        <v>105</v>
      </c>
      <c r="DY17" s="39">
        <f t="shared" si="1"/>
        <v>145</v>
      </c>
      <c r="DZ17" s="39">
        <f t="shared" si="2"/>
        <v>4</v>
      </c>
      <c r="EA17" s="41">
        <f t="shared" si="4"/>
        <v>46</v>
      </c>
      <c r="EB17" s="39"/>
      <c r="EC17" s="40">
        <f t="shared" si="5"/>
        <v>-46</v>
      </c>
    </row>
    <row r="18" spans="1:133" x14ac:dyDescent="0.25">
      <c r="A18" s="20" t="s">
        <v>49</v>
      </c>
      <c r="B18" s="34">
        <f>'2.2'!E18</f>
        <v>0</v>
      </c>
      <c r="C18" s="34">
        <f>'2.2'!AC18</f>
        <v>0</v>
      </c>
      <c r="D18" s="34">
        <f>'2.2'!N18</f>
        <v>0</v>
      </c>
      <c r="E18" s="34">
        <f>'2.2'!AB18</f>
        <v>0</v>
      </c>
      <c r="F18" s="37">
        <f>'2.1'!E18</f>
        <v>100</v>
      </c>
      <c r="G18" s="37">
        <f>'2.1'!AE18</f>
        <v>7</v>
      </c>
      <c r="H18" s="37">
        <f>'2.1'!N18</f>
        <v>0</v>
      </c>
      <c r="I18" s="37">
        <f>'2.1'!AD18</f>
        <v>2</v>
      </c>
      <c r="J18" s="34">
        <f>'3.1'!E18</f>
        <v>0</v>
      </c>
      <c r="K18" s="34">
        <f>'3.1'!AD18</f>
        <v>40</v>
      </c>
      <c r="L18" s="34">
        <f>'3.1'!N18</f>
        <v>10</v>
      </c>
      <c r="M18" s="34">
        <f>'3.1'!AC18</f>
        <v>0</v>
      </c>
      <c r="N18" s="37">
        <f>'4.1'!E18</f>
        <v>0</v>
      </c>
      <c r="O18" s="37">
        <f>'4.1'!AE18</f>
        <v>2</v>
      </c>
      <c r="P18" s="37">
        <f>'4.1'!N18</f>
        <v>5</v>
      </c>
      <c r="Q18" s="37">
        <f>'4.1'!AD18</f>
        <v>0</v>
      </c>
      <c r="R18" s="34">
        <f>'5.1'!E18</f>
        <v>0</v>
      </c>
      <c r="S18" s="34">
        <f>'5.1'!AD18</f>
        <v>27</v>
      </c>
      <c r="T18" s="34">
        <f>'5.1'!N18</f>
        <v>0</v>
      </c>
      <c r="U18" s="34">
        <f>'5.1'!AC18</f>
        <v>0</v>
      </c>
      <c r="V18" s="37">
        <f>'6.1'!E18</f>
        <v>102</v>
      </c>
      <c r="W18" s="37">
        <f>'6.1'!AF18</f>
        <v>83</v>
      </c>
      <c r="X18" s="37">
        <f>'6.1'!N18</f>
        <v>0</v>
      </c>
      <c r="Y18" s="37">
        <f>'6.1'!AE18</f>
        <v>0</v>
      </c>
      <c r="Z18" s="34">
        <f>'7.1'!E18</f>
        <v>0</v>
      </c>
      <c r="AA18" s="34">
        <f>'7.1'!AF18</f>
        <v>0</v>
      </c>
      <c r="AB18" s="34">
        <f>'7.1'!N18</f>
        <v>0</v>
      </c>
      <c r="AC18" s="34">
        <f>'7.1'!AE18</f>
        <v>0</v>
      </c>
      <c r="AD18" s="37">
        <f>'8.1'!E18</f>
        <v>0</v>
      </c>
      <c r="AE18" s="37">
        <f>'8.1'!AD18</f>
        <v>4</v>
      </c>
      <c r="AF18" s="37">
        <f>'8.1'!N18</f>
        <v>23</v>
      </c>
      <c r="AG18" s="37">
        <f>'8.1'!AC18</f>
        <v>0</v>
      </c>
      <c r="AH18" s="34">
        <f>'9.1'!E18</f>
        <v>0</v>
      </c>
      <c r="AI18" s="34">
        <f>'9.1'!AF18</f>
        <v>0</v>
      </c>
      <c r="AJ18" s="34">
        <f>'9.1'!N18</f>
        <v>0</v>
      </c>
      <c r="AK18" s="34">
        <f>'9.1'!AD18</f>
        <v>0</v>
      </c>
      <c r="AL18" s="37">
        <f>'10.1'!E18</f>
        <v>142</v>
      </c>
      <c r="AM18" s="37">
        <f>'10.1'!AD18</f>
        <v>84</v>
      </c>
      <c r="AN18" s="37">
        <f>'10.1'!N18</f>
        <v>0</v>
      </c>
      <c r="AO18" s="37">
        <f>'10.1'!AC15</f>
        <v>0</v>
      </c>
      <c r="AP18" s="34">
        <f>'11.1'!E18</f>
        <v>0</v>
      </c>
      <c r="AQ18" s="34">
        <f>'11.1'!AD18</f>
        <v>14</v>
      </c>
      <c r="AR18" s="34">
        <f>'11.1'!N18</f>
        <v>9</v>
      </c>
      <c r="AS18" s="34">
        <f>'11.1'!AC18</f>
        <v>0</v>
      </c>
      <c r="AT18" s="37">
        <f>'12.1'!E18</f>
        <v>0</v>
      </c>
      <c r="AU18" s="37">
        <f>'12.1'!AF18</f>
        <v>7</v>
      </c>
      <c r="AV18" s="37">
        <f>'12.1'!N18</f>
        <v>10</v>
      </c>
      <c r="AW18" s="37">
        <f>'12.1'!AE18</f>
        <v>0</v>
      </c>
      <c r="AX18" s="34">
        <f>'13.1'!E18</f>
        <v>106</v>
      </c>
      <c r="AY18" s="34">
        <f>'13.1'!AD18</f>
        <v>26</v>
      </c>
      <c r="AZ18" s="34">
        <f>'13.1'!N18</f>
        <v>0</v>
      </c>
      <c r="BA18" s="34">
        <f>'13.1'!AC18</f>
        <v>0</v>
      </c>
      <c r="BB18" s="37">
        <f>'14.1'!E18</f>
        <v>0</v>
      </c>
      <c r="BC18" s="37">
        <f>'14.1'!AF18</f>
        <v>0</v>
      </c>
      <c r="BD18" s="37">
        <f>'14.1'!N18</f>
        <v>0</v>
      </c>
      <c r="BE18" s="37">
        <f>'14.1'!AE18</f>
        <v>0</v>
      </c>
      <c r="BF18" s="34">
        <f>'15.1'!E18</f>
        <v>0</v>
      </c>
      <c r="BG18" s="34">
        <f>'15.1'!AE18</f>
        <v>16</v>
      </c>
      <c r="BH18" s="34">
        <f>'15.1'!N18</f>
        <v>35</v>
      </c>
      <c r="BI18" s="34">
        <f>'15.1'!AD18</f>
        <v>0</v>
      </c>
      <c r="BJ18" s="37">
        <f>'16.1'!E18</f>
        <v>84</v>
      </c>
      <c r="BK18" s="37">
        <f>'16.1'!AE18</f>
        <v>16</v>
      </c>
      <c r="BL18" s="37">
        <f>'16.1'!N18</f>
        <v>10</v>
      </c>
      <c r="BM18" s="37">
        <f>'16.1'!AD18</f>
        <v>0</v>
      </c>
      <c r="BN18" s="34">
        <f>'17.1'!E18</f>
        <v>0</v>
      </c>
      <c r="BO18" s="34">
        <f>'17.1'!AD18</f>
        <v>64</v>
      </c>
      <c r="BP18" s="34">
        <f>'17.1'!N18</f>
        <v>15</v>
      </c>
      <c r="BQ18" s="34">
        <f>'17.1'!AC18</f>
        <v>1</v>
      </c>
      <c r="BR18" s="37">
        <f>'18.1'!E18</f>
        <v>0</v>
      </c>
      <c r="BS18" s="37">
        <f>'18.1'!AE18</f>
        <v>5</v>
      </c>
      <c r="BT18" s="37">
        <f>'18.1'!N18</f>
        <v>20</v>
      </c>
      <c r="BU18" s="37">
        <f>'18.1'!AD18</f>
        <v>0</v>
      </c>
      <c r="BV18" s="34">
        <f>'19.1'!E18</f>
        <v>0</v>
      </c>
      <c r="BW18" s="34">
        <f>'19.1'!AG18</f>
        <v>0</v>
      </c>
      <c r="BX18" s="34">
        <f>'19.1'!N18</f>
        <v>0</v>
      </c>
      <c r="BY18" s="34">
        <f>'19.1'!AF18</f>
        <v>0</v>
      </c>
      <c r="BZ18" s="37">
        <f>'20.1'!E18</f>
        <v>100</v>
      </c>
      <c r="CA18" s="37">
        <f>'20.1'!AF18</f>
        <v>6</v>
      </c>
      <c r="CB18" s="37">
        <f>'20.1'!N18</f>
        <v>0</v>
      </c>
      <c r="CC18" s="37">
        <f>'20.1'!AE18</f>
        <v>0</v>
      </c>
      <c r="CD18" s="34">
        <f>'21.1'!E18</f>
        <v>110</v>
      </c>
      <c r="CE18" s="34">
        <f>'21.1'!AE18</f>
        <v>0</v>
      </c>
      <c r="CF18" s="34">
        <f>'21.1'!N18</f>
        <v>0</v>
      </c>
      <c r="CG18" s="34">
        <f>'21.1'!AD18</f>
        <v>0</v>
      </c>
      <c r="CH18" s="37">
        <f>'22.1'!F18</f>
        <v>0</v>
      </c>
      <c r="CI18" s="37">
        <f>'22.1'!AI18</f>
        <v>16</v>
      </c>
      <c r="CJ18" s="37">
        <f>'22.1'!O18</f>
        <v>0</v>
      </c>
      <c r="CK18" s="37">
        <f>'22.1'!AH18</f>
        <v>0</v>
      </c>
      <c r="CL18" s="34">
        <f>'23.1'!E18</f>
        <v>0</v>
      </c>
      <c r="CM18" s="34">
        <f>'23.1'!AG18</f>
        <v>12</v>
      </c>
      <c r="CN18" s="34">
        <f>'23.1'!O18</f>
        <v>15</v>
      </c>
      <c r="CO18" s="34">
        <f>'23.1'!AF18</f>
        <v>0</v>
      </c>
      <c r="CP18" s="37">
        <f>'24.1'!E18</f>
        <v>0</v>
      </c>
      <c r="CQ18" s="37">
        <f>'24.1'!AD18</f>
        <v>17</v>
      </c>
      <c r="CR18" s="37">
        <f>'24.1'!N18</f>
        <v>35</v>
      </c>
      <c r="CS18" s="37">
        <f>'24.1'!AC18</f>
        <v>0</v>
      </c>
      <c r="CT18" s="34">
        <f>'25.1'!F18</f>
        <v>0</v>
      </c>
      <c r="CU18" s="34">
        <f>'25.1'!AF18</f>
        <v>9</v>
      </c>
      <c r="CV18" s="34">
        <f>'25.1'!O18</f>
        <v>25</v>
      </c>
      <c r="CW18" s="34">
        <f>'25.1'!AE18</f>
        <v>1</v>
      </c>
      <c r="CX18" s="37">
        <f>'26.1'!E18</f>
        <v>0</v>
      </c>
      <c r="CY18" s="37">
        <f>'26.1'!AG18</f>
        <v>5</v>
      </c>
      <c r="CZ18" s="37">
        <f>'26.1'!N18</f>
        <v>0</v>
      </c>
      <c r="DA18" s="37">
        <f>'26.1'!AF18</f>
        <v>0</v>
      </c>
      <c r="DB18" s="34"/>
      <c r="DC18" s="34"/>
      <c r="DD18" s="34"/>
      <c r="DE18" s="34"/>
      <c r="DF18" s="37"/>
      <c r="DG18" s="37"/>
      <c r="DH18" s="37"/>
      <c r="DI18" s="37"/>
      <c r="DJ18" s="34"/>
      <c r="DK18" s="34"/>
      <c r="DL18" s="34"/>
      <c r="DM18" s="34"/>
      <c r="DN18" s="37"/>
      <c r="DO18" s="37"/>
      <c r="DP18" s="37"/>
      <c r="DQ18" s="37"/>
      <c r="DR18" s="119"/>
      <c r="DS18" s="119"/>
      <c r="DT18" s="119"/>
      <c r="DU18" s="119"/>
      <c r="DV18" s="39">
        <f>'2.2'!F18</f>
        <v>87</v>
      </c>
      <c r="DW18" s="39">
        <f t="shared" si="0"/>
        <v>744</v>
      </c>
      <c r="DX18" s="39">
        <f t="shared" si="3"/>
        <v>460</v>
      </c>
      <c r="DY18" s="39">
        <f t="shared" si="1"/>
        <v>212</v>
      </c>
      <c r="DZ18" s="39">
        <f t="shared" si="2"/>
        <v>4</v>
      </c>
      <c r="EA18" s="39">
        <f t="shared" si="4"/>
        <v>155</v>
      </c>
      <c r="EB18" s="39"/>
      <c r="EC18" s="40">
        <f t="shared" si="5"/>
        <v>-155</v>
      </c>
    </row>
    <row r="19" spans="1:133" x14ac:dyDescent="0.25">
      <c r="A19" s="20" t="s">
        <v>50</v>
      </c>
      <c r="B19" s="34">
        <f>'2.2'!E19</f>
        <v>0</v>
      </c>
      <c r="C19" s="34">
        <f>'2.2'!AC19</f>
        <v>0</v>
      </c>
      <c r="D19" s="34">
        <f>'2.2'!N19</f>
        <v>3</v>
      </c>
      <c r="E19" s="34">
        <f>'2.2'!AB19</f>
        <v>0</v>
      </c>
      <c r="F19" s="37">
        <f>'2.1'!E19</f>
        <v>0</v>
      </c>
      <c r="G19" s="37">
        <f>'2.1'!AE19</f>
        <v>0</v>
      </c>
      <c r="H19" s="37">
        <f>'2.1'!N19</f>
        <v>5</v>
      </c>
      <c r="I19" s="37">
        <f>'2.1'!AD19</f>
        <v>0</v>
      </c>
      <c r="J19" s="34">
        <f>'3.1'!E19</f>
        <v>0</v>
      </c>
      <c r="K19" s="34">
        <f>'3.1'!AD19</f>
        <v>15</v>
      </c>
      <c r="L19" s="34">
        <f>'3.1'!N19</f>
        <v>0</v>
      </c>
      <c r="M19" s="34">
        <f>'3.1'!AC19</f>
        <v>0</v>
      </c>
      <c r="N19" s="37">
        <f>'4.1'!E19</f>
        <v>0</v>
      </c>
      <c r="O19" s="37">
        <f>'4.1'!AE19</f>
        <v>0</v>
      </c>
      <c r="P19" s="37">
        <f>'4.1'!N19</f>
        <v>0</v>
      </c>
      <c r="Q19" s="37">
        <f>'4.1'!AD19</f>
        <v>0</v>
      </c>
      <c r="R19" s="34">
        <f>'5.1'!E19</f>
        <v>0</v>
      </c>
      <c r="S19" s="34">
        <f>'5.1'!AD19</f>
        <v>1</v>
      </c>
      <c r="T19" s="34">
        <f>'5.1'!N19</f>
        <v>0</v>
      </c>
      <c r="U19" s="34">
        <f>'5.1'!AC19</f>
        <v>0</v>
      </c>
      <c r="V19" s="37">
        <f>'6.1'!E19</f>
        <v>0</v>
      </c>
      <c r="W19" s="37">
        <f>'6.1'!AF19</f>
        <v>0</v>
      </c>
      <c r="X19" s="37">
        <f>'6.1'!N19</f>
        <v>0</v>
      </c>
      <c r="Y19" s="37">
        <f>'6.1'!AE19</f>
        <v>0</v>
      </c>
      <c r="Z19" s="34">
        <f>'7.1'!E19</f>
        <v>0</v>
      </c>
      <c r="AA19" s="34">
        <f>'7.1'!AF19</f>
        <v>0</v>
      </c>
      <c r="AB19" s="34">
        <f>'7.1'!N19</f>
        <v>0</v>
      </c>
      <c r="AC19" s="34">
        <f>'7.1'!AE19</f>
        <v>0</v>
      </c>
      <c r="AD19" s="37">
        <f>'8.1'!E19</f>
        <v>0</v>
      </c>
      <c r="AE19" s="37">
        <f>'8.1'!AD19</f>
        <v>0</v>
      </c>
      <c r="AF19" s="37">
        <f>'8.1'!N19</f>
        <v>30</v>
      </c>
      <c r="AG19" s="37">
        <f>'8.1'!AC19</f>
        <v>0</v>
      </c>
      <c r="AH19" s="34">
        <f>'9.1'!E19</f>
        <v>0</v>
      </c>
      <c r="AI19" s="34">
        <f>'9.1'!AF19</f>
        <v>3</v>
      </c>
      <c r="AJ19" s="34">
        <f>'9.1'!N19</f>
        <v>4</v>
      </c>
      <c r="AK19" s="34">
        <f>'9.1'!AD19</f>
        <v>0</v>
      </c>
      <c r="AL19" s="37">
        <f>'10.1'!E19</f>
        <v>0</v>
      </c>
      <c r="AM19" s="37">
        <f>'10.1'!AD19</f>
        <v>0</v>
      </c>
      <c r="AN19" s="37">
        <f>'10.1'!N19</f>
        <v>0</v>
      </c>
      <c r="AO19" s="37">
        <f>'10.1'!AC16</f>
        <v>0</v>
      </c>
      <c r="AP19" s="34">
        <f>'11.1'!E19</f>
        <v>100</v>
      </c>
      <c r="AQ19" s="34">
        <f>'11.1'!AD19</f>
        <v>10</v>
      </c>
      <c r="AR19" s="34">
        <f>'11.1'!N19</f>
        <v>3</v>
      </c>
      <c r="AS19" s="34">
        <f>'11.1'!AC19</f>
        <v>1</v>
      </c>
      <c r="AT19" s="37">
        <f>'12.1'!E19</f>
        <v>0</v>
      </c>
      <c r="AU19" s="37">
        <f>'12.1'!AF19</f>
        <v>0</v>
      </c>
      <c r="AV19" s="37">
        <f>'12.1'!N19</f>
        <v>0</v>
      </c>
      <c r="AW19" s="37">
        <f>'12.1'!AE19</f>
        <v>0</v>
      </c>
      <c r="AX19" s="34">
        <f>'13.1'!E19</f>
        <v>0</v>
      </c>
      <c r="AY19" s="34">
        <f>'13.1'!AD19</f>
        <v>0</v>
      </c>
      <c r="AZ19" s="34">
        <f>'13.1'!N19</f>
        <v>0</v>
      </c>
      <c r="BA19" s="34">
        <f>'13.1'!AC19</f>
        <v>0</v>
      </c>
      <c r="BB19" s="37">
        <f>'14.1'!E19</f>
        <v>0</v>
      </c>
      <c r="BC19" s="37">
        <f>'14.1'!AF19</f>
        <v>0</v>
      </c>
      <c r="BD19" s="37">
        <f>'14.1'!N19</f>
        <v>0</v>
      </c>
      <c r="BE19" s="37">
        <f>'14.1'!AE19</f>
        <v>0</v>
      </c>
      <c r="BF19" s="34">
        <f>'15.1'!E19</f>
        <v>0</v>
      </c>
      <c r="BG19" s="34">
        <f>'15.1'!AE19</f>
        <v>0</v>
      </c>
      <c r="BH19" s="34">
        <f>'15.1'!N19</f>
        <v>5</v>
      </c>
      <c r="BI19" s="34">
        <f>'15.1'!AD19</f>
        <v>0</v>
      </c>
      <c r="BJ19" s="37">
        <f>'16.1'!E19</f>
        <v>0</v>
      </c>
      <c r="BK19" s="37">
        <f>'16.1'!AE19</f>
        <v>0</v>
      </c>
      <c r="BL19" s="37">
        <f>'16.1'!N19</f>
        <v>0</v>
      </c>
      <c r="BM19" s="37">
        <f>'16.1'!AD19</f>
        <v>0</v>
      </c>
      <c r="BN19" s="34">
        <f>'17.1'!E19</f>
        <v>0</v>
      </c>
      <c r="BO19" s="34">
        <f>'17.1'!AD19</f>
        <v>0</v>
      </c>
      <c r="BP19" s="34">
        <f>'17.1'!N19</f>
        <v>10</v>
      </c>
      <c r="BQ19" s="34">
        <f>'17.1'!AC19</f>
        <v>0</v>
      </c>
      <c r="BR19" s="37">
        <f>'18.1'!E19</f>
        <v>0</v>
      </c>
      <c r="BS19" s="37">
        <f>'18.1'!AE19</f>
        <v>0</v>
      </c>
      <c r="BT19" s="37">
        <f>'18.1'!N19</f>
        <v>2</v>
      </c>
      <c r="BU19" s="37">
        <f>'18.1'!AD19</f>
        <v>0</v>
      </c>
      <c r="BV19" s="34">
        <f>'19.1'!E19</f>
        <v>0</v>
      </c>
      <c r="BW19" s="34">
        <f>'19.1'!AG19</f>
        <v>8</v>
      </c>
      <c r="BX19" s="34">
        <f>'19.1'!N19</f>
        <v>0</v>
      </c>
      <c r="BY19" s="34">
        <f>'19.1'!AF19</f>
        <v>0</v>
      </c>
      <c r="BZ19" s="37">
        <f>'20.1'!E19</f>
        <v>0</v>
      </c>
      <c r="CA19" s="37">
        <f>'20.1'!AF19</f>
        <v>3</v>
      </c>
      <c r="CB19" s="37">
        <f>'20.1'!N19</f>
        <v>0</v>
      </c>
      <c r="CC19" s="37">
        <f>'20.1'!AE19</f>
        <v>0</v>
      </c>
      <c r="CD19" s="34">
        <f>'21.1'!E19</f>
        <v>0</v>
      </c>
      <c r="CE19" s="34">
        <f>'21.1'!AE19</f>
        <v>0</v>
      </c>
      <c r="CF19" s="34">
        <f>'21.1'!N19</f>
        <v>0</v>
      </c>
      <c r="CG19" s="34">
        <f>'21.1'!AD19</f>
        <v>0</v>
      </c>
      <c r="CH19" s="37">
        <f>'22.1'!F19</f>
        <v>0</v>
      </c>
      <c r="CI19" s="37">
        <f>'22.1'!AI19</f>
        <v>0</v>
      </c>
      <c r="CJ19" s="37">
        <f>'22.1'!O19</f>
        <v>0</v>
      </c>
      <c r="CK19" s="37">
        <f>'22.1'!AH19</f>
        <v>0</v>
      </c>
      <c r="CL19" s="34">
        <f>'23.1'!E19</f>
        <v>0</v>
      </c>
      <c r="CM19" s="34">
        <f>'23.1'!AG19</f>
        <v>6</v>
      </c>
      <c r="CN19" s="34">
        <f>'23.1'!O19</f>
        <v>5</v>
      </c>
      <c r="CO19" s="34">
        <f>'23.1'!AF19</f>
        <v>0</v>
      </c>
      <c r="CP19" s="37">
        <f>'24.1'!E19</f>
        <v>0</v>
      </c>
      <c r="CQ19" s="37">
        <f>'24.1'!AD19</f>
        <v>25</v>
      </c>
      <c r="CR19" s="37">
        <f>'24.1'!N19</f>
        <v>0</v>
      </c>
      <c r="CS19" s="37">
        <f>'24.1'!AC19</f>
        <v>2</v>
      </c>
      <c r="CT19" s="34">
        <f>'25.1'!F19</f>
        <v>0</v>
      </c>
      <c r="CU19" s="34">
        <f>'25.1'!AF19</f>
        <v>0</v>
      </c>
      <c r="CV19" s="34">
        <f>'25.1'!O19</f>
        <v>15</v>
      </c>
      <c r="CW19" s="34">
        <f>'25.1'!AE19</f>
        <v>0</v>
      </c>
      <c r="CX19" s="37">
        <f>'26.1'!E19</f>
        <v>0</v>
      </c>
      <c r="CY19" s="37">
        <f>'26.1'!AG19</f>
        <v>0</v>
      </c>
      <c r="CZ19" s="37">
        <f>'26.1'!N19</f>
        <v>0</v>
      </c>
      <c r="DA19" s="37">
        <f>'26.1'!AF19</f>
        <v>0</v>
      </c>
      <c r="DB19" s="34"/>
      <c r="DC19" s="34"/>
      <c r="DD19" s="34"/>
      <c r="DE19" s="34"/>
      <c r="DF19" s="37"/>
      <c r="DG19" s="37"/>
      <c r="DH19" s="37"/>
      <c r="DI19" s="37"/>
      <c r="DJ19" s="34"/>
      <c r="DK19" s="34"/>
      <c r="DL19" s="34"/>
      <c r="DM19" s="34"/>
      <c r="DN19" s="37"/>
      <c r="DO19" s="37"/>
      <c r="DP19" s="37"/>
      <c r="DQ19" s="37"/>
      <c r="DR19" s="119"/>
      <c r="DS19" s="119"/>
      <c r="DT19" s="119"/>
      <c r="DU19" s="119"/>
      <c r="DV19" s="39">
        <f>'2.2'!F19</f>
        <v>3</v>
      </c>
      <c r="DW19" s="39">
        <f t="shared" si="0"/>
        <v>100</v>
      </c>
      <c r="DX19" s="39">
        <f t="shared" si="3"/>
        <v>71</v>
      </c>
      <c r="DY19" s="39">
        <f t="shared" si="1"/>
        <v>82</v>
      </c>
      <c r="DZ19" s="39">
        <f t="shared" si="2"/>
        <v>3</v>
      </c>
      <c r="EA19" s="39">
        <f t="shared" si="4"/>
        <v>-53</v>
      </c>
      <c r="EB19" s="39"/>
      <c r="EC19" s="40">
        <f t="shared" si="5"/>
        <v>53</v>
      </c>
    </row>
    <row r="20" spans="1:133" x14ac:dyDescent="0.25">
      <c r="A20" s="20" t="s">
        <v>47</v>
      </c>
      <c r="B20" s="34">
        <f>'2.2'!E20</f>
        <v>104</v>
      </c>
      <c r="C20" s="34">
        <f>'2.2'!AC20</f>
        <v>0</v>
      </c>
      <c r="D20" s="34">
        <f>'2.2'!N20</f>
        <v>0</v>
      </c>
      <c r="E20" s="34">
        <f>'2.2'!AB20</f>
        <v>0</v>
      </c>
      <c r="F20" s="37">
        <f>'2.1'!E20</f>
        <v>0</v>
      </c>
      <c r="G20" s="37">
        <f>'2.1'!AE20</f>
        <v>59</v>
      </c>
      <c r="H20" s="37">
        <f>'2.1'!N20</f>
        <v>13</v>
      </c>
      <c r="I20" s="37">
        <f>'2.1'!AD20</f>
        <v>3</v>
      </c>
      <c r="J20" s="34">
        <f>'3.1'!E20</f>
        <v>0</v>
      </c>
      <c r="K20" s="34">
        <f>'3.1'!AD20</f>
        <v>31</v>
      </c>
      <c r="L20" s="34">
        <f>'3.1'!N20</f>
        <v>0</v>
      </c>
      <c r="M20" s="34">
        <f>'3.1'!AC20</f>
        <v>0</v>
      </c>
      <c r="N20" s="37">
        <f>'4.1'!E20</f>
        <v>0</v>
      </c>
      <c r="O20" s="37">
        <f>'4.1'!AE20</f>
        <v>13</v>
      </c>
      <c r="P20" s="37">
        <f>'4.1'!N20</f>
        <v>21</v>
      </c>
      <c r="Q20" s="37">
        <f>'4.1'!AD20</f>
        <v>0</v>
      </c>
      <c r="R20" s="34">
        <f>'5.1'!E20</f>
        <v>0</v>
      </c>
      <c r="S20" s="34">
        <f>'5.1'!AD20</f>
        <v>87</v>
      </c>
      <c r="T20" s="34">
        <f>'5.1'!N20</f>
        <v>6</v>
      </c>
      <c r="U20" s="34">
        <f>'5.1'!AC20</f>
        <v>1</v>
      </c>
      <c r="V20" s="37">
        <f>'6.1'!E20</f>
        <v>52</v>
      </c>
      <c r="W20" s="37">
        <f>'6.1'!AF20</f>
        <v>134</v>
      </c>
      <c r="X20" s="37">
        <f>'6.1'!N20</f>
        <v>0</v>
      </c>
      <c r="Y20" s="37">
        <f>'6.1'!AE20</f>
        <v>2</v>
      </c>
      <c r="Z20" s="34">
        <f>'7.1'!E20</f>
        <v>260</v>
      </c>
      <c r="AA20" s="34">
        <f>'7.1'!AF20</f>
        <v>0</v>
      </c>
      <c r="AB20" s="34">
        <f>'7.1'!N20</f>
        <v>0</v>
      </c>
      <c r="AC20" s="34">
        <f>'7.1'!AE20</f>
        <v>0</v>
      </c>
      <c r="AD20" s="37">
        <f>'8.1'!E20</f>
        <v>0</v>
      </c>
      <c r="AE20" s="37">
        <f>'8.1'!AD20</f>
        <v>24</v>
      </c>
      <c r="AF20" s="37">
        <f>'8.1'!N20</f>
        <v>146</v>
      </c>
      <c r="AG20" s="37">
        <f>'8.1'!AC20</f>
        <v>0</v>
      </c>
      <c r="AH20" s="34">
        <f>'9.1'!E20</f>
        <v>0</v>
      </c>
      <c r="AI20" s="34">
        <f>'9.1'!AF20</f>
        <v>5</v>
      </c>
      <c r="AJ20" s="34">
        <f>'9.1'!N20</f>
        <v>65</v>
      </c>
      <c r="AK20" s="34">
        <f>'9.1'!AD20</f>
        <v>1</v>
      </c>
      <c r="AL20" s="37">
        <f>'10.1'!E20</f>
        <v>312</v>
      </c>
      <c r="AM20" s="37">
        <f>'10.1'!AD20</f>
        <v>63</v>
      </c>
      <c r="AN20" s="37">
        <f>'10.1'!N20</f>
        <v>15</v>
      </c>
      <c r="AO20" s="37">
        <f>'10.1'!AC17</f>
        <v>0</v>
      </c>
      <c r="AP20" s="34">
        <f>'11.1'!E20</f>
        <v>0</v>
      </c>
      <c r="AQ20" s="34">
        <f>'11.1'!AD20</f>
        <v>28</v>
      </c>
      <c r="AR20" s="34">
        <f>'11.1'!N20</f>
        <v>14</v>
      </c>
      <c r="AS20" s="34">
        <f>'11.1'!AC20</f>
        <v>0</v>
      </c>
      <c r="AT20" s="37">
        <f>'12.1'!E20</f>
        <v>104</v>
      </c>
      <c r="AU20" s="37">
        <f>'12.1'!AF20</f>
        <v>68</v>
      </c>
      <c r="AV20" s="37">
        <f>'12.1'!N20</f>
        <v>25</v>
      </c>
      <c r="AW20" s="37">
        <f>'12.1'!AE20</f>
        <v>1</v>
      </c>
      <c r="AX20" s="34">
        <f>'13.1'!E20</f>
        <v>0</v>
      </c>
      <c r="AY20" s="34">
        <f>'13.1'!AD20</f>
        <v>128</v>
      </c>
      <c r="AZ20" s="34">
        <f>'13.1'!N20</f>
        <v>0</v>
      </c>
      <c r="BA20" s="34">
        <f>'13.1'!AC20</f>
        <v>0</v>
      </c>
      <c r="BB20" s="37">
        <f>'14.1'!E20</f>
        <v>156</v>
      </c>
      <c r="BC20" s="37">
        <f>'14.1'!AF20</f>
        <v>0</v>
      </c>
      <c r="BD20" s="37">
        <f>'14.1'!N20</f>
        <v>0</v>
      </c>
      <c r="BE20" s="37">
        <f>'14.1'!AE20</f>
        <v>0</v>
      </c>
      <c r="BF20" s="34">
        <f>'15.1'!E20</f>
        <v>208</v>
      </c>
      <c r="BG20" s="34">
        <f>'15.1'!AE20</f>
        <v>12</v>
      </c>
      <c r="BH20" s="34">
        <f>'15.1'!N20</f>
        <v>184</v>
      </c>
      <c r="BI20" s="34">
        <f>'15.1'!AD20</f>
        <v>1</v>
      </c>
      <c r="BJ20" s="37">
        <f>'16.1'!E20</f>
        <v>156</v>
      </c>
      <c r="BK20" s="37">
        <f>'16.1'!AE20</f>
        <v>24</v>
      </c>
      <c r="BL20" s="37">
        <f>'16.1'!N20</f>
        <v>58</v>
      </c>
      <c r="BM20" s="37">
        <f>'16.1'!AD20</f>
        <v>3</v>
      </c>
      <c r="BN20" s="34">
        <f>'17.1'!E20</f>
        <v>0</v>
      </c>
      <c r="BO20" s="34">
        <f>'17.1'!AD20</f>
        <v>43</v>
      </c>
      <c r="BP20" s="34">
        <f>'17.1'!N20</f>
        <v>35</v>
      </c>
      <c r="BQ20" s="34">
        <f>'17.1'!AC20</f>
        <v>0</v>
      </c>
      <c r="BR20" s="37">
        <f>'18.1'!E20</f>
        <v>104</v>
      </c>
      <c r="BS20" s="37">
        <f>'18.1'!AE20</f>
        <v>32</v>
      </c>
      <c r="BT20" s="37">
        <f>'18.1'!N20</f>
        <v>15</v>
      </c>
      <c r="BU20" s="37">
        <f>'18.1'!AD20</f>
        <v>2</v>
      </c>
      <c r="BV20" s="34">
        <f>'19.1'!E20</f>
        <v>50</v>
      </c>
      <c r="BW20" s="34">
        <f>'19.1'!AG20</f>
        <v>79</v>
      </c>
      <c r="BX20" s="34">
        <f>'19.1'!N20</f>
        <v>0</v>
      </c>
      <c r="BY20" s="34">
        <f>'19.1'!AF20</f>
        <v>5</v>
      </c>
      <c r="BZ20" s="37">
        <f>'20.1'!E20</f>
        <v>104</v>
      </c>
      <c r="CA20" s="37">
        <f>'20.1'!AF20</f>
        <v>42</v>
      </c>
      <c r="CB20" s="37">
        <f>'20.1'!N20</f>
        <v>20</v>
      </c>
      <c r="CC20" s="37">
        <f>'20.1'!AE20</f>
        <v>1</v>
      </c>
      <c r="CD20" s="34">
        <f>'21.1'!E20</f>
        <v>0</v>
      </c>
      <c r="CE20" s="34">
        <f>'21.1'!AE20</f>
        <v>0</v>
      </c>
      <c r="CF20" s="34">
        <f>'21.1'!N20</f>
        <v>0</v>
      </c>
      <c r="CG20" s="34">
        <f>'21.1'!AD20</f>
        <v>0</v>
      </c>
      <c r="CH20" s="37">
        <f>'22.1'!F20</f>
        <v>0</v>
      </c>
      <c r="CI20" s="37">
        <f>'22.1'!AI20</f>
        <v>67</v>
      </c>
      <c r="CJ20" s="37">
        <f>'22.1'!O20</f>
        <v>95</v>
      </c>
      <c r="CK20" s="37">
        <f>'22.1'!AH20</f>
        <v>2</v>
      </c>
      <c r="CL20" s="34">
        <f>'23.1'!E20</f>
        <v>104</v>
      </c>
      <c r="CM20" s="34">
        <f>'23.1'!AG20</f>
        <v>38</v>
      </c>
      <c r="CN20" s="34">
        <f>'23.1'!O20</f>
        <v>56</v>
      </c>
      <c r="CO20" s="34">
        <f>'23.1'!AF20</f>
        <v>2</v>
      </c>
      <c r="CP20" s="37">
        <f>'24.1'!E20</f>
        <v>0</v>
      </c>
      <c r="CQ20" s="37">
        <f>'24.1'!AD20</f>
        <v>1</v>
      </c>
      <c r="CR20" s="37">
        <f>'24.1'!N20</f>
        <v>31</v>
      </c>
      <c r="CS20" s="37">
        <f>'24.1'!AC20</f>
        <v>0</v>
      </c>
      <c r="CT20" s="34">
        <f>'25.1'!F20</f>
        <v>104</v>
      </c>
      <c r="CU20" s="34">
        <f>'25.1'!AF20</f>
        <v>38</v>
      </c>
      <c r="CV20" s="34">
        <f>'25.1'!O20</f>
        <v>50</v>
      </c>
      <c r="CW20" s="34">
        <f>'25.1'!AE20</f>
        <v>1</v>
      </c>
      <c r="CX20" s="37">
        <f>'26.1'!E20</f>
        <v>0</v>
      </c>
      <c r="CY20" s="37">
        <f>'26.1'!AG20</f>
        <v>32</v>
      </c>
      <c r="CZ20" s="37">
        <f>'26.1'!N20</f>
        <v>0</v>
      </c>
      <c r="DA20" s="37">
        <f>'26.1'!AF20</f>
        <v>0</v>
      </c>
      <c r="DB20" s="34"/>
      <c r="DC20" s="34"/>
      <c r="DD20" s="34"/>
      <c r="DE20" s="34"/>
      <c r="DF20" s="37"/>
      <c r="DG20" s="37"/>
      <c r="DH20" s="37"/>
      <c r="DI20" s="37"/>
      <c r="DJ20" s="34"/>
      <c r="DK20" s="34"/>
      <c r="DL20" s="34"/>
      <c r="DM20" s="34"/>
      <c r="DN20" s="37"/>
      <c r="DO20" s="37"/>
      <c r="DP20" s="37"/>
      <c r="DQ20" s="37"/>
      <c r="DR20" s="119"/>
      <c r="DS20" s="119"/>
      <c r="DT20" s="119"/>
      <c r="DU20" s="119"/>
      <c r="DV20" s="39">
        <f>'2.2'!F20</f>
        <v>0</v>
      </c>
      <c r="DW20" s="39">
        <f t="shared" si="0"/>
        <v>1818</v>
      </c>
      <c r="DX20" s="39">
        <f t="shared" si="3"/>
        <v>1048</v>
      </c>
      <c r="DY20" s="39">
        <f t="shared" si="1"/>
        <v>849</v>
      </c>
      <c r="DZ20" s="39">
        <f t="shared" si="2"/>
        <v>25</v>
      </c>
      <c r="EA20" s="39">
        <f t="shared" si="4"/>
        <v>-104</v>
      </c>
      <c r="EB20" s="39"/>
      <c r="EC20" s="40">
        <f t="shared" si="5"/>
        <v>104</v>
      </c>
    </row>
    <row r="21" spans="1:133" x14ac:dyDescent="0.25">
      <c r="A21" s="20" t="s">
        <v>191</v>
      </c>
      <c r="B21" s="34">
        <f>'2.2'!E21</f>
        <v>0</v>
      </c>
      <c r="C21" s="34">
        <f>'2.2'!AC21</f>
        <v>0</v>
      </c>
      <c r="D21" s="34">
        <f>'2.2'!N21</f>
        <v>0</v>
      </c>
      <c r="E21" s="34">
        <f>'2.2'!AB21</f>
        <v>0</v>
      </c>
      <c r="F21" s="37">
        <f>'2.1'!E21</f>
        <v>0</v>
      </c>
      <c r="G21" s="37">
        <f>'2.1'!AE21</f>
        <v>0</v>
      </c>
      <c r="H21" s="37">
        <f>'2.1'!N21</f>
        <v>0</v>
      </c>
      <c r="I21" s="37">
        <f>'2.1'!AD21</f>
        <v>0</v>
      </c>
      <c r="J21" s="34">
        <f>'3.1'!E21</f>
        <v>0</v>
      </c>
      <c r="K21" s="34">
        <f>'3.1'!AD21</f>
        <v>0</v>
      </c>
      <c r="L21" s="34">
        <f>'3.1'!N21</f>
        <v>0</v>
      </c>
      <c r="M21" s="34">
        <f>'3.1'!AC21</f>
        <v>0</v>
      </c>
      <c r="N21" s="37">
        <f>'4.1'!E21</f>
        <v>0</v>
      </c>
      <c r="O21" s="37">
        <f>'4.1'!AE21</f>
        <v>0</v>
      </c>
      <c r="P21" s="37">
        <f>'4.1'!N21</f>
        <v>0</v>
      </c>
      <c r="Q21" s="37">
        <f>'4.1'!AD21</f>
        <v>0</v>
      </c>
      <c r="R21" s="34">
        <f>'5.1'!E21</f>
        <v>0</v>
      </c>
      <c r="S21" s="34">
        <f>'5.1'!AD21</f>
        <v>0</v>
      </c>
      <c r="T21" s="34">
        <f>'5.1'!N21</f>
        <v>0</v>
      </c>
      <c r="U21" s="34">
        <f>'5.1'!AC21</f>
        <v>0</v>
      </c>
      <c r="V21" s="37">
        <f>'6.1'!E21</f>
        <v>0</v>
      </c>
      <c r="W21" s="37">
        <f>'6.1'!AF21</f>
        <v>0</v>
      </c>
      <c r="X21" s="37">
        <f>'6.1'!N21</f>
        <v>0</v>
      </c>
      <c r="Y21" s="37">
        <f>'6.1'!AE21</f>
        <v>0</v>
      </c>
      <c r="Z21" s="34">
        <f>'7.1'!E21</f>
        <v>0</v>
      </c>
      <c r="AA21" s="34">
        <f>'7.1'!AF21</f>
        <v>0</v>
      </c>
      <c r="AB21" s="34">
        <f>'7.1'!N21</f>
        <v>0</v>
      </c>
      <c r="AC21" s="34">
        <f>'7.1'!AE21</f>
        <v>0</v>
      </c>
      <c r="AD21" s="37">
        <f>'8.1'!E21</f>
        <v>0</v>
      </c>
      <c r="AE21" s="37">
        <f>'8.1'!AD21</f>
        <v>0</v>
      </c>
      <c r="AF21" s="37">
        <f>'8.1'!N21</f>
        <v>0</v>
      </c>
      <c r="AG21" s="37">
        <f>'8.1'!AC21</f>
        <v>0</v>
      </c>
      <c r="AH21" s="34">
        <f>'9.1'!E21</f>
        <v>0</v>
      </c>
      <c r="AI21" s="34">
        <f>'9.1'!AF21</f>
        <v>2</v>
      </c>
      <c r="AJ21" s="34">
        <f>'9.1'!N21</f>
        <v>0</v>
      </c>
      <c r="AK21" s="34">
        <f>'9.1'!AD21</f>
        <v>0</v>
      </c>
      <c r="AL21" s="37">
        <f>'10.1'!E21</f>
        <v>0</v>
      </c>
      <c r="AM21" s="37">
        <f>'10.1'!AD21</f>
        <v>0</v>
      </c>
      <c r="AN21" s="37">
        <f>'10.1'!N21</f>
        <v>0</v>
      </c>
      <c r="AO21" s="37">
        <f>'10.1'!AC18</f>
        <v>0</v>
      </c>
      <c r="AP21" s="34">
        <f>'11.1'!E21</f>
        <v>0</v>
      </c>
      <c r="AQ21" s="34">
        <f>'11.1'!AD21</f>
        <v>0</v>
      </c>
      <c r="AR21" s="34">
        <f>'11.1'!N21</f>
        <v>0</v>
      </c>
      <c r="AS21" s="34">
        <f>'11.1'!AC21</f>
        <v>0</v>
      </c>
      <c r="AT21" s="37">
        <f>'12.1'!E21</f>
        <v>0</v>
      </c>
      <c r="AU21" s="37">
        <f>'12.1'!AF21</f>
        <v>0</v>
      </c>
      <c r="AV21" s="37">
        <f>'12.1'!N21</f>
        <v>0</v>
      </c>
      <c r="AW21" s="37">
        <f>'12.1'!AE21</f>
        <v>0</v>
      </c>
      <c r="AX21" s="34">
        <f>'13.1'!E21</f>
        <v>0</v>
      </c>
      <c r="AY21" s="34">
        <f>'13.1'!AD21</f>
        <v>0</v>
      </c>
      <c r="AZ21" s="34">
        <f>'13.1'!N21</f>
        <v>0</v>
      </c>
      <c r="BA21" s="34">
        <f>'13.1'!AC21</f>
        <v>0</v>
      </c>
      <c r="BB21" s="37">
        <f>'14.1'!E21</f>
        <v>0</v>
      </c>
      <c r="BC21" s="37">
        <f>'14.1'!AF21</f>
        <v>0</v>
      </c>
      <c r="BD21" s="37">
        <f>'14.1'!N21</f>
        <v>0</v>
      </c>
      <c r="BE21" s="37">
        <f>'14.1'!AE21</f>
        <v>0</v>
      </c>
      <c r="BF21" s="34">
        <f>'15.1'!E21</f>
        <v>0</v>
      </c>
      <c r="BG21" s="34">
        <f>'15.1'!AE21</f>
        <v>0</v>
      </c>
      <c r="BH21" s="34">
        <f>'15.1'!N21</f>
        <v>0</v>
      </c>
      <c r="BI21" s="34">
        <f>'15.1'!AD21</f>
        <v>0</v>
      </c>
      <c r="BJ21" s="37">
        <f>'16.1'!E21</f>
        <v>0</v>
      </c>
      <c r="BK21" s="37">
        <f>'16.1'!AE21</f>
        <v>0</v>
      </c>
      <c r="BL21" s="37">
        <f>'16.1'!N21</f>
        <v>0</v>
      </c>
      <c r="BM21" s="37">
        <f>'16.1'!AD21</f>
        <v>0</v>
      </c>
      <c r="BN21" s="34">
        <f>'17.1'!E21</f>
        <v>0</v>
      </c>
      <c r="BO21" s="34">
        <f>'17.1'!AD21</f>
        <v>0</v>
      </c>
      <c r="BP21" s="34">
        <f>'17.1'!N21</f>
        <v>0</v>
      </c>
      <c r="BQ21" s="34">
        <f>'17.1'!AC21</f>
        <v>0</v>
      </c>
      <c r="BR21" s="37">
        <f>'18.1'!E21</f>
        <v>208</v>
      </c>
      <c r="BS21" s="37">
        <f>'18.1'!AE21</f>
        <v>15</v>
      </c>
      <c r="BT21" s="37">
        <f>'18.1'!N21</f>
        <v>0</v>
      </c>
      <c r="BU21" s="37">
        <f>'18.1'!AD21</f>
        <v>0</v>
      </c>
      <c r="BV21" s="34">
        <f>'19.1'!E21</f>
        <v>466</v>
      </c>
      <c r="BW21" s="34">
        <f>'19.1'!AG21</f>
        <v>65</v>
      </c>
      <c r="BX21" s="34">
        <f>'19.1'!N21</f>
        <v>0</v>
      </c>
      <c r="BY21" s="34">
        <f>'19.1'!AF21</f>
        <v>0</v>
      </c>
      <c r="BZ21" s="37">
        <f>'20.1'!E21</f>
        <v>79</v>
      </c>
      <c r="CA21" s="37">
        <f>'20.1'!AF21</f>
        <v>119</v>
      </c>
      <c r="CB21" s="37">
        <f>'20.1'!N21</f>
        <v>0</v>
      </c>
      <c r="CC21" s="37">
        <f>'20.1'!AE21</f>
        <v>3</v>
      </c>
      <c r="CD21" s="34">
        <f>'21.1'!E21</f>
        <v>0</v>
      </c>
      <c r="CE21" s="34">
        <f>'21.1'!AE21</f>
        <v>0</v>
      </c>
      <c r="CF21" s="34">
        <f>'21.1'!N21</f>
        <v>0</v>
      </c>
      <c r="CG21" s="34">
        <f>'21.1'!AD21</f>
        <v>0</v>
      </c>
      <c r="CH21" s="37">
        <f>'22.1'!F21</f>
        <v>0</v>
      </c>
      <c r="CI21" s="37">
        <f>'22.1'!AI21</f>
        <v>57</v>
      </c>
      <c r="CJ21" s="37">
        <f>'22.1'!O21</f>
        <v>0</v>
      </c>
      <c r="CK21" s="37">
        <f>'22.1'!AH21</f>
        <v>0</v>
      </c>
      <c r="CL21" s="34">
        <f>'23.1'!E21</f>
        <v>0</v>
      </c>
      <c r="CM21" s="34">
        <f>'23.1'!AG21</f>
        <v>61</v>
      </c>
      <c r="CN21" s="34">
        <f>'23.1'!O21</f>
        <v>0</v>
      </c>
      <c r="CO21" s="34">
        <f>'23.1'!AF21</f>
        <v>4</v>
      </c>
      <c r="CP21" s="37">
        <f>'24.1'!E21</f>
        <v>0</v>
      </c>
      <c r="CQ21" s="37">
        <f>'24.1'!AD21</f>
        <v>46</v>
      </c>
      <c r="CR21" s="37">
        <f>'24.1'!N21</f>
        <v>0</v>
      </c>
      <c r="CS21" s="37">
        <f>'24.1'!AC21</f>
        <v>0</v>
      </c>
      <c r="CT21" s="34">
        <f>'25.1'!F21</f>
        <v>0</v>
      </c>
      <c r="CU21" s="34">
        <f>'25.1'!AF21</f>
        <v>37</v>
      </c>
      <c r="CV21" s="34">
        <f>'25.1'!O21</f>
        <v>0</v>
      </c>
      <c r="CW21" s="34">
        <f>'25.1'!AE21</f>
        <v>1</v>
      </c>
      <c r="CX21" s="37">
        <f>'26.1'!E21</f>
        <v>0</v>
      </c>
      <c r="CY21" s="37">
        <f>'26.1'!AG21</f>
        <v>23</v>
      </c>
      <c r="CZ21" s="37">
        <f>'26.1'!N21</f>
        <v>0</v>
      </c>
      <c r="DA21" s="37">
        <f>'26.1'!AF21</f>
        <v>4</v>
      </c>
      <c r="DB21" s="34"/>
      <c r="DC21" s="34"/>
      <c r="DD21" s="34"/>
      <c r="DE21" s="34"/>
      <c r="DF21" s="37"/>
      <c r="DG21" s="37"/>
      <c r="DH21" s="37"/>
      <c r="DI21" s="37"/>
      <c r="DJ21" s="34"/>
      <c r="DK21" s="34"/>
      <c r="DL21" s="34"/>
      <c r="DM21" s="34"/>
      <c r="DN21" s="37"/>
      <c r="DO21" s="37"/>
      <c r="DP21" s="37"/>
      <c r="DQ21" s="37"/>
      <c r="DR21" s="119"/>
      <c r="DS21" s="119"/>
      <c r="DT21" s="119"/>
      <c r="DU21" s="119"/>
      <c r="DV21" s="39">
        <f>'2.2'!F21</f>
        <v>0</v>
      </c>
      <c r="DW21" s="39">
        <f t="shared" si="0"/>
        <v>753</v>
      </c>
      <c r="DX21" s="39">
        <f t="shared" si="3"/>
        <v>425</v>
      </c>
      <c r="DY21" s="39">
        <f t="shared" si="1"/>
        <v>0</v>
      </c>
      <c r="DZ21" s="39">
        <f t="shared" si="2"/>
        <v>12</v>
      </c>
      <c r="EA21" s="39">
        <f t="shared" si="4"/>
        <v>316</v>
      </c>
      <c r="EB21" s="39"/>
      <c r="EC21" s="40">
        <f t="shared" si="5"/>
        <v>-316</v>
      </c>
    </row>
    <row r="22" spans="1:133" x14ac:dyDescent="0.25">
      <c r="A22" s="20" t="s">
        <v>192</v>
      </c>
      <c r="B22" s="34">
        <f>'2.2'!E22</f>
        <v>0</v>
      </c>
      <c r="C22" s="34">
        <f>'2.2'!AC22</f>
        <v>0</v>
      </c>
      <c r="D22" s="34">
        <f>'2.2'!N22</f>
        <v>0</v>
      </c>
      <c r="E22" s="34">
        <f>'2.2'!AB22</f>
        <v>0</v>
      </c>
      <c r="F22" s="37">
        <f>'2.1'!E22</f>
        <v>0</v>
      </c>
      <c r="G22" s="37">
        <f>'2.1'!AE22</f>
        <v>0</v>
      </c>
      <c r="H22" s="37">
        <f>'2.1'!N22</f>
        <v>0</v>
      </c>
      <c r="I22" s="37">
        <f>'2.1'!AD22</f>
        <v>0</v>
      </c>
      <c r="J22" s="34">
        <f>'3.1'!E22</f>
        <v>0</v>
      </c>
      <c r="K22" s="34">
        <f>'3.1'!AD22</f>
        <v>0</v>
      </c>
      <c r="L22" s="34">
        <f>'3.1'!N22</f>
        <v>0</v>
      </c>
      <c r="M22" s="34">
        <f>'3.1'!AC22</f>
        <v>0</v>
      </c>
      <c r="N22" s="37">
        <f>'4.1'!E22</f>
        <v>0</v>
      </c>
      <c r="O22" s="37">
        <f>'4.1'!AE22</f>
        <v>0</v>
      </c>
      <c r="P22" s="37">
        <f>'4.1'!N22</f>
        <v>0</v>
      </c>
      <c r="Q22" s="37">
        <f>'4.1'!AD22</f>
        <v>0</v>
      </c>
      <c r="R22" s="34">
        <f>'5.1'!E22</f>
        <v>0</v>
      </c>
      <c r="S22" s="34">
        <f>'5.1'!AD22</f>
        <v>0</v>
      </c>
      <c r="T22" s="34">
        <f>'5.1'!N22</f>
        <v>0</v>
      </c>
      <c r="U22" s="34">
        <f>'5.1'!AC22</f>
        <v>0</v>
      </c>
      <c r="V22" s="37">
        <f>'6.1'!E22</f>
        <v>0</v>
      </c>
      <c r="W22" s="37">
        <f>'6.1'!AF22</f>
        <v>0</v>
      </c>
      <c r="X22" s="37">
        <f>'6.1'!N22</f>
        <v>0</v>
      </c>
      <c r="Y22" s="37">
        <f>'6.1'!AE22</f>
        <v>0</v>
      </c>
      <c r="Z22" s="34">
        <f>'7.1'!E22</f>
        <v>0</v>
      </c>
      <c r="AA22" s="34">
        <f>'7.1'!AF22</f>
        <v>0</v>
      </c>
      <c r="AB22" s="34">
        <f>'7.1'!N22</f>
        <v>0</v>
      </c>
      <c r="AC22" s="34">
        <f>'7.1'!AE22</f>
        <v>0</v>
      </c>
      <c r="AD22" s="37">
        <f>'8.1'!E22</f>
        <v>0</v>
      </c>
      <c r="AE22" s="37">
        <f>'8.1'!AD22</f>
        <v>0</v>
      </c>
      <c r="AF22" s="37">
        <f>'8.1'!N22</f>
        <v>0</v>
      </c>
      <c r="AG22" s="37">
        <f>'8.1'!AC22</f>
        <v>0</v>
      </c>
      <c r="AH22" s="34">
        <f>'9.1'!E22</f>
        <v>0</v>
      </c>
      <c r="AI22" s="34">
        <f>'9.1'!AF22</f>
        <v>7</v>
      </c>
      <c r="AJ22" s="34">
        <f>'9.1'!N22</f>
        <v>0</v>
      </c>
      <c r="AK22" s="34">
        <f>'9.1'!AD22</f>
        <v>0</v>
      </c>
      <c r="AL22" s="37">
        <f>'10.1'!E22</f>
        <v>0</v>
      </c>
      <c r="AM22" s="37">
        <f>'10.1'!AD22</f>
        <v>0</v>
      </c>
      <c r="AN22" s="37">
        <f>'10.1'!N22</f>
        <v>0</v>
      </c>
      <c r="AO22" s="37">
        <f>'10.1'!AC19</f>
        <v>0</v>
      </c>
      <c r="AP22" s="34">
        <f>'11.1'!E22</f>
        <v>0</v>
      </c>
      <c r="AQ22" s="34">
        <f>'11.1'!AD22</f>
        <v>0</v>
      </c>
      <c r="AR22" s="34">
        <f>'11.1'!N22</f>
        <v>0</v>
      </c>
      <c r="AS22" s="34">
        <f>'11.1'!AC22</f>
        <v>0</v>
      </c>
      <c r="AT22" s="37">
        <f>'12.1'!E22</f>
        <v>0</v>
      </c>
      <c r="AU22" s="37">
        <f>'12.1'!AF22</f>
        <v>0</v>
      </c>
      <c r="AV22" s="37">
        <f>'12.1'!N22</f>
        <v>0</v>
      </c>
      <c r="AW22" s="37">
        <f>'12.1'!AE22</f>
        <v>0</v>
      </c>
      <c r="AX22" s="34">
        <f>'13.1'!E22</f>
        <v>0</v>
      </c>
      <c r="AY22" s="34">
        <f>'13.1'!AD22</f>
        <v>0</v>
      </c>
      <c r="AZ22" s="34">
        <f>'13.1'!N22</f>
        <v>0</v>
      </c>
      <c r="BA22" s="34">
        <f>'13.1'!AC22</f>
        <v>0</v>
      </c>
      <c r="BB22" s="37">
        <f>'14.1'!E22</f>
        <v>0</v>
      </c>
      <c r="BC22" s="37">
        <f>'14.1'!AF22</f>
        <v>0</v>
      </c>
      <c r="BD22" s="37">
        <f>'14.1'!N22</f>
        <v>0</v>
      </c>
      <c r="BE22" s="37">
        <f>'14.1'!AE22</f>
        <v>0</v>
      </c>
      <c r="BF22" s="34">
        <f>'15.1'!E22</f>
        <v>0</v>
      </c>
      <c r="BG22" s="34">
        <f>'15.1'!AE22</f>
        <v>0</v>
      </c>
      <c r="BH22" s="34">
        <f>'15.1'!N22</f>
        <v>0</v>
      </c>
      <c r="BI22" s="34">
        <f>'15.1'!AD22</f>
        <v>0</v>
      </c>
      <c r="BJ22" s="37">
        <f>'16.1'!E22</f>
        <v>0</v>
      </c>
      <c r="BK22" s="37">
        <f>'16.1'!AE22</f>
        <v>0</v>
      </c>
      <c r="BL22" s="37">
        <f>'16.1'!N22</f>
        <v>0</v>
      </c>
      <c r="BM22" s="37">
        <f>'16.1'!AD22</f>
        <v>0</v>
      </c>
      <c r="BN22" s="34">
        <f>'17.1'!E22</f>
        <v>0</v>
      </c>
      <c r="BO22" s="34">
        <f>'17.1'!AD22</f>
        <v>0</v>
      </c>
      <c r="BP22" s="34">
        <f>'17.1'!N22</f>
        <v>0</v>
      </c>
      <c r="BQ22" s="34">
        <f>'17.1'!AC22</f>
        <v>0</v>
      </c>
      <c r="BR22" s="37">
        <f>'18.1'!E22</f>
        <v>450</v>
      </c>
      <c r="BS22" s="37">
        <f>'18.1'!AE22</f>
        <v>30</v>
      </c>
      <c r="BT22" s="37">
        <f>'18.1'!N22</f>
        <v>0</v>
      </c>
      <c r="BU22" s="37">
        <f>'18.1'!AD22</f>
        <v>0</v>
      </c>
      <c r="BV22" s="34">
        <f>'19.1'!E22</f>
        <v>0</v>
      </c>
      <c r="BW22" s="34">
        <f>'19.1'!AG22</f>
        <v>122</v>
      </c>
      <c r="BX22" s="34">
        <f>'19.1'!N22</f>
        <v>0</v>
      </c>
      <c r="BY22" s="34">
        <f>'19.1'!AF22</f>
        <v>0</v>
      </c>
      <c r="BZ22" s="37">
        <f>'20.1'!E22</f>
        <v>305</v>
      </c>
      <c r="CA22" s="37">
        <f>'20.1'!AF22</f>
        <v>128</v>
      </c>
      <c r="CB22" s="37">
        <f>'20.1'!N22</f>
        <v>0</v>
      </c>
      <c r="CC22" s="37">
        <f>'20.1'!AE22</f>
        <v>0</v>
      </c>
      <c r="CD22" s="34">
        <f>'21.1'!E22</f>
        <v>0</v>
      </c>
      <c r="CE22" s="34">
        <f>'21.1'!AE22</f>
        <v>0</v>
      </c>
      <c r="CF22" s="34">
        <f>'21.1'!N22</f>
        <v>0</v>
      </c>
      <c r="CG22" s="34">
        <f>'21.1'!AD22</f>
        <v>0</v>
      </c>
      <c r="CH22" s="37">
        <f>'22.1'!F22</f>
        <v>0</v>
      </c>
      <c r="CI22" s="37">
        <f>'22.1'!AI22</f>
        <v>114</v>
      </c>
      <c r="CJ22" s="37">
        <f>'22.1'!O22</f>
        <v>0</v>
      </c>
      <c r="CK22" s="37">
        <f>'22.1'!AH22</f>
        <v>2</v>
      </c>
      <c r="CL22" s="34">
        <f>'23.1'!E22</f>
        <v>0</v>
      </c>
      <c r="CM22" s="34">
        <f>'23.1'!AG22</f>
        <v>118</v>
      </c>
      <c r="CN22" s="34">
        <f>'23.1'!O22</f>
        <v>0</v>
      </c>
      <c r="CO22" s="34">
        <f>'23.1'!AF22</f>
        <v>0</v>
      </c>
      <c r="CP22" s="37">
        <f>'24.1'!E22</f>
        <v>0</v>
      </c>
      <c r="CQ22" s="37">
        <f>'24.1'!AD22</f>
        <v>93</v>
      </c>
      <c r="CR22" s="37">
        <f>'24.1'!N22</f>
        <v>0</v>
      </c>
      <c r="CS22" s="37">
        <f>'24.1'!AC22</f>
        <v>0</v>
      </c>
      <c r="CT22" s="34">
        <f>'25.1'!F22</f>
        <v>0</v>
      </c>
      <c r="CU22" s="34">
        <f>'25.1'!AF22</f>
        <v>72</v>
      </c>
      <c r="CV22" s="34">
        <f>'25.1'!O22</f>
        <v>0</v>
      </c>
      <c r="CW22" s="34">
        <f>'25.1'!AE22</f>
        <v>2</v>
      </c>
      <c r="CX22" s="37">
        <f>'26.1'!E22</f>
        <v>0</v>
      </c>
      <c r="CY22" s="37">
        <f>'26.1'!AG22</f>
        <v>29</v>
      </c>
      <c r="CZ22" s="37">
        <f>'26.1'!N22</f>
        <v>0</v>
      </c>
      <c r="DA22" s="37">
        <f>'26.1'!AF22</f>
        <v>0</v>
      </c>
      <c r="DB22" s="34"/>
      <c r="DC22" s="34"/>
      <c r="DD22" s="34"/>
      <c r="DE22" s="34"/>
      <c r="DF22" s="37"/>
      <c r="DG22" s="37"/>
      <c r="DH22" s="37"/>
      <c r="DI22" s="37"/>
      <c r="DJ22" s="34"/>
      <c r="DK22" s="34"/>
      <c r="DL22" s="34"/>
      <c r="DM22" s="34"/>
      <c r="DN22" s="37"/>
      <c r="DO22" s="37"/>
      <c r="DP22" s="37"/>
      <c r="DQ22" s="37"/>
      <c r="DR22" s="119"/>
      <c r="DS22" s="119"/>
      <c r="DT22" s="119"/>
      <c r="DU22" s="119"/>
      <c r="DV22" s="39">
        <f>'2.2'!F22</f>
        <v>0</v>
      </c>
      <c r="DW22" s="39">
        <f t="shared" si="0"/>
        <v>755</v>
      </c>
      <c r="DX22" s="39">
        <f t="shared" si="3"/>
        <v>713</v>
      </c>
      <c r="DY22" s="39">
        <f t="shared" si="1"/>
        <v>0</v>
      </c>
      <c r="DZ22" s="39">
        <f t="shared" si="2"/>
        <v>4</v>
      </c>
      <c r="EA22" s="39">
        <f t="shared" si="4"/>
        <v>38</v>
      </c>
      <c r="EB22" s="39"/>
      <c r="EC22" s="40">
        <f t="shared" si="5"/>
        <v>-38</v>
      </c>
    </row>
    <row r="23" spans="1:133" x14ac:dyDescent="0.25">
      <c r="A23" s="20" t="s">
        <v>193</v>
      </c>
      <c r="B23" s="34">
        <f>'2.2'!E23</f>
        <v>0</v>
      </c>
      <c r="C23" s="34">
        <f>'2.2'!AC23</f>
        <v>0</v>
      </c>
      <c r="D23" s="34">
        <f>'2.2'!N23</f>
        <v>0</v>
      </c>
      <c r="E23" s="34">
        <f>'2.2'!AB23</f>
        <v>0</v>
      </c>
      <c r="F23" s="37">
        <f>'2.1'!E23</f>
        <v>0</v>
      </c>
      <c r="G23" s="37">
        <f>'2.1'!AE23</f>
        <v>0</v>
      </c>
      <c r="H23" s="37">
        <f>'2.1'!N23</f>
        <v>0</v>
      </c>
      <c r="I23" s="37">
        <f>'2.1'!AD23</f>
        <v>0</v>
      </c>
      <c r="J23" s="34">
        <f>'3.1'!E23</f>
        <v>0</v>
      </c>
      <c r="K23" s="34">
        <f>'3.1'!AD23</f>
        <v>0</v>
      </c>
      <c r="L23" s="34">
        <f>'3.1'!N23</f>
        <v>0</v>
      </c>
      <c r="M23" s="34">
        <f>'3.1'!AC23</f>
        <v>0</v>
      </c>
      <c r="N23" s="37">
        <f>'4.1'!E23</f>
        <v>0</v>
      </c>
      <c r="O23" s="37">
        <f>'4.1'!AE23</f>
        <v>0</v>
      </c>
      <c r="P23" s="37">
        <f>'4.1'!N23</f>
        <v>0</v>
      </c>
      <c r="Q23" s="37">
        <f>'4.1'!AD23</f>
        <v>0</v>
      </c>
      <c r="R23" s="34">
        <f>'5.1'!E23</f>
        <v>0</v>
      </c>
      <c r="S23" s="34">
        <f>'5.1'!AD23</f>
        <v>0</v>
      </c>
      <c r="T23" s="34">
        <f>'5.1'!N23</f>
        <v>0</v>
      </c>
      <c r="U23" s="34">
        <f>'5.1'!AC23</f>
        <v>0</v>
      </c>
      <c r="V23" s="37">
        <f>'6.1'!E23</f>
        <v>0</v>
      </c>
      <c r="W23" s="37">
        <f>'6.1'!AF23</f>
        <v>0</v>
      </c>
      <c r="X23" s="37">
        <f>'6.1'!N23</f>
        <v>0</v>
      </c>
      <c r="Y23" s="37">
        <f>'6.1'!AE23</f>
        <v>0</v>
      </c>
      <c r="Z23" s="34">
        <f>'7.1'!E23</f>
        <v>0</v>
      </c>
      <c r="AA23" s="34">
        <f>'7.1'!AF23</f>
        <v>0</v>
      </c>
      <c r="AB23" s="34">
        <f>'7.1'!N23</f>
        <v>0</v>
      </c>
      <c r="AC23" s="34">
        <f>'7.1'!AE23</f>
        <v>0</v>
      </c>
      <c r="AD23" s="37">
        <f>'8.1'!E23</f>
        <v>0</v>
      </c>
      <c r="AE23" s="37">
        <f>'8.1'!AD23</f>
        <v>0</v>
      </c>
      <c r="AF23" s="37">
        <f>'8.1'!N23</f>
        <v>0</v>
      </c>
      <c r="AG23" s="37">
        <f>'8.1'!AC23</f>
        <v>0</v>
      </c>
      <c r="AH23" s="34">
        <f>'9.1'!E23</f>
        <v>0</v>
      </c>
      <c r="AI23" s="34">
        <f>'9.1'!AF23</f>
        <v>6</v>
      </c>
      <c r="AJ23" s="34">
        <f>'9.1'!N23</f>
        <v>0</v>
      </c>
      <c r="AK23" s="34">
        <f>'9.1'!AD23</f>
        <v>0</v>
      </c>
      <c r="AL23" s="37">
        <f>'10.1'!E23</f>
        <v>0</v>
      </c>
      <c r="AM23" s="37">
        <f>'10.1'!AD23</f>
        <v>0</v>
      </c>
      <c r="AN23" s="37">
        <f>'10.1'!N23</f>
        <v>0</v>
      </c>
      <c r="AO23" s="37">
        <f>'10.1'!AC20</f>
        <v>0</v>
      </c>
      <c r="AP23" s="34">
        <f>'11.1'!E23</f>
        <v>0</v>
      </c>
      <c r="AQ23" s="34">
        <f>'11.1'!AD23</f>
        <v>0</v>
      </c>
      <c r="AR23" s="34">
        <f>'11.1'!N23</f>
        <v>0</v>
      </c>
      <c r="AS23" s="34">
        <f>'11.1'!AC23</f>
        <v>0</v>
      </c>
      <c r="AT23" s="37">
        <f>'12.1'!E23</f>
        <v>0</v>
      </c>
      <c r="AU23" s="37">
        <f>'12.1'!AF23</f>
        <v>0</v>
      </c>
      <c r="AV23" s="37">
        <f>'12.1'!N23</f>
        <v>0</v>
      </c>
      <c r="AW23" s="37">
        <f>'12.1'!AE23</f>
        <v>0</v>
      </c>
      <c r="AX23" s="34">
        <f>'13.1'!E23</f>
        <v>0</v>
      </c>
      <c r="AY23" s="34">
        <f>'13.1'!AD23</f>
        <v>0</v>
      </c>
      <c r="AZ23" s="34">
        <f>'13.1'!N23</f>
        <v>0</v>
      </c>
      <c r="BA23" s="34">
        <f>'13.1'!AC23</f>
        <v>0</v>
      </c>
      <c r="BB23" s="37">
        <f>'14.1'!E23</f>
        <v>0</v>
      </c>
      <c r="BC23" s="37">
        <f>'14.1'!AF23</f>
        <v>0</v>
      </c>
      <c r="BD23" s="37">
        <f>'14.1'!N23</f>
        <v>0</v>
      </c>
      <c r="BE23" s="37">
        <f>'14.1'!AE23</f>
        <v>0</v>
      </c>
      <c r="BF23" s="34">
        <f>'15.1'!E23</f>
        <v>0</v>
      </c>
      <c r="BG23" s="34">
        <f>'15.1'!AE23</f>
        <v>0</v>
      </c>
      <c r="BH23" s="34">
        <f>'15.1'!N23</f>
        <v>0</v>
      </c>
      <c r="BI23" s="34">
        <f>'15.1'!AD23</f>
        <v>0</v>
      </c>
      <c r="BJ23" s="37">
        <f>'16.1'!E23</f>
        <v>0</v>
      </c>
      <c r="BK23" s="37">
        <f>'16.1'!AE23</f>
        <v>0</v>
      </c>
      <c r="BL23" s="37">
        <f>'16.1'!N23</f>
        <v>0</v>
      </c>
      <c r="BM23" s="37">
        <f>'16.1'!AD23</f>
        <v>0</v>
      </c>
      <c r="BN23" s="34">
        <f>'17.1'!E23</f>
        <v>0</v>
      </c>
      <c r="BO23" s="34">
        <f>'17.1'!AD23</f>
        <v>0</v>
      </c>
      <c r="BP23" s="34">
        <f>'17.1'!N23</f>
        <v>0</v>
      </c>
      <c r="BQ23" s="34">
        <f>'17.1'!AC23</f>
        <v>0</v>
      </c>
      <c r="BR23" s="37">
        <f>'18.1'!E23</f>
        <v>403</v>
      </c>
      <c r="BS23" s="37">
        <f>'18.1'!AE23</f>
        <v>15</v>
      </c>
      <c r="BT23" s="37">
        <f>'18.1'!N23</f>
        <v>0</v>
      </c>
      <c r="BU23" s="37">
        <f>'18.1'!AD23</f>
        <v>0</v>
      </c>
      <c r="BV23" s="34">
        <f>'19.1'!E23</f>
        <v>76</v>
      </c>
      <c r="BW23" s="34">
        <f>'19.1'!AG23</f>
        <v>67</v>
      </c>
      <c r="BX23" s="34">
        <f>'19.1'!N23</f>
        <v>0</v>
      </c>
      <c r="BY23" s="34">
        <f>'19.1'!AF23</f>
        <v>0</v>
      </c>
      <c r="BZ23" s="37">
        <f>'20.1'!E23</f>
        <v>0</v>
      </c>
      <c r="CA23" s="37">
        <f>'20.1'!AF23</f>
        <v>59</v>
      </c>
      <c r="CB23" s="37">
        <f>'20.1'!N23</f>
        <v>0</v>
      </c>
      <c r="CC23" s="37">
        <f>'20.1'!AE23</f>
        <v>1</v>
      </c>
      <c r="CD23" s="34">
        <f>'21.1'!E23</f>
        <v>0</v>
      </c>
      <c r="CE23" s="34">
        <f>'21.1'!AE23</f>
        <v>0</v>
      </c>
      <c r="CF23" s="34">
        <f>'21.1'!N23</f>
        <v>0</v>
      </c>
      <c r="CG23" s="34">
        <f>'21.1'!AD23</f>
        <v>0</v>
      </c>
      <c r="CH23" s="37">
        <f>'22.1'!F23</f>
        <v>0</v>
      </c>
      <c r="CI23" s="37">
        <f>'22.1'!AI23</f>
        <v>57</v>
      </c>
      <c r="CJ23" s="37">
        <f>'22.1'!O23</f>
        <v>0</v>
      </c>
      <c r="CK23" s="37">
        <f>'22.1'!AH23</f>
        <v>0</v>
      </c>
      <c r="CL23" s="34">
        <f>'23.1'!E23</f>
        <v>0</v>
      </c>
      <c r="CM23" s="34">
        <f>'23.1'!AG23</f>
        <v>59</v>
      </c>
      <c r="CN23" s="34">
        <f>'23.1'!O23</f>
        <v>0</v>
      </c>
      <c r="CO23" s="34">
        <f>'23.1'!AF23</f>
        <v>0</v>
      </c>
      <c r="CP23" s="37">
        <f>'24.1'!E23</f>
        <v>0</v>
      </c>
      <c r="CQ23" s="37">
        <f>'24.1'!AD23</f>
        <v>46</v>
      </c>
      <c r="CR23" s="37">
        <f>'24.1'!N23</f>
        <v>0</v>
      </c>
      <c r="CS23" s="37">
        <f>'24.1'!AC23</f>
        <v>3</v>
      </c>
      <c r="CT23" s="34">
        <f>'25.1'!F23</f>
        <v>0</v>
      </c>
      <c r="CU23" s="34">
        <f>'25.1'!AF23</f>
        <v>36</v>
      </c>
      <c r="CV23" s="34">
        <f>'25.1'!O23</f>
        <v>0</v>
      </c>
      <c r="CW23" s="34">
        <f>'25.1'!AE23</f>
        <v>1</v>
      </c>
      <c r="CX23" s="37">
        <f>'26.1'!E23</f>
        <v>0</v>
      </c>
      <c r="CY23" s="37">
        <f>'26.1'!AG23</f>
        <v>23</v>
      </c>
      <c r="CZ23" s="37">
        <f>'26.1'!N23</f>
        <v>0</v>
      </c>
      <c r="DA23" s="37">
        <f>'26.1'!AF23</f>
        <v>0</v>
      </c>
      <c r="DB23" s="34"/>
      <c r="DC23" s="34"/>
      <c r="DD23" s="34"/>
      <c r="DE23" s="34"/>
      <c r="DF23" s="37"/>
      <c r="DG23" s="37"/>
      <c r="DH23" s="37"/>
      <c r="DI23" s="37"/>
      <c r="DJ23" s="34"/>
      <c r="DK23" s="34"/>
      <c r="DL23" s="34"/>
      <c r="DM23" s="34"/>
      <c r="DN23" s="37"/>
      <c r="DO23" s="37"/>
      <c r="DP23" s="37"/>
      <c r="DQ23" s="37"/>
      <c r="DR23" s="119"/>
      <c r="DS23" s="119"/>
      <c r="DT23" s="119"/>
      <c r="DU23" s="119"/>
      <c r="DV23" s="39">
        <f>'2.2'!F23</f>
        <v>0</v>
      </c>
      <c r="DW23" s="39">
        <f t="shared" si="0"/>
        <v>479</v>
      </c>
      <c r="DX23" s="39">
        <f t="shared" si="3"/>
        <v>368</v>
      </c>
      <c r="DY23" s="39">
        <f t="shared" si="1"/>
        <v>0</v>
      </c>
      <c r="DZ23" s="39">
        <f t="shared" si="2"/>
        <v>5</v>
      </c>
      <c r="EA23" s="39">
        <f t="shared" si="4"/>
        <v>106</v>
      </c>
      <c r="EB23" s="39"/>
      <c r="EC23" s="40">
        <f t="shared" si="5"/>
        <v>-106</v>
      </c>
    </row>
    <row r="24" spans="1:133" x14ac:dyDescent="0.25">
      <c r="A24" s="20" t="s">
        <v>180</v>
      </c>
      <c r="B24" s="34">
        <f>'2.2'!E24</f>
        <v>50</v>
      </c>
      <c r="C24" s="34">
        <f>'2.2'!AC24</f>
        <v>0</v>
      </c>
      <c r="D24" s="34">
        <f>'2.2'!N24</f>
        <v>0</v>
      </c>
      <c r="E24" s="34">
        <f>'2.2'!AB24</f>
        <v>0</v>
      </c>
      <c r="F24" s="37">
        <f>'2.1'!E24</f>
        <v>0</v>
      </c>
      <c r="G24" s="37">
        <f>'2.1'!AE24</f>
        <v>0</v>
      </c>
      <c r="H24" s="37">
        <f>'2.1'!N24</f>
        <v>0</v>
      </c>
      <c r="I24" s="37">
        <f>'2.1'!AD24</f>
        <v>0</v>
      </c>
      <c r="J24" s="34">
        <f>'3.1'!E24</f>
        <v>0</v>
      </c>
      <c r="K24" s="34">
        <f>'3.1'!AD24</f>
        <v>0</v>
      </c>
      <c r="L24" s="34">
        <f>'3.1'!N24</f>
        <v>0</v>
      </c>
      <c r="M24" s="34">
        <f>'3.1'!AC24</f>
        <v>0</v>
      </c>
      <c r="N24" s="37">
        <f>'4.1'!E24</f>
        <v>0</v>
      </c>
      <c r="O24" s="37">
        <f>'4.1'!AE24</f>
        <v>0</v>
      </c>
      <c r="P24" s="37">
        <f>'4.1'!N24</f>
        <v>0</v>
      </c>
      <c r="Q24" s="37">
        <f>'4.1'!AD24</f>
        <v>0</v>
      </c>
      <c r="R24" s="34">
        <f>'5.1'!E24</f>
        <v>0</v>
      </c>
      <c r="S24" s="34">
        <f>'5.1'!AD24</f>
        <v>0</v>
      </c>
      <c r="T24" s="34">
        <f>'5.1'!N24</f>
        <v>0</v>
      </c>
      <c r="U24" s="34">
        <f>'5.1'!AC24</f>
        <v>0</v>
      </c>
      <c r="V24" s="37">
        <f>'6.1'!E24</f>
        <v>240</v>
      </c>
      <c r="W24" s="37">
        <f>'6.1'!AF24</f>
        <v>4</v>
      </c>
      <c r="X24" s="37">
        <f>'6.1'!N24</f>
        <v>0</v>
      </c>
      <c r="Y24" s="37">
        <f>'6.1'!AE24</f>
        <v>0</v>
      </c>
      <c r="Z24" s="34">
        <f>'7.1'!E25</f>
        <v>0</v>
      </c>
      <c r="AA24" s="34">
        <f>'7.1'!AF25</f>
        <v>0</v>
      </c>
      <c r="AB24" s="34">
        <f>'7.1'!N25</f>
        <v>0</v>
      </c>
      <c r="AC24" s="34">
        <f>'7.1'!AE25</f>
        <v>0</v>
      </c>
      <c r="AD24" s="37">
        <f>'8.1'!E24</f>
        <v>0</v>
      </c>
      <c r="AE24" s="37">
        <f>'8.1'!AD24</f>
        <v>14</v>
      </c>
      <c r="AF24" s="37">
        <f>'8.1'!N24</f>
        <v>10</v>
      </c>
      <c r="AG24" s="37">
        <f>'8.1'!AC24</f>
        <v>0</v>
      </c>
      <c r="AH24" s="34">
        <f>'9.1'!E24</f>
        <v>0</v>
      </c>
      <c r="AI24" s="34">
        <f>'9.1'!AF24</f>
        <v>104</v>
      </c>
      <c r="AJ24" s="34">
        <f>'9.1'!N24</f>
        <v>10</v>
      </c>
      <c r="AK24" s="34">
        <f>'9.1'!AD24</f>
        <v>0</v>
      </c>
      <c r="AL24" s="37">
        <f>'10.1'!E24</f>
        <v>0</v>
      </c>
      <c r="AM24" s="37">
        <f>'10.1'!AD24</f>
        <v>4</v>
      </c>
      <c r="AN24" s="37">
        <f>'10.1'!N24</f>
        <v>0</v>
      </c>
      <c r="AO24" s="37">
        <f>'10.1'!AC21</f>
        <v>0</v>
      </c>
      <c r="AP24" s="34">
        <f>'11.1'!E24</f>
        <v>0</v>
      </c>
      <c r="AQ24" s="34">
        <f>'11.1'!AD24</f>
        <v>4</v>
      </c>
      <c r="AR24" s="34">
        <f>'11.1'!N24</f>
        <v>3</v>
      </c>
      <c r="AS24" s="34">
        <f>'11.1'!AC24</f>
        <v>0</v>
      </c>
      <c r="AT24" s="37">
        <f>'12.1'!E24</f>
        <v>0</v>
      </c>
      <c r="AU24" s="37">
        <f>'12.1'!AF24</f>
        <v>0</v>
      </c>
      <c r="AV24" s="37">
        <f>'12.1'!N24</f>
        <v>5</v>
      </c>
      <c r="AW24" s="37">
        <f>'12.1'!AE24</f>
        <v>0</v>
      </c>
      <c r="AX24" s="34">
        <f>'13.1'!E24</f>
        <v>0</v>
      </c>
      <c r="AY24" s="34">
        <f>'13.1'!AD24</f>
        <v>0</v>
      </c>
      <c r="AZ24" s="34">
        <f>'13.1'!N24</f>
        <v>0</v>
      </c>
      <c r="BA24" s="34">
        <f>'13.1'!AC24</f>
        <v>0</v>
      </c>
      <c r="BB24" s="37">
        <f>'14.1'!E24</f>
        <v>0</v>
      </c>
      <c r="BC24" s="37">
        <f>'14.1'!AF24</f>
        <v>0</v>
      </c>
      <c r="BD24" s="37">
        <f>'14.1'!N24</f>
        <v>0</v>
      </c>
      <c r="BE24" s="37">
        <f>'14.1'!AE24</f>
        <v>0</v>
      </c>
      <c r="BF24" s="34">
        <f>'15.1'!E24</f>
        <v>0</v>
      </c>
      <c r="BG24" s="34">
        <f>'15.1'!AE24</f>
        <v>0</v>
      </c>
      <c r="BH24" s="34">
        <f>'15.1'!N24</f>
        <v>0</v>
      </c>
      <c r="BI24" s="34">
        <f>'15.1'!AD24</f>
        <v>0</v>
      </c>
      <c r="BJ24" s="37">
        <f>'16.1'!E24</f>
        <v>0</v>
      </c>
      <c r="BK24" s="37">
        <f>'16.1'!AE24</f>
        <v>0</v>
      </c>
      <c r="BL24" s="37">
        <f>'16.1'!N24</f>
        <v>0</v>
      </c>
      <c r="BM24" s="37">
        <f>'16.1'!AD24</f>
        <v>0</v>
      </c>
      <c r="BN24" s="34">
        <f>'17.1'!E24</f>
        <v>0</v>
      </c>
      <c r="BO24" s="34">
        <f>'17.1'!AD24</f>
        <v>1</v>
      </c>
      <c r="BP24" s="34">
        <f>'17.1'!N24</f>
        <v>0</v>
      </c>
      <c r="BQ24" s="34">
        <f>'17.1'!AC24</f>
        <v>0</v>
      </c>
      <c r="BR24" s="37">
        <f>'18.1'!E24</f>
        <v>0</v>
      </c>
      <c r="BS24" s="37">
        <f>'18.1'!AE24</f>
        <v>0</v>
      </c>
      <c r="BT24" s="37">
        <f>'18.1'!N24</f>
        <v>0</v>
      </c>
      <c r="BU24" s="37">
        <f>'18.1'!AD24</f>
        <v>0</v>
      </c>
      <c r="BV24" s="34">
        <f>'19.1'!E24</f>
        <v>0</v>
      </c>
      <c r="BW24" s="34">
        <f>'19.1'!AG24</f>
        <v>5</v>
      </c>
      <c r="BX24" s="34">
        <f>'19.1'!N24</f>
        <v>0</v>
      </c>
      <c r="BY24" s="34">
        <f>'19.1'!AF24</f>
        <v>0</v>
      </c>
      <c r="BZ24" s="37">
        <f>'20.1'!E24</f>
        <v>0</v>
      </c>
      <c r="CA24" s="37">
        <f>'20.1'!AF24</f>
        <v>8</v>
      </c>
      <c r="CB24" s="37">
        <f>'20.1'!N24</f>
        <v>0</v>
      </c>
      <c r="CC24" s="37">
        <f>'20.1'!AE24</f>
        <v>0</v>
      </c>
      <c r="CD24" s="34">
        <f>'21.1'!E24</f>
        <v>0</v>
      </c>
      <c r="CE24" s="34">
        <f>'21.1'!AE24</f>
        <v>0</v>
      </c>
      <c r="CF24" s="34">
        <f>'21.1'!N24</f>
        <v>0</v>
      </c>
      <c r="CG24" s="34">
        <f>'21.1'!AD24</f>
        <v>0</v>
      </c>
      <c r="CH24" s="37">
        <f>'22.1'!F24</f>
        <v>0</v>
      </c>
      <c r="CI24" s="37">
        <f>'22.1'!AI24</f>
        <v>0</v>
      </c>
      <c r="CJ24" s="37">
        <f>'22.1'!O24</f>
        <v>0</v>
      </c>
      <c r="CK24" s="37">
        <f>'22.1'!AH24</f>
        <v>0</v>
      </c>
      <c r="CL24" s="34">
        <f>'23.1'!E24</f>
        <v>0</v>
      </c>
      <c r="CM24" s="34">
        <f>'23.1'!AG24</f>
        <v>15</v>
      </c>
      <c r="CN24" s="34">
        <f>'23.1'!O24</f>
        <v>0</v>
      </c>
      <c r="CO24" s="34">
        <f>'23.1'!AF24</f>
        <v>0</v>
      </c>
      <c r="CP24" s="37">
        <f>'24.1'!E24</f>
        <v>0</v>
      </c>
      <c r="CQ24" s="37">
        <f>'24.1'!AD24</f>
        <v>0</v>
      </c>
      <c r="CR24" s="37">
        <f>'24.1'!N24</f>
        <v>10</v>
      </c>
      <c r="CS24" s="37">
        <f>'24.1'!AC24</f>
        <v>0</v>
      </c>
      <c r="CT24" s="34">
        <f>'25.1'!F24</f>
        <v>0</v>
      </c>
      <c r="CU24" s="34">
        <f>'25.1'!AF24</f>
        <v>0</v>
      </c>
      <c r="CV24" s="34">
        <f>'25.1'!O24</f>
        <v>10</v>
      </c>
      <c r="CW24" s="34">
        <f>'25.1'!AE24</f>
        <v>0</v>
      </c>
      <c r="CX24" s="37">
        <f>'26.1'!E24</f>
        <v>0</v>
      </c>
      <c r="CY24" s="37">
        <f>'26.1'!AG24</f>
        <v>6</v>
      </c>
      <c r="CZ24" s="37">
        <f>'26.1'!N24</f>
        <v>5</v>
      </c>
      <c r="DA24" s="37">
        <f>'26.1'!AF24</f>
        <v>0</v>
      </c>
      <c r="DB24" s="34"/>
      <c r="DC24" s="34"/>
      <c r="DD24" s="34"/>
      <c r="DE24" s="34"/>
      <c r="DF24" s="37"/>
      <c r="DG24" s="37"/>
      <c r="DH24" s="37"/>
      <c r="DI24" s="37"/>
      <c r="DJ24" s="34"/>
      <c r="DK24" s="34"/>
      <c r="DL24" s="34"/>
      <c r="DM24" s="34"/>
      <c r="DN24" s="37"/>
      <c r="DO24" s="37"/>
      <c r="DP24" s="37"/>
      <c r="DQ24" s="37"/>
      <c r="DR24" s="119"/>
      <c r="DS24" s="119"/>
      <c r="DT24" s="119"/>
      <c r="DU24" s="119"/>
      <c r="DV24" s="114"/>
      <c r="DW24" s="39">
        <f t="shared" si="0"/>
        <v>290</v>
      </c>
      <c r="DX24" s="39">
        <f t="shared" si="3"/>
        <v>165</v>
      </c>
      <c r="DY24" s="39">
        <f t="shared" si="1"/>
        <v>53</v>
      </c>
      <c r="DZ24" s="39">
        <f t="shared" si="2"/>
        <v>0</v>
      </c>
      <c r="EA24" s="39">
        <f t="shared" si="4"/>
        <v>72</v>
      </c>
      <c r="EB24" s="114"/>
      <c r="EC24" s="40">
        <f t="shared" si="5"/>
        <v>-72</v>
      </c>
    </row>
    <row r="25" spans="1:133" x14ac:dyDescent="0.25">
      <c r="A25" s="20" t="s">
        <v>181</v>
      </c>
      <c r="B25" s="34">
        <f>'2.2'!E25</f>
        <v>0</v>
      </c>
      <c r="C25" s="34">
        <f>'2.2'!AC25</f>
        <v>0</v>
      </c>
      <c r="D25" s="34">
        <f>'2.2'!N25</f>
        <v>5</v>
      </c>
      <c r="E25" s="34">
        <f>'2.2'!AB25</f>
        <v>0</v>
      </c>
      <c r="F25" s="37">
        <f>'2.1'!E25</f>
        <v>0</v>
      </c>
      <c r="G25" s="37">
        <f>'2.1'!AE25</f>
        <v>0</v>
      </c>
      <c r="H25" s="37">
        <f>'2.1'!N25</f>
        <v>0</v>
      </c>
      <c r="I25" s="37">
        <f>'2.1'!AD25</f>
        <v>0</v>
      </c>
      <c r="J25" s="34">
        <f>'3.1'!E25</f>
        <v>0</v>
      </c>
      <c r="K25" s="34">
        <f>'3.1'!AD25</f>
        <v>0</v>
      </c>
      <c r="L25" s="34">
        <f>'3.1'!N25</f>
        <v>0</v>
      </c>
      <c r="M25" s="34">
        <f>'3.1'!AC25</f>
        <v>0</v>
      </c>
      <c r="N25" s="37">
        <f>'4.1'!E25</f>
        <v>0</v>
      </c>
      <c r="O25" s="37">
        <f>'4.1'!AE25</f>
        <v>0</v>
      </c>
      <c r="P25" s="37">
        <f>'4.1'!N25</f>
        <v>0</v>
      </c>
      <c r="Q25" s="37">
        <f>'4.1'!AD25</f>
        <v>0</v>
      </c>
      <c r="R25" s="34">
        <f>'5.1'!E25</f>
        <v>0</v>
      </c>
      <c r="S25" s="34">
        <f>'5.1'!AD25</f>
        <v>0</v>
      </c>
      <c r="T25" s="34">
        <f>'5.1'!N25</f>
        <v>0</v>
      </c>
      <c r="U25" s="34">
        <f>'5.1'!AC25</f>
        <v>0</v>
      </c>
      <c r="V25" s="37">
        <f>'6.1'!E25</f>
        <v>160</v>
      </c>
      <c r="W25" s="37">
        <f>'6.1'!AF25</f>
        <v>4</v>
      </c>
      <c r="X25" s="37">
        <f>'6.1'!N25</f>
        <v>0</v>
      </c>
      <c r="Y25" s="37">
        <f>'6.1'!AE25</f>
        <v>3</v>
      </c>
      <c r="Z25" s="34">
        <f>'7.1'!E26</f>
        <v>0</v>
      </c>
      <c r="AA25" s="34">
        <f>'7.1'!AF26</f>
        <v>0</v>
      </c>
      <c r="AB25" s="34">
        <f>'7.1'!N26</f>
        <v>0</v>
      </c>
      <c r="AC25" s="34">
        <f>'7.1'!AE26</f>
        <v>0</v>
      </c>
      <c r="AD25" s="37">
        <f>'8.1'!E25</f>
        <v>0</v>
      </c>
      <c r="AE25" s="37">
        <f>'8.1'!AD25</f>
        <v>12</v>
      </c>
      <c r="AF25" s="37">
        <f>'8.1'!N25</f>
        <v>0</v>
      </c>
      <c r="AG25" s="37">
        <f>'8.1'!AC25</f>
        <v>0</v>
      </c>
      <c r="AH25" s="34">
        <f>'9.1'!E25</f>
        <v>0</v>
      </c>
      <c r="AI25" s="34">
        <f>'9.1'!AF25</f>
        <v>126</v>
      </c>
      <c r="AJ25" s="34">
        <f>'9.1'!N25</f>
        <v>5</v>
      </c>
      <c r="AK25" s="34">
        <f>'9.1'!AD25</f>
        <v>0</v>
      </c>
      <c r="AL25" s="37">
        <f>'10.1'!E25</f>
        <v>0</v>
      </c>
      <c r="AM25" s="37">
        <f>'10.1'!AD25</f>
        <v>0</v>
      </c>
      <c r="AN25" s="37">
        <f>'10.1'!N25</f>
        <v>0</v>
      </c>
      <c r="AO25" s="37">
        <f>'10.1'!AC22</f>
        <v>0</v>
      </c>
      <c r="AP25" s="34">
        <f>'11.1'!E25</f>
        <v>0</v>
      </c>
      <c r="AQ25" s="34">
        <f>'11.1'!AD25</f>
        <v>0</v>
      </c>
      <c r="AR25" s="34">
        <f>'11.1'!N25</f>
        <v>3</v>
      </c>
      <c r="AS25" s="34">
        <f>'11.1'!AC25</f>
        <v>0</v>
      </c>
      <c r="AT25" s="37">
        <f>'12.1'!E25</f>
        <v>0</v>
      </c>
      <c r="AU25" s="37">
        <f>'12.1'!AF25</f>
        <v>0</v>
      </c>
      <c r="AV25" s="37">
        <f>'12.1'!N25</f>
        <v>16</v>
      </c>
      <c r="AW25" s="37">
        <f>'12.1'!AE25</f>
        <v>0</v>
      </c>
      <c r="AX25" s="34">
        <f>'13.1'!E25</f>
        <v>0</v>
      </c>
      <c r="AY25" s="34">
        <f>'13.1'!AD25</f>
        <v>5</v>
      </c>
      <c r="AZ25" s="34">
        <f>'13.1'!N25</f>
        <v>0</v>
      </c>
      <c r="BA25" s="34">
        <f>'13.1'!AC25</f>
        <v>0</v>
      </c>
      <c r="BB25" s="37">
        <f>'14.1'!E25</f>
        <v>0</v>
      </c>
      <c r="BC25" s="37">
        <f>'14.1'!AF25</f>
        <v>0</v>
      </c>
      <c r="BD25" s="37">
        <f>'14.1'!N25</f>
        <v>0</v>
      </c>
      <c r="BE25" s="37">
        <f>'14.1'!AE25</f>
        <v>0</v>
      </c>
      <c r="BF25" s="34">
        <f>'15.1'!E25</f>
        <v>0</v>
      </c>
      <c r="BG25" s="34">
        <f>'15.1'!AE25</f>
        <v>0</v>
      </c>
      <c r="BH25" s="34">
        <f>'15.1'!N25</f>
        <v>5</v>
      </c>
      <c r="BI25" s="34">
        <f>'15.1'!AD25</f>
        <v>0</v>
      </c>
      <c r="BJ25" s="37">
        <f>'16.1'!E25</f>
        <v>0</v>
      </c>
      <c r="BK25" s="37">
        <f>'16.1'!AE25</f>
        <v>0</v>
      </c>
      <c r="BL25" s="37">
        <f>'16.1'!N25</f>
        <v>0</v>
      </c>
      <c r="BM25" s="37">
        <f>'16.1'!AD25</f>
        <v>0</v>
      </c>
      <c r="BN25" s="34">
        <f>'17.1'!E25</f>
        <v>0</v>
      </c>
      <c r="BO25" s="34">
        <f>'17.1'!AD25</f>
        <v>1</v>
      </c>
      <c r="BP25" s="34">
        <f>'17.1'!N25</f>
        <v>0</v>
      </c>
      <c r="BQ25" s="34">
        <f>'17.1'!AC25</f>
        <v>1</v>
      </c>
      <c r="BR25" s="37">
        <f>'18.1'!E25</f>
        <v>0</v>
      </c>
      <c r="BS25" s="37">
        <f>'18.1'!AE25</f>
        <v>0</v>
      </c>
      <c r="BT25" s="37">
        <f>'18.1'!N25</f>
        <v>2</v>
      </c>
      <c r="BU25" s="37">
        <f>'18.1'!AD25</f>
        <v>1</v>
      </c>
      <c r="BV25" s="34">
        <f>'19.1'!E25</f>
        <v>30</v>
      </c>
      <c r="BW25" s="34">
        <f>'19.1'!AG25</f>
        <v>0</v>
      </c>
      <c r="BX25" s="34">
        <f>'19.1'!N25</f>
        <v>0</v>
      </c>
      <c r="BY25" s="34">
        <f>'19.1'!AF25</f>
        <v>0</v>
      </c>
      <c r="BZ25" s="37">
        <f>'20.1'!E25</f>
        <v>0</v>
      </c>
      <c r="CA25" s="37">
        <f>'20.1'!AF25</f>
        <v>35</v>
      </c>
      <c r="CB25" s="37">
        <f>'20.1'!N25</f>
        <v>0</v>
      </c>
      <c r="CC25" s="37">
        <f>'20.1'!AE25</f>
        <v>0</v>
      </c>
      <c r="CD25" s="34">
        <f>'21.1'!E25</f>
        <v>0</v>
      </c>
      <c r="CE25" s="34">
        <f>'21.1'!AE25</f>
        <v>0</v>
      </c>
      <c r="CF25" s="34">
        <f>'21.1'!N25</f>
        <v>0</v>
      </c>
      <c r="CG25" s="34">
        <f>'21.1'!AD25</f>
        <v>0</v>
      </c>
      <c r="CH25" s="37">
        <f>'22.1'!F25</f>
        <v>0</v>
      </c>
      <c r="CI25" s="37">
        <f>'22.1'!AI25</f>
        <v>0</v>
      </c>
      <c r="CJ25" s="37">
        <f>'22.1'!O25</f>
        <v>6</v>
      </c>
      <c r="CK25" s="37">
        <f>'22.1'!AH25</f>
        <v>0</v>
      </c>
      <c r="CL25" s="34">
        <f>'23.1'!E25</f>
        <v>0</v>
      </c>
      <c r="CM25" s="34">
        <f>'23.1'!AG25</f>
        <v>1</v>
      </c>
      <c r="CN25" s="34">
        <f>'23.1'!O25</f>
        <v>0</v>
      </c>
      <c r="CO25" s="34">
        <f>'23.1'!AF25</f>
        <v>0</v>
      </c>
      <c r="CP25" s="37">
        <f>'24.1'!E25</f>
        <v>0</v>
      </c>
      <c r="CQ25" s="37">
        <f>'24.1'!AD25</f>
        <v>0</v>
      </c>
      <c r="CR25" s="37">
        <f>'24.1'!N25</f>
        <v>10</v>
      </c>
      <c r="CS25" s="37">
        <f>'24.1'!AC25</f>
        <v>0</v>
      </c>
      <c r="CT25" s="34">
        <f>'25.1'!F25</f>
        <v>0</v>
      </c>
      <c r="CU25" s="34">
        <f>'25.1'!AF25</f>
        <v>0</v>
      </c>
      <c r="CV25" s="34">
        <f>'25.1'!O25</f>
        <v>10</v>
      </c>
      <c r="CW25" s="34">
        <f>'25.1'!AE25</f>
        <v>0</v>
      </c>
      <c r="CX25" s="37">
        <f>'26.1'!E25</f>
        <v>0</v>
      </c>
      <c r="CY25" s="37">
        <f>'26.1'!AG25</f>
        <v>6</v>
      </c>
      <c r="CZ25" s="37">
        <f>'26.1'!N25</f>
        <v>5</v>
      </c>
      <c r="DA25" s="37">
        <f>'26.1'!AF25</f>
        <v>0</v>
      </c>
      <c r="DB25" s="34"/>
      <c r="DC25" s="34"/>
      <c r="DD25" s="34"/>
      <c r="DE25" s="34"/>
      <c r="DF25" s="37"/>
      <c r="DG25" s="37"/>
      <c r="DH25" s="37"/>
      <c r="DI25" s="37"/>
      <c r="DJ25" s="34"/>
      <c r="DK25" s="34"/>
      <c r="DL25" s="34"/>
      <c r="DM25" s="34"/>
      <c r="DN25" s="37"/>
      <c r="DO25" s="37"/>
      <c r="DP25" s="37"/>
      <c r="DQ25" s="37"/>
      <c r="DR25" s="119"/>
      <c r="DS25" s="119"/>
      <c r="DT25" s="119"/>
      <c r="DU25" s="119"/>
      <c r="DV25" s="114"/>
      <c r="DW25" s="39">
        <f t="shared" si="0"/>
        <v>190</v>
      </c>
      <c r="DX25" s="39">
        <f t="shared" si="3"/>
        <v>190</v>
      </c>
      <c r="DY25" s="39">
        <f t="shared" si="1"/>
        <v>67</v>
      </c>
      <c r="DZ25" s="39">
        <f t="shared" si="2"/>
        <v>5</v>
      </c>
      <c r="EA25" s="39">
        <f t="shared" si="4"/>
        <v>-72</v>
      </c>
      <c r="EB25" s="114"/>
      <c r="EC25" s="40">
        <f t="shared" si="5"/>
        <v>72</v>
      </c>
    </row>
    <row r="26" spans="1:133" x14ac:dyDescent="0.25">
      <c r="A26" s="20" t="s">
        <v>139</v>
      </c>
      <c r="B26" s="34">
        <f>'2.2'!E26</f>
        <v>0</v>
      </c>
      <c r="C26" s="34">
        <f>'2.2'!AC26</f>
        <v>0</v>
      </c>
      <c r="D26" s="34">
        <f>'2.2'!N26</f>
        <v>0</v>
      </c>
      <c r="E26" s="34">
        <f>'2.2'!AB26</f>
        <v>0</v>
      </c>
      <c r="F26" s="37">
        <f>'2.1'!E26</f>
        <v>0</v>
      </c>
      <c r="G26" s="37">
        <f>'2.1'!AE26</f>
        <v>20</v>
      </c>
      <c r="H26" s="37">
        <f>'2.1'!N26</f>
        <v>0</v>
      </c>
      <c r="I26" s="37">
        <f>'2.1'!AD26</f>
        <v>0</v>
      </c>
      <c r="J26" s="34">
        <f>'3.1'!E26</f>
        <v>0</v>
      </c>
      <c r="K26" s="34">
        <f>'3.1'!AD26</f>
        <v>0</v>
      </c>
      <c r="L26" s="34">
        <f>'3.1'!N26</f>
        <v>0</v>
      </c>
      <c r="M26" s="34">
        <f>'3.1'!AC26</f>
        <v>0</v>
      </c>
      <c r="N26" s="37">
        <f>'4.1'!E26</f>
        <v>0</v>
      </c>
      <c r="O26" s="37">
        <f>'4.1'!AE26</f>
        <v>0</v>
      </c>
      <c r="P26" s="37">
        <f>'4.1'!N26</f>
        <v>20</v>
      </c>
      <c r="Q26" s="37">
        <f>'4.1'!AD26</f>
        <v>0</v>
      </c>
      <c r="R26" s="34">
        <f>'5.1'!E26</f>
        <v>60</v>
      </c>
      <c r="S26" s="34">
        <f>'5.1'!AD26</f>
        <v>0</v>
      </c>
      <c r="T26" s="34">
        <f>'5.1'!N26</f>
        <v>0</v>
      </c>
      <c r="U26" s="34">
        <f>'5.1'!AC26</f>
        <v>0</v>
      </c>
      <c r="V26" s="37">
        <f>'6.1'!E26</f>
        <v>0</v>
      </c>
      <c r="W26" s="37">
        <f>'6.1'!AF26</f>
        <v>0</v>
      </c>
      <c r="X26" s="37">
        <f>'6.1'!N26</f>
        <v>0</v>
      </c>
      <c r="Y26" s="37">
        <f>'6.1'!AE26</f>
        <v>0</v>
      </c>
      <c r="Z26" s="34">
        <f>'7.1'!E27</f>
        <v>0</v>
      </c>
      <c r="AA26" s="34">
        <f>'7.1'!AF27</f>
        <v>0</v>
      </c>
      <c r="AB26" s="34">
        <f>'7.1'!N27</f>
        <v>0</v>
      </c>
      <c r="AC26" s="34">
        <f>'7.1'!AE27</f>
        <v>0</v>
      </c>
      <c r="AD26" s="37">
        <f>'8.1'!E26</f>
        <v>0</v>
      </c>
      <c r="AE26" s="37">
        <f>'8.1'!AD26</f>
        <v>3</v>
      </c>
      <c r="AF26" s="37">
        <f>'8.1'!N26</f>
        <v>0</v>
      </c>
      <c r="AG26" s="37">
        <f>'8.1'!AC26</f>
        <v>0</v>
      </c>
      <c r="AH26" s="34">
        <f>'9.1'!E26</f>
        <v>0</v>
      </c>
      <c r="AI26" s="34">
        <f>'9.1'!AF26</f>
        <v>48</v>
      </c>
      <c r="AJ26" s="34">
        <f>'9.1'!N26</f>
        <v>0</v>
      </c>
      <c r="AK26" s="34">
        <f>'9.1'!AD26</f>
        <v>0</v>
      </c>
      <c r="AL26" s="37">
        <f>'10.1'!E26</f>
        <v>0</v>
      </c>
      <c r="AM26" s="37">
        <f>'10.1'!AD26</f>
        <v>0</v>
      </c>
      <c r="AN26" s="37">
        <f>'10.1'!N26</f>
        <v>0</v>
      </c>
      <c r="AO26" s="37">
        <f>'10.1'!AC23</f>
        <v>0</v>
      </c>
      <c r="AP26" s="34">
        <f>'11.1'!E26</f>
        <v>0</v>
      </c>
      <c r="AQ26" s="34">
        <f>'11.1'!AD26</f>
        <v>0</v>
      </c>
      <c r="AR26" s="34">
        <f>'11.1'!N26</f>
        <v>0</v>
      </c>
      <c r="AS26" s="34">
        <f>'11.1'!AC26</f>
        <v>0</v>
      </c>
      <c r="AT26" s="37">
        <f>'12.1'!E26</f>
        <v>0</v>
      </c>
      <c r="AU26" s="37">
        <f>'12.1'!AF26</f>
        <v>0</v>
      </c>
      <c r="AV26" s="37">
        <f>'12.1'!N26</f>
        <v>0</v>
      </c>
      <c r="AW26" s="37">
        <f>'12.1'!AE26</f>
        <v>0</v>
      </c>
      <c r="AX26" s="34">
        <f>'13.1'!E26</f>
        <v>0</v>
      </c>
      <c r="AY26" s="34">
        <f>'13.1'!AD26</f>
        <v>0</v>
      </c>
      <c r="AZ26" s="34">
        <f>'13.1'!N26</f>
        <v>0</v>
      </c>
      <c r="BA26" s="34">
        <f>'13.1'!AC26</f>
        <v>0</v>
      </c>
      <c r="BB26" s="37">
        <f>'14.1'!E26</f>
        <v>0</v>
      </c>
      <c r="BC26" s="37">
        <f>'14.1'!AF26</f>
        <v>0</v>
      </c>
      <c r="BD26" s="37">
        <f>'14.1'!N26</f>
        <v>0</v>
      </c>
      <c r="BE26" s="37">
        <f>'14.1'!AE26</f>
        <v>0</v>
      </c>
      <c r="BF26" s="34">
        <f>'15.1'!E26</f>
        <v>0</v>
      </c>
      <c r="BG26" s="34">
        <f>'15.1'!AE26</f>
        <v>40</v>
      </c>
      <c r="BH26" s="34">
        <f>'15.1'!N26</f>
        <v>0</v>
      </c>
      <c r="BI26" s="34">
        <f>'15.1'!AD26</f>
        <v>0</v>
      </c>
      <c r="BJ26" s="37">
        <f>'16.1'!E26</f>
        <v>0</v>
      </c>
      <c r="BK26" s="37">
        <f>'16.1'!AE26</f>
        <v>0</v>
      </c>
      <c r="BL26" s="37">
        <f>'16.1'!N26</f>
        <v>0</v>
      </c>
      <c r="BM26" s="37">
        <f>'16.1'!AD26</f>
        <v>0</v>
      </c>
      <c r="BN26" s="34">
        <f>'17.1'!E26</f>
        <v>0</v>
      </c>
      <c r="BO26" s="34">
        <f>'17.1'!AD26</f>
        <v>0</v>
      </c>
      <c r="BP26" s="34">
        <f>'17.1'!N26</f>
        <v>0</v>
      </c>
      <c r="BQ26" s="34">
        <f>'17.1'!AC26</f>
        <v>0</v>
      </c>
      <c r="BR26" s="37">
        <f>'18.1'!E26</f>
        <v>60</v>
      </c>
      <c r="BS26" s="37">
        <f>'18.1'!AE26</f>
        <v>0</v>
      </c>
      <c r="BT26" s="37">
        <f>'18.1'!N26</f>
        <v>30</v>
      </c>
      <c r="BU26" s="37">
        <f>'18.1'!AD26</f>
        <v>0</v>
      </c>
      <c r="BV26" s="34">
        <f>'19.1'!E26</f>
        <v>0</v>
      </c>
      <c r="BW26" s="34">
        <f>'19.1'!AG26</f>
        <v>20</v>
      </c>
      <c r="BX26" s="34">
        <f>'19.1'!N26</f>
        <v>0</v>
      </c>
      <c r="BY26" s="34">
        <f>'19.1'!AF26</f>
        <v>0</v>
      </c>
      <c r="BZ26" s="37">
        <f>'20.1'!E26</f>
        <v>0</v>
      </c>
      <c r="CA26" s="37">
        <f>'20.1'!AF26</f>
        <v>18</v>
      </c>
      <c r="CB26" s="37">
        <f>'20.1'!N26</f>
        <v>0</v>
      </c>
      <c r="CC26" s="37">
        <f>'20.1'!AE26</f>
        <v>0</v>
      </c>
      <c r="CD26" s="34">
        <f>'21.1'!E26</f>
        <v>0</v>
      </c>
      <c r="CE26" s="34">
        <f>'21.1'!AE26</f>
        <v>0</v>
      </c>
      <c r="CF26" s="34">
        <f>'21.1'!N26</f>
        <v>0</v>
      </c>
      <c r="CG26" s="34">
        <f>'21.1'!AD26</f>
        <v>0</v>
      </c>
      <c r="CH26" s="37">
        <f>'22.1'!F26</f>
        <v>60</v>
      </c>
      <c r="CI26" s="37">
        <f>'22.1'!AI26</f>
        <v>0</v>
      </c>
      <c r="CJ26" s="37">
        <f>'22.1'!O26</f>
        <v>10</v>
      </c>
      <c r="CK26" s="37">
        <f>'22.1'!AH26</f>
        <v>0</v>
      </c>
      <c r="CL26" s="34">
        <f>'23.1'!E26</f>
        <v>0</v>
      </c>
      <c r="CM26" s="34">
        <f>'23.1'!AG26</f>
        <v>3</v>
      </c>
      <c r="CN26" s="34">
        <f>'23.1'!O26</f>
        <v>0</v>
      </c>
      <c r="CO26" s="34">
        <f>'23.1'!AF26</f>
        <v>0</v>
      </c>
      <c r="CP26" s="37">
        <f>'24.1'!E26</f>
        <v>0</v>
      </c>
      <c r="CQ26" s="37">
        <f>'24.1'!AD26</f>
        <v>0</v>
      </c>
      <c r="CR26" s="37">
        <f>'24.1'!N26</f>
        <v>0</v>
      </c>
      <c r="CS26" s="37">
        <f>'24.1'!AC26</f>
        <v>0</v>
      </c>
      <c r="CT26" s="34">
        <f>'25.1'!F26</f>
        <v>0</v>
      </c>
      <c r="CU26" s="34">
        <f>'25.1'!AF26</f>
        <v>0</v>
      </c>
      <c r="CV26" s="34">
        <f>'25.1'!O26</f>
        <v>10</v>
      </c>
      <c r="CW26" s="34">
        <f>'25.1'!AE26</f>
        <v>0</v>
      </c>
      <c r="CX26" s="37">
        <f>'26.1'!E26</f>
        <v>0</v>
      </c>
      <c r="CY26" s="37">
        <f>'26.1'!AG26</f>
        <v>0</v>
      </c>
      <c r="CZ26" s="37">
        <f>'26.1'!N26</f>
        <v>0</v>
      </c>
      <c r="DA26" s="37">
        <f>'26.1'!AF26</f>
        <v>0</v>
      </c>
      <c r="DB26" s="34"/>
      <c r="DC26" s="34"/>
      <c r="DD26" s="34"/>
      <c r="DE26" s="34"/>
      <c r="DF26" s="37"/>
      <c r="DG26" s="37"/>
      <c r="DH26" s="37"/>
      <c r="DI26" s="37"/>
      <c r="DJ26" s="34"/>
      <c r="DK26" s="34"/>
      <c r="DL26" s="34"/>
      <c r="DM26" s="34"/>
      <c r="DN26" s="37"/>
      <c r="DO26" s="37"/>
      <c r="DP26" s="37"/>
      <c r="DQ26" s="37"/>
      <c r="DR26" s="119"/>
      <c r="DS26" s="119"/>
      <c r="DT26" s="119"/>
      <c r="DU26" s="119"/>
      <c r="DV26" s="114"/>
      <c r="DW26" s="39">
        <f t="shared" si="0"/>
        <v>180</v>
      </c>
      <c r="DX26" s="39">
        <f t="shared" si="3"/>
        <v>152</v>
      </c>
      <c r="DY26" s="39">
        <f t="shared" si="1"/>
        <v>70</v>
      </c>
      <c r="DZ26" s="39">
        <f t="shared" si="2"/>
        <v>0</v>
      </c>
      <c r="EA26" s="39">
        <f t="shared" si="4"/>
        <v>-42</v>
      </c>
      <c r="EB26" s="114"/>
      <c r="EC26" s="40">
        <f t="shared" si="5"/>
        <v>42</v>
      </c>
    </row>
    <row r="27" spans="1:133" x14ac:dyDescent="0.25">
      <c r="A27" s="99" t="s">
        <v>138</v>
      </c>
      <c r="B27" s="34">
        <f>'2.2'!E27</f>
        <v>0</v>
      </c>
      <c r="C27" s="34">
        <f>'2.2'!AC27</f>
        <v>0</v>
      </c>
      <c r="D27" s="34">
        <f>'2.2'!N27</f>
        <v>0</v>
      </c>
      <c r="E27" s="34">
        <f>'2.2'!AB27</f>
        <v>0</v>
      </c>
      <c r="F27" s="37">
        <f>'2.1'!E27</f>
        <v>0</v>
      </c>
      <c r="G27" s="37">
        <f>'2.1'!AE27</f>
        <v>0</v>
      </c>
      <c r="H27" s="37">
        <f>'2.1'!N27</f>
        <v>0</v>
      </c>
      <c r="I27" s="37">
        <f>'2.1'!AD27</f>
        <v>0</v>
      </c>
      <c r="J27" s="34">
        <f>'3.1'!E27</f>
        <v>0</v>
      </c>
      <c r="K27" s="34">
        <f>'3.1'!AD27</f>
        <v>0</v>
      </c>
      <c r="L27" s="34">
        <f>'3.1'!N27</f>
        <v>0</v>
      </c>
      <c r="M27" s="34">
        <f>'3.1'!AC27</f>
        <v>0</v>
      </c>
      <c r="N27" s="37">
        <f>'4.1'!E27</f>
        <v>0</v>
      </c>
      <c r="O27" s="37">
        <f>'4.1'!AE27</f>
        <v>0</v>
      </c>
      <c r="P27" s="37">
        <f>'4.1'!N27</f>
        <v>0</v>
      </c>
      <c r="Q27" s="37">
        <f>'4.1'!AD27</f>
        <v>0</v>
      </c>
      <c r="R27" s="34">
        <f>'5.1'!E27</f>
        <v>0</v>
      </c>
      <c r="S27" s="34">
        <f>'5.1'!AD27</f>
        <v>0</v>
      </c>
      <c r="T27" s="34">
        <f>'5.1'!N27</f>
        <v>0</v>
      </c>
      <c r="U27" s="34">
        <f>'5.1'!AC27</f>
        <v>0</v>
      </c>
      <c r="V27" s="37">
        <f>'6.1'!E27</f>
        <v>0</v>
      </c>
      <c r="W27" s="37">
        <f>'6.1'!AF27</f>
        <v>0</v>
      </c>
      <c r="X27" s="37">
        <f>'6.1'!N27</f>
        <v>0</v>
      </c>
      <c r="Y27" s="37">
        <f>'6.1'!AE27</f>
        <v>0</v>
      </c>
      <c r="Z27" s="34">
        <f>'7.1'!E28</f>
        <v>560</v>
      </c>
      <c r="AA27" s="34">
        <f>'7.1'!AF28</f>
        <v>0</v>
      </c>
      <c r="AB27" s="34">
        <f>'7.1'!N28</f>
        <v>0</v>
      </c>
      <c r="AC27" s="34">
        <f>'7.1'!AE28</f>
        <v>0</v>
      </c>
      <c r="AD27" s="37">
        <f>'8.1'!E27</f>
        <v>0</v>
      </c>
      <c r="AE27" s="37">
        <f>'8.1'!AD27</f>
        <v>0</v>
      </c>
      <c r="AF27" s="37">
        <f>'8.1'!N27</f>
        <v>0</v>
      </c>
      <c r="AG27" s="37">
        <f>'8.1'!AC27</f>
        <v>0</v>
      </c>
      <c r="AH27" s="34">
        <f>'9.1'!E27</f>
        <v>0</v>
      </c>
      <c r="AI27" s="34">
        <f>'9.1'!AF27</f>
        <v>41</v>
      </c>
      <c r="AJ27" s="34">
        <f>'9.1'!N27</f>
        <v>0</v>
      </c>
      <c r="AK27" s="34">
        <f>'9.1'!AD27</f>
        <v>0</v>
      </c>
      <c r="AL27" s="37">
        <f>'10.1'!E27</f>
        <v>0</v>
      </c>
      <c r="AM27" s="37">
        <f>'10.1'!AD27</f>
        <v>0</v>
      </c>
      <c r="AN27" s="37">
        <f>'10.1'!N27</f>
        <v>0</v>
      </c>
      <c r="AO27" s="37">
        <f>'10.1'!AC24</f>
        <v>0</v>
      </c>
      <c r="AP27" s="34">
        <f>'11.1'!E27</f>
        <v>0</v>
      </c>
      <c r="AQ27" s="34">
        <f>'11.1'!AD27</f>
        <v>0</v>
      </c>
      <c r="AR27" s="34">
        <f>'11.1'!N27</f>
        <v>20</v>
      </c>
      <c r="AS27" s="34">
        <f>'11.1'!AC27</f>
        <v>0</v>
      </c>
      <c r="AT27" s="37">
        <f>'12.1'!E27</f>
        <v>0</v>
      </c>
      <c r="AU27" s="37">
        <f>'12.1'!AF27</f>
        <v>0</v>
      </c>
      <c r="AV27" s="37">
        <f>'12.1'!N27</f>
        <v>0</v>
      </c>
      <c r="AW27" s="37">
        <f>'12.1'!AE27</f>
        <v>0</v>
      </c>
      <c r="AX27" s="34">
        <f>'13.1'!E27</f>
        <v>0</v>
      </c>
      <c r="AY27" s="34">
        <f>'13.1'!AD27</f>
        <v>15</v>
      </c>
      <c r="AZ27" s="34">
        <f>'13.1'!N27</f>
        <v>0</v>
      </c>
      <c r="BA27" s="34">
        <f>'13.1'!AC27</f>
        <v>0</v>
      </c>
      <c r="BB27" s="37">
        <f>'14.1'!E27</f>
        <v>0</v>
      </c>
      <c r="BC27" s="37">
        <f>'14.1'!AF27</f>
        <v>0</v>
      </c>
      <c r="BD27" s="37">
        <f>'14.1'!N27</f>
        <v>0</v>
      </c>
      <c r="BE27" s="37">
        <f>'14.1'!AE27</f>
        <v>0</v>
      </c>
      <c r="BF27" s="34">
        <f>'15.1'!E27</f>
        <v>50</v>
      </c>
      <c r="BG27" s="34">
        <f>'15.1'!AE27</f>
        <v>0</v>
      </c>
      <c r="BH27" s="34">
        <f>'15.1'!N27</f>
        <v>10</v>
      </c>
      <c r="BI27" s="34">
        <f>'15.1'!AD27</f>
        <v>1</v>
      </c>
      <c r="BJ27" s="37">
        <f>'16.1'!E27</f>
        <v>0</v>
      </c>
      <c r="BK27" s="37">
        <f>'16.1'!AE27</f>
        <v>1</v>
      </c>
      <c r="BL27" s="37">
        <f>'16.1'!N27</f>
        <v>0</v>
      </c>
      <c r="BM27" s="37">
        <f>'16.1'!AD27</f>
        <v>0</v>
      </c>
      <c r="BN27" s="34">
        <f>'17.1'!E27</f>
        <v>0</v>
      </c>
      <c r="BO27" s="34">
        <f>'17.1'!AD27</f>
        <v>0</v>
      </c>
      <c r="BP27" s="34">
        <f>'17.1'!N27</f>
        <v>0</v>
      </c>
      <c r="BQ27" s="34">
        <f>'17.1'!AC27</f>
        <v>0</v>
      </c>
      <c r="BR27" s="37">
        <f>'18.1'!E27</f>
        <v>0</v>
      </c>
      <c r="BS27" s="37">
        <f>'18.1'!AE27</f>
        <v>0</v>
      </c>
      <c r="BT27" s="37">
        <f>'18.1'!N27</f>
        <v>0</v>
      </c>
      <c r="BU27" s="37">
        <f>'18.1'!AD27</f>
        <v>0</v>
      </c>
      <c r="BV27" s="34">
        <f>'19.1'!E27</f>
        <v>0</v>
      </c>
      <c r="BW27" s="34">
        <f>'19.1'!AG27</f>
        <v>0</v>
      </c>
      <c r="BX27" s="34">
        <f>'19.1'!N27</f>
        <v>0</v>
      </c>
      <c r="BY27" s="34">
        <f>'19.1'!AF27</f>
        <v>0</v>
      </c>
      <c r="BZ27" s="37">
        <f>'20.1'!E27</f>
        <v>0</v>
      </c>
      <c r="CA27" s="37">
        <f>'20.1'!AF27</f>
        <v>0</v>
      </c>
      <c r="CB27" s="37">
        <f>'20.1'!N27</f>
        <v>0</v>
      </c>
      <c r="CC27" s="37">
        <f>'20.1'!AE27</f>
        <v>0</v>
      </c>
      <c r="CD27" s="34">
        <f>'21.1'!E27</f>
        <v>0</v>
      </c>
      <c r="CE27" s="34">
        <f>'21.1'!AE27</f>
        <v>0</v>
      </c>
      <c r="CF27" s="34">
        <f>'21.1'!N27</f>
        <v>0</v>
      </c>
      <c r="CG27" s="34">
        <f>'21.1'!AD27</f>
        <v>0</v>
      </c>
      <c r="CH27" s="37">
        <f>'22.1'!F27</f>
        <v>0</v>
      </c>
      <c r="CI27" s="37">
        <f>'22.1'!AI27</f>
        <v>0</v>
      </c>
      <c r="CJ27" s="37">
        <f>'22.1'!O27</f>
        <v>10</v>
      </c>
      <c r="CK27" s="37">
        <f>'22.1'!AH27</f>
        <v>0</v>
      </c>
      <c r="CL27" s="34">
        <f>'23.1'!E27</f>
        <v>0</v>
      </c>
      <c r="CM27" s="34">
        <f>'23.1'!AG27</f>
        <v>0</v>
      </c>
      <c r="CN27" s="34">
        <f>'23.1'!O27</f>
        <v>0</v>
      </c>
      <c r="CO27" s="34">
        <f>'23.1'!AF27</f>
        <v>0</v>
      </c>
      <c r="CP27" s="37">
        <f>'24.1'!E27</f>
        <v>0</v>
      </c>
      <c r="CQ27" s="37">
        <f>'24.1'!AD27</f>
        <v>0</v>
      </c>
      <c r="CR27" s="37">
        <f>'24.1'!N27</f>
        <v>0</v>
      </c>
      <c r="CS27" s="37">
        <f>'24.1'!AC27</f>
        <v>0</v>
      </c>
      <c r="CT27" s="34">
        <f>'25.1'!F27</f>
        <v>0</v>
      </c>
      <c r="CU27" s="34">
        <f>'25.1'!AF27</f>
        <v>0</v>
      </c>
      <c r="CV27" s="34">
        <f>'25.1'!O27</f>
        <v>30</v>
      </c>
      <c r="CW27" s="34">
        <f>'25.1'!AE27</f>
        <v>0</v>
      </c>
      <c r="CX27" s="37">
        <f>'26.1'!E27</f>
        <v>0</v>
      </c>
      <c r="CY27" s="37">
        <f>'26.1'!AG27</f>
        <v>0</v>
      </c>
      <c r="CZ27" s="37">
        <f>'26.1'!N27</f>
        <v>0</v>
      </c>
      <c r="DA27" s="37">
        <f>'26.1'!AF27</f>
        <v>0</v>
      </c>
      <c r="DB27" s="34"/>
      <c r="DC27" s="34"/>
      <c r="DD27" s="34"/>
      <c r="DE27" s="34"/>
      <c r="DF27" s="37"/>
      <c r="DG27" s="37"/>
      <c r="DH27" s="37"/>
      <c r="DI27" s="37"/>
      <c r="DJ27" s="34"/>
      <c r="DK27" s="34"/>
      <c r="DL27" s="34"/>
      <c r="DM27" s="34"/>
      <c r="DN27" s="37"/>
      <c r="DO27" s="37"/>
      <c r="DP27" s="37"/>
      <c r="DQ27" s="37"/>
      <c r="DR27" s="119"/>
      <c r="DS27" s="119"/>
      <c r="DT27" s="119"/>
      <c r="DU27" s="119"/>
      <c r="DV27" s="114"/>
      <c r="DW27" s="39">
        <f t="shared" si="0"/>
        <v>610</v>
      </c>
      <c r="DX27" s="39">
        <f t="shared" si="3"/>
        <v>57</v>
      </c>
      <c r="DY27" s="39">
        <f t="shared" si="1"/>
        <v>70</v>
      </c>
      <c r="DZ27" s="39">
        <f t="shared" si="2"/>
        <v>1</v>
      </c>
      <c r="EA27" s="39">
        <f t="shared" si="4"/>
        <v>482</v>
      </c>
      <c r="EB27" s="114"/>
      <c r="EC27" s="40">
        <f t="shared" si="5"/>
        <v>-482</v>
      </c>
    </row>
    <row r="28" spans="1:133" x14ac:dyDescent="0.25">
      <c r="A28" s="21" t="s">
        <v>194</v>
      </c>
      <c r="B28" s="34"/>
      <c r="C28" s="34"/>
      <c r="D28" s="34"/>
      <c r="E28" s="34"/>
      <c r="F28" s="37"/>
      <c r="G28" s="37"/>
      <c r="H28" s="37"/>
      <c r="I28" s="37"/>
      <c r="J28" s="34"/>
      <c r="K28" s="34"/>
      <c r="L28" s="34"/>
      <c r="M28" s="34"/>
      <c r="N28" s="37"/>
      <c r="O28" s="37"/>
      <c r="P28" s="37"/>
      <c r="Q28" s="37"/>
      <c r="R28" s="34"/>
      <c r="S28" s="34"/>
      <c r="T28" s="34"/>
      <c r="U28" s="34"/>
      <c r="V28" s="37"/>
      <c r="W28" s="37"/>
      <c r="X28" s="37"/>
      <c r="Y28" s="37"/>
      <c r="Z28" s="34"/>
      <c r="AA28" s="34"/>
      <c r="AB28" s="34"/>
      <c r="AC28" s="34"/>
      <c r="AD28" s="37"/>
      <c r="AE28" s="37"/>
      <c r="AF28" s="37"/>
      <c r="AG28" s="37"/>
      <c r="AH28" s="34"/>
      <c r="AI28" s="34"/>
      <c r="AJ28" s="34"/>
      <c r="AK28" s="34"/>
      <c r="AL28" s="37"/>
      <c r="AM28" s="37"/>
      <c r="AN28" s="37"/>
      <c r="AO28" s="37"/>
      <c r="AP28" s="34"/>
      <c r="AQ28" s="34"/>
      <c r="AR28" s="34"/>
      <c r="AS28" s="34"/>
      <c r="AT28" s="37"/>
      <c r="AU28" s="37"/>
      <c r="AV28" s="37"/>
      <c r="AW28" s="37"/>
      <c r="AX28" s="34"/>
      <c r="AY28" s="34"/>
      <c r="AZ28" s="34"/>
      <c r="BA28" s="34"/>
      <c r="BB28" s="37"/>
      <c r="BC28" s="37"/>
      <c r="BD28" s="37"/>
      <c r="BE28" s="37"/>
      <c r="BF28" s="34"/>
      <c r="BG28" s="34"/>
      <c r="BH28" s="34"/>
      <c r="BI28" s="34"/>
      <c r="BJ28" s="37"/>
      <c r="BK28" s="37"/>
      <c r="BL28" s="37"/>
      <c r="BM28" s="37"/>
      <c r="BN28" s="34"/>
      <c r="BO28" s="34"/>
      <c r="BP28" s="34"/>
      <c r="BQ28" s="34"/>
      <c r="BR28" s="37">
        <f>'18.1'!E28</f>
        <v>260</v>
      </c>
      <c r="BS28" s="37">
        <f>'18.1'!AE28</f>
        <v>0</v>
      </c>
      <c r="BT28" s="37">
        <f>'18.1'!N28</f>
        <v>0</v>
      </c>
      <c r="BU28" s="37">
        <f>'18.1'!AD28</f>
        <v>0</v>
      </c>
      <c r="BV28" s="34">
        <f>'19.1'!E28</f>
        <v>0</v>
      </c>
      <c r="BW28" s="34">
        <f>'19.1'!AG28</f>
        <v>6</v>
      </c>
      <c r="BX28" s="34">
        <f>'19.1'!N28</f>
        <v>0</v>
      </c>
      <c r="BY28" s="34">
        <f>'19.1'!AF28</f>
        <v>0</v>
      </c>
      <c r="BZ28" s="37">
        <f>'20.1'!E28</f>
        <v>0</v>
      </c>
      <c r="CA28" s="37">
        <f>'20.1'!AF28</f>
        <v>5</v>
      </c>
      <c r="CB28" s="37">
        <f>'20.1'!N28</f>
        <v>0</v>
      </c>
      <c r="CC28" s="37">
        <f>'20.1'!AE28</f>
        <v>0</v>
      </c>
      <c r="CD28" s="34">
        <f>'21.1'!E28</f>
        <v>0</v>
      </c>
      <c r="CE28" s="34">
        <f>'21.1'!AE28</f>
        <v>0</v>
      </c>
      <c r="CF28" s="34">
        <f>'21.1'!N28</f>
        <v>0</v>
      </c>
      <c r="CG28" s="34">
        <f>'21.1'!AD28</f>
        <v>0</v>
      </c>
      <c r="CH28" s="37">
        <f>'22.1'!F28</f>
        <v>0</v>
      </c>
      <c r="CI28" s="37">
        <f>'22.1'!AI28</f>
        <v>7</v>
      </c>
      <c r="CJ28" s="37">
        <f>'22.1'!O28</f>
        <v>0</v>
      </c>
      <c r="CK28" s="37">
        <f>'22.1'!AH28</f>
        <v>0</v>
      </c>
      <c r="CL28" s="34">
        <f>'23.1'!E28</f>
        <v>0</v>
      </c>
      <c r="CM28" s="34">
        <f>'23.1'!AG28</f>
        <v>1</v>
      </c>
      <c r="CN28" s="34">
        <f>'23.1'!O28</f>
        <v>0</v>
      </c>
      <c r="CO28" s="34">
        <f>'23.1'!AF28</f>
        <v>0</v>
      </c>
      <c r="CP28" s="37">
        <f>'24.1'!E28</f>
        <v>0</v>
      </c>
      <c r="CQ28" s="37">
        <f>'24.1'!AD28</f>
        <v>3</v>
      </c>
      <c r="CR28" s="37">
        <f>'24.1'!N28</f>
        <v>0</v>
      </c>
      <c r="CS28" s="37">
        <f>'24.1'!AC28</f>
        <v>0</v>
      </c>
      <c r="CT28" s="34">
        <f>'25.1'!F28</f>
        <v>0</v>
      </c>
      <c r="CU28" s="34">
        <f>'25.1'!AF28</f>
        <v>1</v>
      </c>
      <c r="CV28" s="34">
        <f>'25.1'!O28</f>
        <v>0</v>
      </c>
      <c r="CW28" s="34">
        <f>'25.1'!AE28</f>
        <v>0</v>
      </c>
      <c r="CX28" s="37">
        <f>'26.1'!E28</f>
        <v>0</v>
      </c>
      <c r="CY28" s="37">
        <f>'26.1'!AG28</f>
        <v>17</v>
      </c>
      <c r="CZ28" s="37">
        <f>'26.1'!N28</f>
        <v>0</v>
      </c>
      <c r="DA28" s="37">
        <f>'26.1'!AF28</f>
        <v>0</v>
      </c>
      <c r="DB28" s="34"/>
      <c r="DC28" s="34"/>
      <c r="DD28" s="34"/>
      <c r="DE28" s="34"/>
      <c r="DF28" s="37"/>
      <c r="DG28" s="37"/>
      <c r="DH28" s="37"/>
      <c r="DI28" s="37"/>
      <c r="DJ28" s="34"/>
      <c r="DK28" s="34"/>
      <c r="DL28" s="34"/>
      <c r="DM28" s="34"/>
      <c r="DN28" s="37"/>
      <c r="DO28" s="37"/>
      <c r="DP28" s="37"/>
      <c r="DQ28" s="37"/>
      <c r="DR28" s="34"/>
      <c r="DS28" s="34"/>
      <c r="DT28" s="34"/>
      <c r="DU28" s="34"/>
      <c r="DV28" s="114"/>
      <c r="DW28" s="39">
        <f t="shared" si="0"/>
        <v>260</v>
      </c>
      <c r="DX28" s="39">
        <f t="shared" si="3"/>
        <v>40</v>
      </c>
      <c r="DY28" s="39">
        <f t="shared" si="1"/>
        <v>0</v>
      </c>
      <c r="DZ28" s="39">
        <f t="shared" si="2"/>
        <v>0</v>
      </c>
      <c r="EA28" s="39">
        <f t="shared" si="4"/>
        <v>220</v>
      </c>
      <c r="EB28" s="114"/>
      <c r="EC28" s="40">
        <f t="shared" si="5"/>
        <v>-220</v>
      </c>
    </row>
    <row r="29" spans="1:133" x14ac:dyDescent="0.25">
      <c r="B29" s="86">
        <f>SUM(B3:B27)</f>
        <v>2728</v>
      </c>
      <c r="C29" s="86">
        <f t="shared" ref="C29:BN29" si="6">SUM(C3:C27)</f>
        <v>0</v>
      </c>
      <c r="D29" s="86">
        <f t="shared" si="6"/>
        <v>2203</v>
      </c>
      <c r="E29" s="86">
        <f t="shared" si="6"/>
        <v>0</v>
      </c>
      <c r="F29" s="86">
        <f t="shared" si="6"/>
        <v>2895</v>
      </c>
      <c r="G29" s="86">
        <f t="shared" si="6"/>
        <v>1498</v>
      </c>
      <c r="H29" s="86">
        <f t="shared" si="6"/>
        <v>444</v>
      </c>
      <c r="I29" s="86">
        <f t="shared" si="6"/>
        <v>17</v>
      </c>
      <c r="J29" s="86">
        <f t="shared" si="6"/>
        <v>0</v>
      </c>
      <c r="K29" s="86">
        <f t="shared" si="6"/>
        <v>1240</v>
      </c>
      <c r="L29" s="86">
        <f t="shared" si="6"/>
        <v>713</v>
      </c>
      <c r="M29" s="86">
        <f t="shared" si="6"/>
        <v>13</v>
      </c>
      <c r="N29" s="86">
        <f t="shared" si="6"/>
        <v>1578</v>
      </c>
      <c r="O29" s="86">
        <f t="shared" si="6"/>
        <v>403</v>
      </c>
      <c r="P29" s="86">
        <f t="shared" si="6"/>
        <v>1447</v>
      </c>
      <c r="Q29" s="86">
        <f t="shared" si="6"/>
        <v>3</v>
      </c>
      <c r="R29" s="86">
        <f t="shared" si="6"/>
        <v>1840</v>
      </c>
      <c r="S29" s="86">
        <f t="shared" si="6"/>
        <v>1798</v>
      </c>
      <c r="T29" s="86">
        <f t="shared" si="6"/>
        <v>604</v>
      </c>
      <c r="U29" s="86">
        <f t="shared" si="6"/>
        <v>13</v>
      </c>
      <c r="V29" s="86">
        <f t="shared" si="6"/>
        <v>2119</v>
      </c>
      <c r="W29" s="86">
        <f t="shared" si="6"/>
        <v>1988</v>
      </c>
      <c r="X29" s="86">
        <f t="shared" si="6"/>
        <v>126</v>
      </c>
      <c r="Y29" s="86">
        <f t="shared" si="6"/>
        <v>11</v>
      </c>
      <c r="Z29" s="86">
        <f t="shared" si="6"/>
        <v>1120</v>
      </c>
      <c r="AA29" s="86">
        <f t="shared" si="6"/>
        <v>0</v>
      </c>
      <c r="AB29" s="86">
        <f t="shared" si="6"/>
        <v>0</v>
      </c>
      <c r="AC29" s="86">
        <f t="shared" si="6"/>
        <v>0</v>
      </c>
      <c r="AD29" s="86">
        <f t="shared" si="6"/>
        <v>2560</v>
      </c>
      <c r="AE29" s="86">
        <f t="shared" si="6"/>
        <v>782</v>
      </c>
      <c r="AF29" s="86">
        <f t="shared" si="6"/>
        <v>758</v>
      </c>
      <c r="AG29" s="86">
        <f t="shared" si="6"/>
        <v>4</v>
      </c>
      <c r="AH29" s="86">
        <f t="shared" si="6"/>
        <v>1623</v>
      </c>
      <c r="AI29" s="86">
        <f t="shared" si="6"/>
        <v>7897</v>
      </c>
      <c r="AJ29" s="86">
        <f t="shared" si="6"/>
        <v>1504</v>
      </c>
      <c r="AK29" s="86">
        <f t="shared" si="6"/>
        <v>13</v>
      </c>
      <c r="AL29" s="86">
        <f t="shared" si="6"/>
        <v>2361</v>
      </c>
      <c r="AM29" s="86">
        <f t="shared" si="6"/>
        <v>1273</v>
      </c>
      <c r="AN29" s="86">
        <f t="shared" si="6"/>
        <v>658</v>
      </c>
      <c r="AO29" s="86">
        <f t="shared" si="6"/>
        <v>8</v>
      </c>
      <c r="AP29" s="86">
        <f t="shared" si="6"/>
        <v>3390</v>
      </c>
      <c r="AQ29" s="86">
        <f t="shared" si="6"/>
        <v>482</v>
      </c>
      <c r="AR29" s="86">
        <f t="shared" si="6"/>
        <v>1483</v>
      </c>
      <c r="AS29" s="86">
        <f t="shared" si="6"/>
        <v>9</v>
      </c>
      <c r="AT29" s="86">
        <f t="shared" si="6"/>
        <v>1426</v>
      </c>
      <c r="AU29" s="86">
        <f t="shared" si="6"/>
        <v>1566</v>
      </c>
      <c r="AV29" s="86">
        <f t="shared" si="6"/>
        <v>632</v>
      </c>
      <c r="AW29" s="86">
        <f t="shared" si="6"/>
        <v>11</v>
      </c>
      <c r="AX29" s="86">
        <f t="shared" si="6"/>
        <v>1101</v>
      </c>
      <c r="AY29" s="86">
        <f t="shared" si="6"/>
        <v>2152</v>
      </c>
      <c r="AZ29" s="86">
        <f t="shared" si="6"/>
        <v>195</v>
      </c>
      <c r="BA29" s="86">
        <f t="shared" si="6"/>
        <v>19</v>
      </c>
      <c r="BB29" s="86">
        <f t="shared" si="6"/>
        <v>381</v>
      </c>
      <c r="BC29" s="86">
        <f t="shared" si="6"/>
        <v>0</v>
      </c>
      <c r="BD29" s="86">
        <f t="shared" si="6"/>
        <v>0</v>
      </c>
      <c r="BE29" s="86">
        <f t="shared" si="6"/>
        <v>0</v>
      </c>
      <c r="BF29" s="86">
        <f t="shared" si="6"/>
        <v>2567</v>
      </c>
      <c r="BG29" s="86">
        <f t="shared" si="6"/>
        <v>784</v>
      </c>
      <c r="BH29" s="86">
        <f t="shared" si="6"/>
        <v>898</v>
      </c>
      <c r="BI29" s="86">
        <f t="shared" si="6"/>
        <v>13</v>
      </c>
      <c r="BJ29" s="86">
        <f t="shared" si="6"/>
        <v>3103</v>
      </c>
      <c r="BK29" s="86">
        <f t="shared" si="6"/>
        <v>974</v>
      </c>
      <c r="BL29" s="86">
        <f t="shared" si="6"/>
        <v>2794</v>
      </c>
      <c r="BM29" s="86">
        <f t="shared" si="6"/>
        <v>21</v>
      </c>
      <c r="BN29" s="86">
        <f t="shared" si="6"/>
        <v>1790</v>
      </c>
      <c r="BO29" s="86">
        <f t="shared" ref="BO29:BQ29" si="7">SUM(BO3:BO27)</f>
        <v>1730</v>
      </c>
      <c r="BP29" s="86">
        <f t="shared" si="7"/>
        <v>1077</v>
      </c>
      <c r="BQ29" s="86">
        <f t="shared" si="7"/>
        <v>16</v>
      </c>
      <c r="BR29" s="86">
        <f>SUM(BR3:BR28)</f>
        <v>4972</v>
      </c>
      <c r="BS29" s="86">
        <f t="shared" ref="BS29:EC29" si="8">SUM(BS3:BS28)</f>
        <v>1069</v>
      </c>
      <c r="BT29" s="86">
        <f t="shared" si="8"/>
        <v>1395</v>
      </c>
      <c r="BU29" s="86">
        <f t="shared" si="8"/>
        <v>13</v>
      </c>
      <c r="BV29" s="86">
        <f>SUM(BV3:BV28)</f>
        <v>2956</v>
      </c>
      <c r="BW29" s="86">
        <f t="shared" si="8"/>
        <v>2111</v>
      </c>
      <c r="BX29" s="86">
        <f t="shared" si="8"/>
        <v>737</v>
      </c>
      <c r="BY29" s="86">
        <f t="shared" si="8"/>
        <v>17</v>
      </c>
      <c r="BZ29" s="86">
        <f t="shared" si="8"/>
        <v>1763</v>
      </c>
      <c r="CA29" s="86">
        <f t="shared" si="8"/>
        <v>2544</v>
      </c>
      <c r="CB29" s="86">
        <f t="shared" si="8"/>
        <v>235</v>
      </c>
      <c r="CC29" s="86">
        <f t="shared" si="8"/>
        <v>16</v>
      </c>
      <c r="CD29" s="86">
        <f t="shared" si="8"/>
        <v>335</v>
      </c>
      <c r="CE29" s="86">
        <f t="shared" si="8"/>
        <v>3</v>
      </c>
      <c r="CF29" s="86">
        <f t="shared" si="8"/>
        <v>0</v>
      </c>
      <c r="CG29" s="86">
        <f t="shared" si="8"/>
        <v>0</v>
      </c>
      <c r="CH29" s="86">
        <f t="shared" si="8"/>
        <v>2995</v>
      </c>
      <c r="CI29" s="86">
        <f t="shared" si="8"/>
        <v>1449</v>
      </c>
      <c r="CJ29" s="86">
        <f t="shared" si="8"/>
        <v>769</v>
      </c>
      <c r="CK29" s="86">
        <f t="shared" si="8"/>
        <v>8</v>
      </c>
      <c r="CL29" s="86">
        <f t="shared" si="8"/>
        <v>2822</v>
      </c>
      <c r="CM29" s="86">
        <f t="shared" si="8"/>
        <v>1457</v>
      </c>
      <c r="CN29" s="86">
        <f t="shared" si="8"/>
        <v>1774</v>
      </c>
      <c r="CO29" s="86">
        <f t="shared" si="8"/>
        <v>14</v>
      </c>
      <c r="CP29" s="86">
        <f t="shared" si="8"/>
        <v>2130</v>
      </c>
      <c r="CQ29" s="86">
        <f t="shared" si="8"/>
        <v>1477</v>
      </c>
      <c r="CR29" s="86">
        <f t="shared" si="8"/>
        <v>1077</v>
      </c>
      <c r="CS29" s="86">
        <f t="shared" si="8"/>
        <v>13</v>
      </c>
      <c r="CT29" s="86">
        <f t="shared" si="8"/>
        <v>2486</v>
      </c>
      <c r="CU29" s="86">
        <f t="shared" si="8"/>
        <v>1862</v>
      </c>
      <c r="CV29" s="86">
        <f t="shared" si="8"/>
        <v>1625</v>
      </c>
      <c r="CW29" s="86">
        <f t="shared" si="8"/>
        <v>13</v>
      </c>
      <c r="CX29" s="86">
        <f t="shared" si="8"/>
        <v>2318</v>
      </c>
      <c r="CY29" s="86">
        <f t="shared" si="8"/>
        <v>963</v>
      </c>
      <c r="CZ29" s="86">
        <f t="shared" si="8"/>
        <v>963</v>
      </c>
      <c r="DA29" s="86">
        <f t="shared" si="8"/>
        <v>11</v>
      </c>
      <c r="DB29" s="86">
        <f t="shared" si="8"/>
        <v>0</v>
      </c>
      <c r="DC29" s="86">
        <f t="shared" si="8"/>
        <v>0</v>
      </c>
      <c r="DD29" s="86">
        <f t="shared" si="8"/>
        <v>0</v>
      </c>
      <c r="DE29" s="86">
        <f t="shared" si="8"/>
        <v>0</v>
      </c>
      <c r="DF29" s="86">
        <f t="shared" si="8"/>
        <v>0</v>
      </c>
      <c r="DG29" s="86">
        <f t="shared" si="8"/>
        <v>0</v>
      </c>
      <c r="DH29" s="86">
        <f t="shared" si="8"/>
        <v>0</v>
      </c>
      <c r="DI29" s="86">
        <f t="shared" si="8"/>
        <v>0</v>
      </c>
      <c r="DJ29" s="86">
        <f t="shared" si="8"/>
        <v>0</v>
      </c>
      <c r="DK29" s="86">
        <f t="shared" si="8"/>
        <v>0</v>
      </c>
      <c r="DL29" s="86">
        <f t="shared" si="8"/>
        <v>0</v>
      </c>
      <c r="DM29" s="86">
        <f t="shared" si="8"/>
        <v>0</v>
      </c>
      <c r="DN29" s="86">
        <f t="shared" si="8"/>
        <v>0</v>
      </c>
      <c r="DO29" s="86">
        <f t="shared" si="8"/>
        <v>0</v>
      </c>
      <c r="DP29" s="86">
        <f t="shared" si="8"/>
        <v>0</v>
      </c>
      <c r="DQ29" s="86">
        <f t="shared" si="8"/>
        <v>0</v>
      </c>
      <c r="DR29" s="86">
        <f t="shared" si="8"/>
        <v>0</v>
      </c>
      <c r="DS29" s="86">
        <f t="shared" si="8"/>
        <v>0</v>
      </c>
      <c r="DT29" s="86">
        <f t="shared" si="8"/>
        <v>0</v>
      </c>
      <c r="DU29" s="86">
        <f t="shared" si="8"/>
        <v>0</v>
      </c>
      <c r="DV29" s="86">
        <f t="shared" si="8"/>
        <v>4876</v>
      </c>
      <c r="DW29" s="86">
        <f t="shared" si="8"/>
        <v>55359</v>
      </c>
      <c r="DX29" s="86">
        <f t="shared" si="8"/>
        <v>37502</v>
      </c>
      <c r="DY29" s="86">
        <f t="shared" si="8"/>
        <v>24111</v>
      </c>
      <c r="DZ29" s="86">
        <f t="shared" si="8"/>
        <v>276</v>
      </c>
      <c r="EA29" s="86">
        <f t="shared" si="8"/>
        <v>-1654</v>
      </c>
      <c r="EB29" s="86">
        <f t="shared" si="8"/>
        <v>0</v>
      </c>
      <c r="EC29" s="86">
        <f t="shared" si="8"/>
        <v>1654</v>
      </c>
    </row>
    <row r="32" spans="1:133" x14ac:dyDescent="0.25">
      <c r="A32" s="177" t="s">
        <v>0</v>
      </c>
      <c r="B32" s="204" t="s">
        <v>155</v>
      </c>
      <c r="C32" s="204"/>
      <c r="D32" s="204"/>
      <c r="E32" s="204"/>
      <c r="F32" s="207" t="s">
        <v>156</v>
      </c>
      <c r="G32" s="207"/>
      <c r="H32" s="207"/>
      <c r="I32" s="207"/>
      <c r="J32" s="204" t="s">
        <v>157</v>
      </c>
      <c r="K32" s="204"/>
      <c r="L32" s="204"/>
      <c r="M32" s="204"/>
      <c r="N32" s="207" t="s">
        <v>158</v>
      </c>
      <c r="O32" s="207"/>
      <c r="P32" s="207"/>
      <c r="Q32" s="207"/>
    </row>
    <row r="33" spans="1:17" x14ac:dyDescent="0.25">
      <c r="A33" s="178"/>
      <c r="B33" s="36" t="s">
        <v>51</v>
      </c>
      <c r="C33" s="36" t="s">
        <v>84</v>
      </c>
      <c r="D33" s="36" t="s">
        <v>85</v>
      </c>
      <c r="E33" s="36" t="s">
        <v>52</v>
      </c>
      <c r="F33" s="88" t="s">
        <v>51</v>
      </c>
      <c r="G33" s="88" t="s">
        <v>84</v>
      </c>
      <c r="H33" s="88" t="s">
        <v>85</v>
      </c>
      <c r="I33" s="88" t="s">
        <v>52</v>
      </c>
      <c r="J33" s="36" t="s">
        <v>51</v>
      </c>
      <c r="K33" s="36" t="s">
        <v>84</v>
      </c>
      <c r="L33" s="36" t="s">
        <v>85</v>
      </c>
      <c r="M33" s="36" t="s">
        <v>52</v>
      </c>
      <c r="N33" s="88" t="s">
        <v>51</v>
      </c>
      <c r="O33" s="88" t="s">
        <v>84</v>
      </c>
      <c r="P33" s="88" t="s">
        <v>85</v>
      </c>
      <c r="Q33" s="88" t="s">
        <v>52</v>
      </c>
    </row>
    <row r="34" spans="1:17" x14ac:dyDescent="0.25">
      <c r="A34" s="20" t="s">
        <v>28</v>
      </c>
      <c r="B34" s="87">
        <f t="shared" ref="B34:B59" si="9">SUM(B3,F3,J3,N3,R3,V3,Z3)</f>
        <v>2058</v>
      </c>
      <c r="C34" s="87">
        <f t="shared" ref="C34:C59" si="10">SUM(C3,G3,K3,O3,S3,W3,AA3)</f>
        <v>1313</v>
      </c>
      <c r="D34" s="87">
        <f t="shared" ref="D34:E34" si="11">SUM(D3,H3,L3,P3,T3,X3,AB3)</f>
        <v>1184</v>
      </c>
      <c r="E34" s="87">
        <f t="shared" si="11"/>
        <v>23</v>
      </c>
      <c r="F34" s="89">
        <f t="shared" ref="F34:F59" si="12">SUM(AD3,AH3,AL3,AP3,AT3,AX3,BB3)</f>
        <v>1887</v>
      </c>
      <c r="G34" s="89">
        <f t="shared" ref="G34:I34" si="13">SUM(AE3,AI3,AM3,AQ3,AU3,AY3,BC3)</f>
        <v>3087</v>
      </c>
      <c r="H34" s="89">
        <f t="shared" si="13"/>
        <v>1153</v>
      </c>
      <c r="I34" s="89">
        <f t="shared" si="13"/>
        <v>29</v>
      </c>
      <c r="J34" s="87">
        <f t="shared" ref="J34:J59" si="14">SUM(BF3,BJ3,BN3,BR3,BV3,BZ3,CD3)</f>
        <v>3800</v>
      </c>
      <c r="K34" s="87">
        <f t="shared" ref="K34:M34" si="15">SUM(BG3,BK3,BO3,BS3,BW3,CA3,CE3)</f>
        <v>1725</v>
      </c>
      <c r="L34" s="87">
        <f t="shared" si="15"/>
        <v>1472</v>
      </c>
      <c r="M34" s="87">
        <f t="shared" si="15"/>
        <v>35</v>
      </c>
      <c r="N34" s="89">
        <f t="shared" ref="N34:N58" si="16">SUM(CH3,CL3,CP3,CT3,CX3,DB3,DF3)</f>
        <v>2972</v>
      </c>
      <c r="O34" s="89">
        <f t="shared" ref="O34:Q34" si="17">SUM(CI3,CM3,CQ3,CU3,CY3,DC3,DG3)</f>
        <v>1346</v>
      </c>
      <c r="P34" s="89">
        <f t="shared" si="17"/>
        <v>1297</v>
      </c>
      <c r="Q34" s="89">
        <f t="shared" si="17"/>
        <v>15</v>
      </c>
    </row>
    <row r="35" spans="1:17" x14ac:dyDescent="0.25">
      <c r="A35" s="20" t="s">
        <v>29</v>
      </c>
      <c r="B35" s="87">
        <f t="shared" si="9"/>
        <v>2429</v>
      </c>
      <c r="C35" s="87">
        <f t="shared" si="10"/>
        <v>1770</v>
      </c>
      <c r="D35" s="87">
        <f t="shared" ref="D35:D59" si="18">SUM(D4,H4,L4,P4,T4,X4,AB4)</f>
        <v>1900</v>
      </c>
      <c r="E35" s="87">
        <f t="shared" ref="E35:E59" si="19">SUM(E4,I4,M4,Q4,U4,Y4,AC4)</f>
        <v>4</v>
      </c>
      <c r="F35" s="89">
        <f t="shared" si="12"/>
        <v>3920</v>
      </c>
      <c r="G35" s="89">
        <f t="shared" ref="G35:G59" si="20">SUM(AE4,AI4,AM4,AQ4,AU4,AY4,BC4)</f>
        <v>3040</v>
      </c>
      <c r="H35" s="89">
        <f t="shared" ref="H35:H59" si="21">SUM(AF4,AJ4,AN4,AR4,AV4,AZ4,BD4)</f>
        <v>1514</v>
      </c>
      <c r="I35" s="89">
        <f t="shared" ref="I35:I59" si="22">SUM(AG4,AK4,AO4,AS4,AW4,BA4,BE4)</f>
        <v>6</v>
      </c>
      <c r="J35" s="87">
        <f t="shared" si="14"/>
        <v>4434</v>
      </c>
      <c r="K35" s="87">
        <f t="shared" ref="K35:K59" si="23">SUM(BG4,BK4,BO4,BS4,BW4,CA4,CE4)</f>
        <v>2839</v>
      </c>
      <c r="L35" s="87">
        <f t="shared" ref="L35:L59" si="24">SUM(BH4,BL4,BP4,BT4,BX4,CB4,CF4)</f>
        <v>2145</v>
      </c>
      <c r="M35" s="87">
        <f t="shared" ref="M35:M59" si="25">SUM(BI4,BM4,BQ4,BU4,BY4,CC4,CG4)</f>
        <v>14</v>
      </c>
      <c r="N35" s="89">
        <f t="shared" si="16"/>
        <v>4480</v>
      </c>
      <c r="O35" s="89">
        <f t="shared" ref="O35:O58" si="26">SUM(CI4,CM4,CQ4,CU4,CY4,DC4,DG4)</f>
        <v>1598</v>
      </c>
      <c r="P35" s="89">
        <f t="shared" ref="P35:P58" si="27">SUM(CJ4,CN4,CR4,CV4,CZ4,DD4,DH4)</f>
        <v>1657</v>
      </c>
      <c r="Q35" s="89">
        <f t="shared" ref="Q35:Q58" si="28">SUM(CK4,CO4,CS4,CW4,DA4,DE4,DI4)</f>
        <v>2</v>
      </c>
    </row>
    <row r="36" spans="1:17" x14ac:dyDescent="0.25">
      <c r="A36" s="20" t="s">
        <v>30</v>
      </c>
      <c r="B36" s="87">
        <f t="shared" si="9"/>
        <v>790</v>
      </c>
      <c r="C36" s="87">
        <f t="shared" si="10"/>
        <v>223</v>
      </c>
      <c r="D36" s="87">
        <f t="shared" si="18"/>
        <v>435</v>
      </c>
      <c r="E36" s="87">
        <f t="shared" si="19"/>
        <v>1</v>
      </c>
      <c r="F36" s="89">
        <f t="shared" si="12"/>
        <v>900</v>
      </c>
      <c r="G36" s="89">
        <f t="shared" si="20"/>
        <v>749</v>
      </c>
      <c r="H36" s="89">
        <f t="shared" si="21"/>
        <v>470</v>
      </c>
      <c r="I36" s="89">
        <f t="shared" si="22"/>
        <v>0</v>
      </c>
      <c r="J36" s="87">
        <f t="shared" si="14"/>
        <v>540</v>
      </c>
      <c r="K36" s="87">
        <f t="shared" si="23"/>
        <v>379</v>
      </c>
      <c r="L36" s="87">
        <f t="shared" si="24"/>
        <v>442</v>
      </c>
      <c r="M36" s="87">
        <f t="shared" si="25"/>
        <v>0</v>
      </c>
      <c r="N36" s="89">
        <f t="shared" si="16"/>
        <v>1158</v>
      </c>
      <c r="O36" s="89">
        <f t="shared" si="26"/>
        <v>270</v>
      </c>
      <c r="P36" s="89">
        <f t="shared" si="27"/>
        <v>877</v>
      </c>
      <c r="Q36" s="89">
        <f t="shared" si="28"/>
        <v>0</v>
      </c>
    </row>
    <row r="37" spans="1:17" x14ac:dyDescent="0.25">
      <c r="A37" s="20" t="s">
        <v>31</v>
      </c>
      <c r="B37" s="87">
        <f t="shared" si="9"/>
        <v>120</v>
      </c>
      <c r="C37" s="87">
        <f t="shared" si="10"/>
        <v>18</v>
      </c>
      <c r="D37" s="87">
        <f t="shared" si="18"/>
        <v>80</v>
      </c>
      <c r="E37" s="87">
        <f t="shared" si="19"/>
        <v>0</v>
      </c>
      <c r="F37" s="89">
        <f t="shared" si="12"/>
        <v>60</v>
      </c>
      <c r="G37" s="89">
        <f t="shared" si="20"/>
        <v>125</v>
      </c>
      <c r="H37" s="89">
        <f t="shared" si="21"/>
        <v>20</v>
      </c>
      <c r="I37" s="89">
        <f t="shared" si="22"/>
        <v>1</v>
      </c>
      <c r="J37" s="87">
        <f t="shared" si="14"/>
        <v>80</v>
      </c>
      <c r="K37" s="87">
        <f t="shared" si="23"/>
        <v>73</v>
      </c>
      <c r="L37" s="87">
        <f t="shared" si="24"/>
        <v>50</v>
      </c>
      <c r="M37" s="87">
        <f t="shared" si="25"/>
        <v>0</v>
      </c>
      <c r="N37" s="89">
        <f t="shared" si="16"/>
        <v>80</v>
      </c>
      <c r="O37" s="89">
        <f t="shared" si="26"/>
        <v>59</v>
      </c>
      <c r="P37" s="89">
        <f t="shared" si="27"/>
        <v>55</v>
      </c>
      <c r="Q37" s="89">
        <f t="shared" si="28"/>
        <v>0</v>
      </c>
    </row>
    <row r="38" spans="1:17" x14ac:dyDescent="0.25">
      <c r="A38" s="20" t="s">
        <v>33</v>
      </c>
      <c r="B38" s="87">
        <f t="shared" si="9"/>
        <v>440</v>
      </c>
      <c r="C38" s="87">
        <f t="shared" si="10"/>
        <v>502</v>
      </c>
      <c r="D38" s="87">
        <f t="shared" si="18"/>
        <v>420</v>
      </c>
      <c r="E38" s="87">
        <f t="shared" si="19"/>
        <v>2</v>
      </c>
      <c r="F38" s="89">
        <f t="shared" si="12"/>
        <v>720</v>
      </c>
      <c r="G38" s="89">
        <f t="shared" si="20"/>
        <v>1193</v>
      </c>
      <c r="H38" s="89">
        <f t="shared" si="21"/>
        <v>261</v>
      </c>
      <c r="I38" s="89">
        <f t="shared" si="22"/>
        <v>5</v>
      </c>
      <c r="J38" s="87">
        <f t="shared" si="14"/>
        <v>720</v>
      </c>
      <c r="K38" s="87">
        <f t="shared" si="23"/>
        <v>361</v>
      </c>
      <c r="L38" s="87">
        <f t="shared" si="24"/>
        <v>441</v>
      </c>
      <c r="M38" s="87">
        <f t="shared" si="25"/>
        <v>3</v>
      </c>
      <c r="N38" s="89">
        <f t="shared" si="16"/>
        <v>720</v>
      </c>
      <c r="O38" s="89">
        <f t="shared" si="26"/>
        <v>275</v>
      </c>
      <c r="P38" s="89">
        <f t="shared" si="27"/>
        <v>363</v>
      </c>
      <c r="Q38" s="89">
        <f t="shared" si="28"/>
        <v>2</v>
      </c>
    </row>
    <row r="39" spans="1:17" x14ac:dyDescent="0.25">
      <c r="A39" s="20" t="s">
        <v>34</v>
      </c>
      <c r="B39" s="87">
        <f t="shared" si="9"/>
        <v>120</v>
      </c>
      <c r="C39" s="87">
        <f t="shared" si="10"/>
        <v>67</v>
      </c>
      <c r="D39" s="87">
        <f t="shared" si="18"/>
        <v>67</v>
      </c>
      <c r="E39" s="87">
        <f t="shared" si="19"/>
        <v>0</v>
      </c>
      <c r="F39" s="89">
        <f t="shared" si="12"/>
        <v>160</v>
      </c>
      <c r="G39" s="89">
        <f t="shared" si="20"/>
        <v>89</v>
      </c>
      <c r="H39" s="89">
        <f t="shared" si="21"/>
        <v>85</v>
      </c>
      <c r="I39" s="89">
        <f t="shared" si="22"/>
        <v>2</v>
      </c>
      <c r="J39" s="87">
        <f t="shared" si="14"/>
        <v>180</v>
      </c>
      <c r="K39" s="87">
        <f t="shared" si="23"/>
        <v>108</v>
      </c>
      <c r="L39" s="87">
        <f t="shared" si="24"/>
        <v>90</v>
      </c>
      <c r="M39" s="87">
        <f t="shared" si="25"/>
        <v>1</v>
      </c>
      <c r="N39" s="89">
        <f t="shared" si="16"/>
        <v>120</v>
      </c>
      <c r="O39" s="89">
        <f t="shared" si="26"/>
        <v>60</v>
      </c>
      <c r="P39" s="89">
        <f t="shared" si="27"/>
        <v>55</v>
      </c>
      <c r="Q39" s="89">
        <f t="shared" si="28"/>
        <v>0</v>
      </c>
    </row>
    <row r="40" spans="1:17" x14ac:dyDescent="0.25">
      <c r="A40" s="20" t="s">
        <v>35</v>
      </c>
      <c r="B40" s="87">
        <f t="shared" si="9"/>
        <v>0</v>
      </c>
      <c r="C40" s="87">
        <f t="shared" si="10"/>
        <v>169</v>
      </c>
      <c r="D40" s="87">
        <f t="shared" si="18"/>
        <v>44</v>
      </c>
      <c r="E40" s="87">
        <f t="shared" si="19"/>
        <v>0</v>
      </c>
      <c r="F40" s="89">
        <f t="shared" si="12"/>
        <v>260</v>
      </c>
      <c r="G40" s="89">
        <f t="shared" si="20"/>
        <v>314</v>
      </c>
      <c r="H40" s="89">
        <f t="shared" si="21"/>
        <v>50</v>
      </c>
      <c r="I40" s="89">
        <f t="shared" si="22"/>
        <v>1</v>
      </c>
      <c r="J40" s="87">
        <f t="shared" si="14"/>
        <v>130</v>
      </c>
      <c r="K40" s="87">
        <f t="shared" si="23"/>
        <v>66</v>
      </c>
      <c r="L40" s="87">
        <f t="shared" si="24"/>
        <v>36</v>
      </c>
      <c r="M40" s="87">
        <f t="shared" si="25"/>
        <v>0</v>
      </c>
      <c r="N40" s="89">
        <f t="shared" si="16"/>
        <v>130</v>
      </c>
      <c r="O40" s="89">
        <f t="shared" si="26"/>
        <v>79</v>
      </c>
      <c r="P40" s="89">
        <f t="shared" si="27"/>
        <v>61</v>
      </c>
      <c r="Q40" s="89">
        <f t="shared" si="28"/>
        <v>0</v>
      </c>
    </row>
    <row r="41" spans="1:17" x14ac:dyDescent="0.25">
      <c r="A41" s="20" t="s">
        <v>36</v>
      </c>
      <c r="B41" s="87">
        <f t="shared" si="9"/>
        <v>2822</v>
      </c>
      <c r="C41" s="87">
        <f t="shared" si="10"/>
        <v>974</v>
      </c>
      <c r="D41" s="87">
        <f t="shared" si="18"/>
        <v>641</v>
      </c>
      <c r="E41" s="87">
        <f t="shared" si="19"/>
        <v>5</v>
      </c>
      <c r="F41" s="89">
        <f t="shared" si="12"/>
        <v>2000</v>
      </c>
      <c r="G41" s="89">
        <f t="shared" si="20"/>
        <v>1746</v>
      </c>
      <c r="H41" s="89">
        <f t="shared" si="21"/>
        <v>511</v>
      </c>
      <c r="I41" s="89">
        <f t="shared" si="22"/>
        <v>6</v>
      </c>
      <c r="J41" s="87">
        <f t="shared" si="14"/>
        <v>1200</v>
      </c>
      <c r="K41" s="87">
        <f t="shared" si="23"/>
        <v>954</v>
      </c>
      <c r="L41" s="87">
        <f t="shared" si="24"/>
        <v>739</v>
      </c>
      <c r="M41" s="87">
        <f t="shared" si="25"/>
        <v>9</v>
      </c>
      <c r="N41" s="89">
        <f t="shared" si="16"/>
        <v>1600</v>
      </c>
      <c r="O41" s="89">
        <f t="shared" si="26"/>
        <v>1657</v>
      </c>
      <c r="P41" s="89">
        <f t="shared" si="27"/>
        <v>648</v>
      </c>
      <c r="Q41" s="89">
        <f t="shared" si="28"/>
        <v>11</v>
      </c>
    </row>
    <row r="42" spans="1:17" x14ac:dyDescent="0.25">
      <c r="A42" s="20" t="s">
        <v>37</v>
      </c>
      <c r="B42" s="87">
        <f t="shared" si="9"/>
        <v>166</v>
      </c>
      <c r="C42" s="87">
        <f t="shared" si="10"/>
        <v>248</v>
      </c>
      <c r="D42" s="87">
        <f t="shared" si="18"/>
        <v>45</v>
      </c>
      <c r="E42" s="87">
        <f t="shared" si="19"/>
        <v>0</v>
      </c>
      <c r="F42" s="89">
        <f t="shared" si="12"/>
        <v>255</v>
      </c>
      <c r="G42" s="89">
        <f t="shared" si="20"/>
        <v>282</v>
      </c>
      <c r="H42" s="89">
        <f t="shared" si="21"/>
        <v>71</v>
      </c>
      <c r="I42" s="89">
        <f t="shared" si="22"/>
        <v>1</v>
      </c>
      <c r="J42" s="87">
        <f t="shared" si="14"/>
        <v>255</v>
      </c>
      <c r="K42" s="87">
        <f t="shared" si="23"/>
        <v>195</v>
      </c>
      <c r="L42" s="87">
        <f t="shared" si="24"/>
        <v>75</v>
      </c>
      <c r="M42" s="87">
        <f t="shared" si="25"/>
        <v>0</v>
      </c>
      <c r="N42" s="89">
        <f t="shared" si="16"/>
        <v>170</v>
      </c>
      <c r="O42" s="89">
        <f t="shared" si="26"/>
        <v>109</v>
      </c>
      <c r="P42" s="89">
        <f t="shared" si="27"/>
        <v>64</v>
      </c>
      <c r="Q42" s="89">
        <f t="shared" si="28"/>
        <v>0</v>
      </c>
    </row>
    <row r="43" spans="1:17" x14ac:dyDescent="0.25">
      <c r="A43" s="20" t="s">
        <v>38</v>
      </c>
      <c r="B43" s="87">
        <f t="shared" si="9"/>
        <v>340</v>
      </c>
      <c r="C43" s="87">
        <f t="shared" si="10"/>
        <v>485</v>
      </c>
      <c r="D43" s="87">
        <f t="shared" si="18"/>
        <v>57</v>
      </c>
      <c r="E43" s="87">
        <f t="shared" si="19"/>
        <v>0</v>
      </c>
      <c r="F43" s="89">
        <f t="shared" si="12"/>
        <v>557</v>
      </c>
      <c r="G43" s="89">
        <f t="shared" si="20"/>
        <v>892</v>
      </c>
      <c r="H43" s="89">
        <f t="shared" si="21"/>
        <v>117</v>
      </c>
      <c r="I43" s="89">
        <f t="shared" si="22"/>
        <v>2</v>
      </c>
      <c r="J43" s="87">
        <f t="shared" si="14"/>
        <v>680</v>
      </c>
      <c r="K43" s="87">
        <f t="shared" si="23"/>
        <v>443</v>
      </c>
      <c r="L43" s="87">
        <f t="shared" si="24"/>
        <v>115</v>
      </c>
      <c r="M43" s="87">
        <f t="shared" si="25"/>
        <v>3</v>
      </c>
      <c r="N43" s="89">
        <f t="shared" si="16"/>
        <v>508</v>
      </c>
      <c r="O43" s="89">
        <f t="shared" si="26"/>
        <v>251</v>
      </c>
      <c r="P43" s="89">
        <f t="shared" si="27"/>
        <v>76</v>
      </c>
      <c r="Q43" s="89">
        <f t="shared" si="28"/>
        <v>1</v>
      </c>
    </row>
    <row r="44" spans="1:17" x14ac:dyDescent="0.25">
      <c r="A44" s="20" t="s">
        <v>39</v>
      </c>
      <c r="B44" s="87">
        <f t="shared" si="9"/>
        <v>170</v>
      </c>
      <c r="C44" s="87">
        <f t="shared" si="10"/>
        <v>202</v>
      </c>
      <c r="D44" s="87">
        <f t="shared" si="18"/>
        <v>37</v>
      </c>
      <c r="E44" s="87">
        <f t="shared" si="19"/>
        <v>0</v>
      </c>
      <c r="F44" s="89">
        <f t="shared" si="12"/>
        <v>242</v>
      </c>
      <c r="G44" s="89">
        <f t="shared" si="20"/>
        <v>663</v>
      </c>
      <c r="H44" s="89">
        <f t="shared" si="21"/>
        <v>46</v>
      </c>
      <c r="I44" s="89">
        <f t="shared" si="22"/>
        <v>1</v>
      </c>
      <c r="J44" s="87">
        <f t="shared" si="14"/>
        <v>408</v>
      </c>
      <c r="K44" s="87">
        <f t="shared" si="23"/>
        <v>186</v>
      </c>
      <c r="L44" s="87">
        <f t="shared" si="24"/>
        <v>72</v>
      </c>
      <c r="M44" s="87">
        <f t="shared" si="25"/>
        <v>0</v>
      </c>
      <c r="N44" s="89">
        <f t="shared" si="16"/>
        <v>170</v>
      </c>
      <c r="O44" s="89">
        <f t="shared" si="26"/>
        <v>63</v>
      </c>
      <c r="P44" s="89">
        <f t="shared" si="27"/>
        <v>47</v>
      </c>
      <c r="Q44" s="89">
        <f t="shared" si="28"/>
        <v>0</v>
      </c>
    </row>
    <row r="45" spans="1:17" x14ac:dyDescent="0.25">
      <c r="A45" s="20" t="s">
        <v>25</v>
      </c>
      <c r="B45" s="87">
        <f t="shared" si="9"/>
        <v>541</v>
      </c>
      <c r="C45" s="87">
        <f t="shared" si="10"/>
        <v>88</v>
      </c>
      <c r="D45" s="87">
        <f t="shared" si="18"/>
        <v>278</v>
      </c>
      <c r="E45" s="87">
        <f t="shared" si="19"/>
        <v>1</v>
      </c>
      <c r="F45" s="89">
        <f t="shared" si="12"/>
        <v>180</v>
      </c>
      <c r="G45" s="89">
        <f t="shared" si="20"/>
        <v>330</v>
      </c>
      <c r="H45" s="89">
        <f t="shared" si="21"/>
        <v>115</v>
      </c>
      <c r="I45" s="89">
        <f t="shared" si="22"/>
        <v>1</v>
      </c>
      <c r="J45" s="87">
        <f t="shared" si="14"/>
        <v>124</v>
      </c>
      <c r="K45" s="87">
        <f t="shared" si="23"/>
        <v>64</v>
      </c>
      <c r="L45" s="87">
        <f t="shared" si="24"/>
        <v>111</v>
      </c>
      <c r="M45" s="87">
        <f t="shared" si="25"/>
        <v>1</v>
      </c>
      <c r="N45" s="89">
        <f t="shared" si="16"/>
        <v>0</v>
      </c>
      <c r="O45" s="89">
        <f t="shared" si="26"/>
        <v>18</v>
      </c>
      <c r="P45" s="89">
        <f t="shared" si="27"/>
        <v>70</v>
      </c>
      <c r="Q45" s="89">
        <f t="shared" si="28"/>
        <v>0</v>
      </c>
    </row>
    <row r="46" spans="1:17" x14ac:dyDescent="0.25">
      <c r="A46" s="20" t="s">
        <v>26</v>
      </c>
      <c r="B46" s="87">
        <f t="shared" si="9"/>
        <v>52</v>
      </c>
      <c r="C46" s="87">
        <f t="shared" si="10"/>
        <v>45</v>
      </c>
      <c r="D46" s="87">
        <f t="shared" si="18"/>
        <v>20</v>
      </c>
      <c r="E46" s="87">
        <f t="shared" si="19"/>
        <v>2</v>
      </c>
      <c r="F46" s="89">
        <f t="shared" si="12"/>
        <v>156</v>
      </c>
      <c r="G46" s="89">
        <f t="shared" si="20"/>
        <v>299</v>
      </c>
      <c r="H46" s="89">
        <f t="shared" si="21"/>
        <v>70</v>
      </c>
      <c r="I46" s="89">
        <f t="shared" si="22"/>
        <v>2</v>
      </c>
      <c r="J46" s="87">
        <f t="shared" si="14"/>
        <v>1057</v>
      </c>
      <c r="K46" s="87">
        <f t="shared" si="23"/>
        <v>376</v>
      </c>
      <c r="L46" s="87">
        <f t="shared" si="24"/>
        <v>547</v>
      </c>
      <c r="M46" s="87">
        <f t="shared" si="25"/>
        <v>6</v>
      </c>
      <c r="N46" s="89">
        <f t="shared" si="16"/>
        <v>0</v>
      </c>
      <c r="O46" s="89">
        <f t="shared" si="26"/>
        <v>53</v>
      </c>
      <c r="P46" s="89">
        <f t="shared" si="27"/>
        <v>125</v>
      </c>
      <c r="Q46" s="89">
        <f t="shared" si="28"/>
        <v>2</v>
      </c>
    </row>
    <row r="47" spans="1:17" x14ac:dyDescent="0.25">
      <c r="A47" s="20" t="s">
        <v>27</v>
      </c>
      <c r="B47" s="87">
        <f t="shared" si="9"/>
        <v>394</v>
      </c>
      <c r="C47" s="87">
        <f t="shared" si="10"/>
        <v>264</v>
      </c>
      <c r="D47" s="87">
        <f t="shared" si="18"/>
        <v>236</v>
      </c>
      <c r="E47" s="87">
        <f t="shared" si="19"/>
        <v>8</v>
      </c>
      <c r="F47" s="89">
        <f t="shared" si="12"/>
        <v>525</v>
      </c>
      <c r="G47" s="89">
        <f t="shared" si="20"/>
        <v>440</v>
      </c>
      <c r="H47" s="89">
        <f t="shared" si="21"/>
        <v>276</v>
      </c>
      <c r="I47" s="89">
        <f t="shared" si="22"/>
        <v>1</v>
      </c>
      <c r="J47" s="87">
        <f t="shared" si="14"/>
        <v>525</v>
      </c>
      <c r="K47" s="87">
        <f t="shared" si="23"/>
        <v>311</v>
      </c>
      <c r="L47" s="87">
        <f t="shared" si="24"/>
        <v>285</v>
      </c>
      <c r="M47" s="87">
        <f t="shared" si="25"/>
        <v>3</v>
      </c>
      <c r="N47" s="89">
        <f t="shared" si="16"/>
        <v>375</v>
      </c>
      <c r="O47" s="89">
        <f t="shared" si="26"/>
        <v>173</v>
      </c>
      <c r="P47" s="89">
        <f t="shared" si="27"/>
        <v>345</v>
      </c>
      <c r="Q47" s="89">
        <f t="shared" si="28"/>
        <v>1</v>
      </c>
    </row>
    <row r="48" spans="1:17" x14ac:dyDescent="0.25">
      <c r="A48" s="20" t="s">
        <v>48</v>
      </c>
      <c r="B48" s="87">
        <f t="shared" si="9"/>
        <v>150</v>
      </c>
      <c r="C48" s="87">
        <f t="shared" si="10"/>
        <v>32</v>
      </c>
      <c r="D48" s="87">
        <f t="shared" si="18"/>
        <v>5</v>
      </c>
      <c r="E48" s="87">
        <f t="shared" si="19"/>
        <v>0</v>
      </c>
      <c r="F48" s="89">
        <f t="shared" si="12"/>
        <v>100</v>
      </c>
      <c r="G48" s="89">
        <f t="shared" si="20"/>
        <v>48</v>
      </c>
      <c r="H48" s="89">
        <f t="shared" si="21"/>
        <v>55</v>
      </c>
      <c r="I48" s="89">
        <f t="shared" si="22"/>
        <v>3</v>
      </c>
      <c r="J48" s="87">
        <f t="shared" si="14"/>
        <v>50</v>
      </c>
      <c r="K48" s="87">
        <f t="shared" si="23"/>
        <v>25</v>
      </c>
      <c r="L48" s="87">
        <f t="shared" si="24"/>
        <v>60</v>
      </c>
      <c r="M48" s="87">
        <f t="shared" si="25"/>
        <v>1</v>
      </c>
      <c r="N48" s="89">
        <f t="shared" si="16"/>
        <v>0</v>
      </c>
      <c r="O48" s="89">
        <f t="shared" si="26"/>
        <v>0</v>
      </c>
      <c r="P48" s="89">
        <f t="shared" si="27"/>
        <v>25</v>
      </c>
      <c r="Q48" s="89">
        <f t="shared" si="28"/>
        <v>0</v>
      </c>
    </row>
    <row r="49" spans="1:17" x14ac:dyDescent="0.25">
      <c r="A49" s="20" t="s">
        <v>49</v>
      </c>
      <c r="B49" s="87">
        <f t="shared" si="9"/>
        <v>202</v>
      </c>
      <c r="C49" s="87">
        <f t="shared" si="10"/>
        <v>159</v>
      </c>
      <c r="D49" s="87">
        <f t="shared" si="18"/>
        <v>15</v>
      </c>
      <c r="E49" s="87">
        <f t="shared" si="19"/>
        <v>2</v>
      </c>
      <c r="F49" s="89">
        <f t="shared" si="12"/>
        <v>248</v>
      </c>
      <c r="G49" s="89">
        <f t="shared" si="20"/>
        <v>135</v>
      </c>
      <c r="H49" s="89">
        <f t="shared" si="21"/>
        <v>42</v>
      </c>
      <c r="I49" s="89">
        <f t="shared" si="22"/>
        <v>0</v>
      </c>
      <c r="J49" s="87">
        <f t="shared" si="14"/>
        <v>294</v>
      </c>
      <c r="K49" s="87">
        <f t="shared" si="23"/>
        <v>107</v>
      </c>
      <c r="L49" s="87">
        <f t="shared" si="24"/>
        <v>80</v>
      </c>
      <c r="M49" s="87">
        <f t="shared" si="25"/>
        <v>1</v>
      </c>
      <c r="N49" s="89">
        <f t="shared" si="16"/>
        <v>0</v>
      </c>
      <c r="O49" s="89">
        <f t="shared" si="26"/>
        <v>59</v>
      </c>
      <c r="P49" s="89">
        <f t="shared" si="27"/>
        <v>75</v>
      </c>
      <c r="Q49" s="89">
        <f t="shared" si="28"/>
        <v>1</v>
      </c>
    </row>
    <row r="50" spans="1:17" x14ac:dyDescent="0.25">
      <c r="A50" s="20" t="s">
        <v>50</v>
      </c>
      <c r="B50" s="87">
        <f t="shared" si="9"/>
        <v>0</v>
      </c>
      <c r="C50" s="87">
        <f t="shared" si="10"/>
        <v>16</v>
      </c>
      <c r="D50" s="87">
        <f t="shared" si="18"/>
        <v>8</v>
      </c>
      <c r="E50" s="87">
        <f t="shared" si="19"/>
        <v>0</v>
      </c>
      <c r="F50" s="89">
        <f t="shared" si="12"/>
        <v>100</v>
      </c>
      <c r="G50" s="89">
        <f t="shared" si="20"/>
        <v>13</v>
      </c>
      <c r="H50" s="89">
        <f t="shared" si="21"/>
        <v>37</v>
      </c>
      <c r="I50" s="89">
        <f t="shared" si="22"/>
        <v>1</v>
      </c>
      <c r="J50" s="87">
        <f t="shared" si="14"/>
        <v>0</v>
      </c>
      <c r="K50" s="87">
        <f t="shared" si="23"/>
        <v>11</v>
      </c>
      <c r="L50" s="87">
        <f t="shared" si="24"/>
        <v>17</v>
      </c>
      <c r="M50" s="87">
        <f t="shared" si="25"/>
        <v>0</v>
      </c>
      <c r="N50" s="89">
        <f t="shared" si="16"/>
        <v>0</v>
      </c>
      <c r="O50" s="89">
        <f t="shared" si="26"/>
        <v>31</v>
      </c>
      <c r="P50" s="89">
        <f t="shared" si="27"/>
        <v>20</v>
      </c>
      <c r="Q50" s="89">
        <f t="shared" si="28"/>
        <v>2</v>
      </c>
    </row>
    <row r="51" spans="1:17" x14ac:dyDescent="0.25">
      <c r="A51" s="20" t="s">
        <v>47</v>
      </c>
      <c r="B51" s="87">
        <f t="shared" si="9"/>
        <v>416</v>
      </c>
      <c r="C51" s="87">
        <f t="shared" si="10"/>
        <v>324</v>
      </c>
      <c r="D51" s="87">
        <f t="shared" si="18"/>
        <v>40</v>
      </c>
      <c r="E51" s="87">
        <f t="shared" si="19"/>
        <v>6</v>
      </c>
      <c r="F51" s="89">
        <f t="shared" si="12"/>
        <v>572</v>
      </c>
      <c r="G51" s="89">
        <f t="shared" si="20"/>
        <v>316</v>
      </c>
      <c r="H51" s="89">
        <f t="shared" si="21"/>
        <v>265</v>
      </c>
      <c r="I51" s="89">
        <f t="shared" si="22"/>
        <v>2</v>
      </c>
      <c r="J51" s="87">
        <f t="shared" si="14"/>
        <v>622</v>
      </c>
      <c r="K51" s="87">
        <f t="shared" si="23"/>
        <v>232</v>
      </c>
      <c r="L51" s="87">
        <f t="shared" si="24"/>
        <v>312</v>
      </c>
      <c r="M51" s="87">
        <f t="shared" si="25"/>
        <v>12</v>
      </c>
      <c r="N51" s="89">
        <f t="shared" si="16"/>
        <v>208</v>
      </c>
      <c r="O51" s="89">
        <f t="shared" si="26"/>
        <v>176</v>
      </c>
      <c r="P51" s="89">
        <f t="shared" si="27"/>
        <v>232</v>
      </c>
      <c r="Q51" s="89">
        <f t="shared" si="28"/>
        <v>5</v>
      </c>
    </row>
    <row r="52" spans="1:17" x14ac:dyDescent="0.25">
      <c r="A52" s="20" t="s">
        <v>191</v>
      </c>
      <c r="B52" s="87">
        <f t="shared" si="9"/>
        <v>0</v>
      </c>
      <c r="C52" s="87">
        <f t="shared" si="10"/>
        <v>0</v>
      </c>
      <c r="D52" s="87">
        <f t="shared" si="18"/>
        <v>0</v>
      </c>
      <c r="E52" s="87">
        <f t="shared" si="19"/>
        <v>0</v>
      </c>
      <c r="F52" s="89">
        <f t="shared" si="12"/>
        <v>0</v>
      </c>
      <c r="G52" s="89">
        <f t="shared" si="20"/>
        <v>2</v>
      </c>
      <c r="H52" s="89">
        <f t="shared" si="21"/>
        <v>0</v>
      </c>
      <c r="I52" s="89">
        <f t="shared" si="22"/>
        <v>0</v>
      </c>
      <c r="J52" s="87">
        <f t="shared" si="14"/>
        <v>753</v>
      </c>
      <c r="K52" s="87">
        <f t="shared" si="23"/>
        <v>199</v>
      </c>
      <c r="L52" s="87">
        <f t="shared" si="24"/>
        <v>0</v>
      </c>
      <c r="M52" s="87">
        <f t="shared" si="25"/>
        <v>3</v>
      </c>
      <c r="N52" s="89">
        <f t="shared" si="16"/>
        <v>0</v>
      </c>
      <c r="O52" s="89">
        <f t="shared" si="26"/>
        <v>224</v>
      </c>
      <c r="P52" s="89">
        <f t="shared" si="27"/>
        <v>0</v>
      </c>
      <c r="Q52" s="89">
        <f t="shared" si="28"/>
        <v>9</v>
      </c>
    </row>
    <row r="53" spans="1:17" x14ac:dyDescent="0.25">
      <c r="A53" s="20" t="s">
        <v>192</v>
      </c>
      <c r="B53" s="87">
        <f t="shared" si="9"/>
        <v>0</v>
      </c>
      <c r="C53" s="87">
        <f t="shared" si="10"/>
        <v>0</v>
      </c>
      <c r="D53" s="87">
        <f t="shared" si="18"/>
        <v>0</v>
      </c>
      <c r="E53" s="87">
        <f t="shared" si="19"/>
        <v>0</v>
      </c>
      <c r="F53" s="89">
        <f t="shared" si="12"/>
        <v>0</v>
      </c>
      <c r="G53" s="89">
        <f t="shared" si="20"/>
        <v>7</v>
      </c>
      <c r="H53" s="89">
        <f t="shared" si="21"/>
        <v>0</v>
      </c>
      <c r="I53" s="89">
        <f t="shared" si="22"/>
        <v>0</v>
      </c>
      <c r="J53" s="87">
        <f t="shared" si="14"/>
        <v>755</v>
      </c>
      <c r="K53" s="87">
        <f t="shared" si="23"/>
        <v>280</v>
      </c>
      <c r="L53" s="87">
        <f t="shared" si="24"/>
        <v>0</v>
      </c>
      <c r="M53" s="87">
        <f t="shared" si="25"/>
        <v>0</v>
      </c>
      <c r="N53" s="89">
        <f t="shared" si="16"/>
        <v>0</v>
      </c>
      <c r="O53" s="89">
        <f t="shared" si="26"/>
        <v>426</v>
      </c>
      <c r="P53" s="89">
        <f t="shared" si="27"/>
        <v>0</v>
      </c>
      <c r="Q53" s="89">
        <f t="shared" si="28"/>
        <v>4</v>
      </c>
    </row>
    <row r="54" spans="1:17" x14ac:dyDescent="0.25">
      <c r="A54" s="20" t="s">
        <v>193</v>
      </c>
      <c r="B54" s="87">
        <f t="shared" si="9"/>
        <v>0</v>
      </c>
      <c r="C54" s="87">
        <f t="shared" si="10"/>
        <v>0</v>
      </c>
      <c r="D54" s="87">
        <f t="shared" si="18"/>
        <v>0</v>
      </c>
      <c r="E54" s="87">
        <f t="shared" si="19"/>
        <v>0</v>
      </c>
      <c r="F54" s="89">
        <f t="shared" si="12"/>
        <v>0</v>
      </c>
      <c r="G54" s="89">
        <f t="shared" si="20"/>
        <v>6</v>
      </c>
      <c r="H54" s="89">
        <f t="shared" si="21"/>
        <v>0</v>
      </c>
      <c r="I54" s="89">
        <f t="shared" si="22"/>
        <v>0</v>
      </c>
      <c r="J54" s="87">
        <f t="shared" si="14"/>
        <v>479</v>
      </c>
      <c r="K54" s="87">
        <f t="shared" si="23"/>
        <v>141</v>
      </c>
      <c r="L54" s="87">
        <f t="shared" si="24"/>
        <v>0</v>
      </c>
      <c r="M54" s="87">
        <f t="shared" si="25"/>
        <v>1</v>
      </c>
      <c r="N54" s="89">
        <f t="shared" si="16"/>
        <v>0</v>
      </c>
      <c r="O54" s="89">
        <f t="shared" si="26"/>
        <v>221</v>
      </c>
      <c r="P54" s="89">
        <f t="shared" si="27"/>
        <v>0</v>
      </c>
      <c r="Q54" s="89">
        <f t="shared" si="28"/>
        <v>4</v>
      </c>
    </row>
    <row r="55" spans="1:17" x14ac:dyDescent="0.25">
      <c r="A55" s="20" t="s">
        <v>180</v>
      </c>
      <c r="B55" s="87">
        <f t="shared" si="9"/>
        <v>290</v>
      </c>
      <c r="C55" s="87">
        <f t="shared" si="10"/>
        <v>4</v>
      </c>
      <c r="D55" s="87">
        <f t="shared" si="18"/>
        <v>0</v>
      </c>
      <c r="E55" s="87">
        <f t="shared" si="19"/>
        <v>0</v>
      </c>
      <c r="F55" s="89">
        <f t="shared" si="12"/>
        <v>0</v>
      </c>
      <c r="G55" s="89">
        <f t="shared" si="20"/>
        <v>126</v>
      </c>
      <c r="H55" s="89">
        <f t="shared" si="21"/>
        <v>28</v>
      </c>
      <c r="I55" s="89">
        <f t="shared" si="22"/>
        <v>0</v>
      </c>
      <c r="J55" s="87">
        <f t="shared" si="14"/>
        <v>0</v>
      </c>
      <c r="K55" s="87">
        <f t="shared" si="23"/>
        <v>14</v>
      </c>
      <c r="L55" s="87">
        <f t="shared" si="24"/>
        <v>0</v>
      </c>
      <c r="M55" s="87">
        <f t="shared" si="25"/>
        <v>0</v>
      </c>
      <c r="N55" s="89">
        <f t="shared" si="16"/>
        <v>0</v>
      </c>
      <c r="O55" s="89">
        <f t="shared" si="26"/>
        <v>21</v>
      </c>
      <c r="P55" s="89">
        <f t="shared" si="27"/>
        <v>25</v>
      </c>
      <c r="Q55" s="89">
        <f t="shared" si="28"/>
        <v>0</v>
      </c>
    </row>
    <row r="56" spans="1:17" x14ac:dyDescent="0.25">
      <c r="A56" s="20" t="s">
        <v>181</v>
      </c>
      <c r="B56" s="87">
        <f t="shared" si="9"/>
        <v>160</v>
      </c>
      <c r="C56" s="87">
        <f t="shared" si="10"/>
        <v>4</v>
      </c>
      <c r="D56" s="87">
        <f t="shared" si="18"/>
        <v>5</v>
      </c>
      <c r="E56" s="87">
        <f t="shared" si="19"/>
        <v>3</v>
      </c>
      <c r="F56" s="89">
        <f t="shared" si="12"/>
        <v>0</v>
      </c>
      <c r="G56" s="89">
        <f t="shared" si="20"/>
        <v>143</v>
      </c>
      <c r="H56" s="89">
        <f t="shared" si="21"/>
        <v>24</v>
      </c>
      <c r="I56" s="89">
        <f t="shared" si="22"/>
        <v>0</v>
      </c>
      <c r="J56" s="87">
        <f t="shared" si="14"/>
        <v>30</v>
      </c>
      <c r="K56" s="87">
        <f t="shared" si="23"/>
        <v>36</v>
      </c>
      <c r="L56" s="87">
        <f t="shared" si="24"/>
        <v>7</v>
      </c>
      <c r="M56" s="87">
        <f t="shared" si="25"/>
        <v>2</v>
      </c>
      <c r="N56" s="89">
        <f t="shared" si="16"/>
        <v>0</v>
      </c>
      <c r="O56" s="89">
        <f t="shared" si="26"/>
        <v>7</v>
      </c>
      <c r="P56" s="89">
        <f t="shared" si="27"/>
        <v>31</v>
      </c>
      <c r="Q56" s="89">
        <f t="shared" si="28"/>
        <v>0</v>
      </c>
    </row>
    <row r="57" spans="1:17" x14ac:dyDescent="0.25">
      <c r="A57" s="20" t="s">
        <v>139</v>
      </c>
      <c r="B57" s="87">
        <f t="shared" si="9"/>
        <v>60</v>
      </c>
      <c r="C57" s="87">
        <f t="shared" si="10"/>
        <v>20</v>
      </c>
      <c r="D57" s="87">
        <f t="shared" si="18"/>
        <v>20</v>
      </c>
      <c r="E57" s="87">
        <f t="shared" si="19"/>
        <v>0</v>
      </c>
      <c r="F57" s="89">
        <f t="shared" si="12"/>
        <v>0</v>
      </c>
      <c r="G57" s="89">
        <f t="shared" si="20"/>
        <v>51</v>
      </c>
      <c r="H57" s="89">
        <f t="shared" si="21"/>
        <v>0</v>
      </c>
      <c r="I57" s="89">
        <f t="shared" si="22"/>
        <v>0</v>
      </c>
      <c r="J57" s="87">
        <f t="shared" si="14"/>
        <v>60</v>
      </c>
      <c r="K57" s="87">
        <f t="shared" si="23"/>
        <v>78</v>
      </c>
      <c r="L57" s="87">
        <f t="shared" si="24"/>
        <v>30</v>
      </c>
      <c r="M57" s="87">
        <f t="shared" si="25"/>
        <v>0</v>
      </c>
      <c r="N57" s="89">
        <f t="shared" si="16"/>
        <v>60</v>
      </c>
      <c r="O57" s="89">
        <f t="shared" si="26"/>
        <v>3</v>
      </c>
      <c r="P57" s="89">
        <f t="shared" si="27"/>
        <v>20</v>
      </c>
      <c r="Q57" s="89">
        <f t="shared" si="28"/>
        <v>0</v>
      </c>
    </row>
    <row r="58" spans="1:17" x14ac:dyDescent="0.25">
      <c r="A58" s="99" t="s">
        <v>138</v>
      </c>
      <c r="B58" s="87">
        <f t="shared" si="9"/>
        <v>560</v>
      </c>
      <c r="C58" s="87">
        <f t="shared" si="10"/>
        <v>0</v>
      </c>
      <c r="D58" s="87">
        <f t="shared" si="18"/>
        <v>0</v>
      </c>
      <c r="E58" s="87">
        <f t="shared" si="19"/>
        <v>0</v>
      </c>
      <c r="F58" s="89">
        <f t="shared" si="12"/>
        <v>0</v>
      </c>
      <c r="G58" s="89">
        <f t="shared" si="20"/>
        <v>56</v>
      </c>
      <c r="H58" s="89">
        <f t="shared" si="21"/>
        <v>20</v>
      </c>
      <c r="I58" s="89">
        <f t="shared" si="22"/>
        <v>0</v>
      </c>
      <c r="J58" s="87">
        <f t="shared" si="14"/>
        <v>50</v>
      </c>
      <c r="K58" s="87">
        <f t="shared" si="23"/>
        <v>1</v>
      </c>
      <c r="L58" s="87">
        <f t="shared" si="24"/>
        <v>10</v>
      </c>
      <c r="M58" s="87">
        <f t="shared" si="25"/>
        <v>1</v>
      </c>
      <c r="N58" s="89">
        <f t="shared" si="16"/>
        <v>0</v>
      </c>
      <c r="O58" s="89">
        <f t="shared" si="26"/>
        <v>0</v>
      </c>
      <c r="P58" s="89">
        <f t="shared" si="27"/>
        <v>40</v>
      </c>
      <c r="Q58" s="89">
        <f t="shared" si="28"/>
        <v>0</v>
      </c>
    </row>
    <row r="59" spans="1:17" x14ac:dyDescent="0.25">
      <c r="A59" s="21" t="s">
        <v>194</v>
      </c>
      <c r="B59" s="87">
        <f t="shared" si="9"/>
        <v>0</v>
      </c>
      <c r="C59" s="87">
        <f t="shared" si="10"/>
        <v>0</v>
      </c>
      <c r="D59" s="87">
        <f t="shared" si="18"/>
        <v>0</v>
      </c>
      <c r="E59" s="87">
        <f t="shared" si="19"/>
        <v>0</v>
      </c>
      <c r="F59" s="89">
        <f t="shared" si="12"/>
        <v>0</v>
      </c>
      <c r="G59" s="89">
        <f t="shared" si="20"/>
        <v>0</v>
      </c>
      <c r="H59" s="89">
        <f t="shared" si="21"/>
        <v>0</v>
      </c>
      <c r="I59" s="89">
        <f t="shared" si="22"/>
        <v>0</v>
      </c>
      <c r="J59" s="87">
        <f t="shared" si="14"/>
        <v>260</v>
      </c>
      <c r="K59" s="87">
        <f t="shared" si="23"/>
        <v>11</v>
      </c>
      <c r="L59" s="87">
        <f t="shared" si="24"/>
        <v>0</v>
      </c>
      <c r="M59" s="87">
        <f t="shared" si="25"/>
        <v>0</v>
      </c>
      <c r="N59" s="89">
        <f t="shared" ref="N59:Q59" si="29">SUM(N28,R28,V28,Z28,AD28,AH28,AL28)</f>
        <v>0</v>
      </c>
      <c r="O59" s="89">
        <f t="shared" si="29"/>
        <v>0</v>
      </c>
      <c r="P59" s="89">
        <f t="shared" si="29"/>
        <v>0</v>
      </c>
      <c r="Q59" s="89">
        <f t="shared" si="29"/>
        <v>0</v>
      </c>
    </row>
    <row r="60" spans="1:17" x14ac:dyDescent="0.25">
      <c r="B60" s="97">
        <f>SUM(B34:B58)</f>
        <v>12280</v>
      </c>
      <c r="C60" s="97">
        <f t="shared" ref="C60" si="30">SUM(C34:C58)</f>
        <v>6927</v>
      </c>
      <c r="D60" s="97">
        <f t="shared" ref="D60" si="31">SUM(D34:D58)</f>
        <v>5537</v>
      </c>
      <c r="E60" s="97">
        <f t="shared" ref="E60" si="32">SUM(E34:E58)</f>
        <v>57</v>
      </c>
      <c r="F60" s="90">
        <f>SUM(F34:F58)</f>
        <v>12842</v>
      </c>
      <c r="G60" s="90">
        <f t="shared" ref="G60:I60" si="33">SUM(G34:G58)</f>
        <v>14152</v>
      </c>
      <c r="H60" s="90">
        <f>SUM(H34:H58)</f>
        <v>5230</v>
      </c>
      <c r="I60" s="90">
        <f t="shared" si="33"/>
        <v>64</v>
      </c>
      <c r="J60" s="90">
        <f t="shared" ref="J60" si="34">SUM(J34:J58)</f>
        <v>17226</v>
      </c>
      <c r="K60" s="90">
        <f t="shared" ref="K60" si="35">SUM(K34:K58)</f>
        <v>9204</v>
      </c>
      <c r="L60" s="90">
        <f t="shared" ref="L60" si="36">SUM(L34:L58)</f>
        <v>7136</v>
      </c>
      <c r="M60" s="90">
        <f t="shared" ref="M60" si="37">SUM(M34:M58)</f>
        <v>96</v>
      </c>
      <c r="N60" s="90">
        <f t="shared" ref="N60" si="38">SUM(N34:N58)</f>
        <v>12751</v>
      </c>
      <c r="O60" s="90">
        <f t="shared" ref="O60" si="39">SUM(O34:O58)</f>
        <v>7179</v>
      </c>
      <c r="P60" s="90">
        <f t="shared" ref="P60" si="40">SUM(P34:P58)</f>
        <v>6208</v>
      </c>
      <c r="Q60" s="90">
        <f t="shared" ref="Q60" si="41">SUM(Q34:Q58)</f>
        <v>59</v>
      </c>
    </row>
    <row r="62" spans="1:17" ht="29.1" customHeight="1" x14ac:dyDescent="0.25">
      <c r="A62" s="190" t="s">
        <v>0</v>
      </c>
      <c r="B62" s="177" t="s">
        <v>159</v>
      </c>
      <c r="C62" s="177" t="s">
        <v>161</v>
      </c>
      <c r="D62" s="177" t="s">
        <v>160</v>
      </c>
      <c r="E62" s="177" t="s">
        <v>163</v>
      </c>
      <c r="F62" s="177" t="s">
        <v>164</v>
      </c>
      <c r="G62" s="177" t="s">
        <v>165</v>
      </c>
      <c r="H62" s="177" t="s">
        <v>185</v>
      </c>
      <c r="I62" s="208" t="s">
        <v>162</v>
      </c>
    </row>
    <row r="63" spans="1:17" x14ac:dyDescent="0.25">
      <c r="A63" s="190"/>
      <c r="B63" s="178"/>
      <c r="C63" s="178"/>
      <c r="D63" s="178"/>
      <c r="E63" s="178"/>
      <c r="F63" s="178"/>
      <c r="G63" s="178"/>
      <c r="H63" s="178"/>
      <c r="I63" s="208"/>
    </row>
    <row r="64" spans="1:17" x14ac:dyDescent="0.25">
      <c r="A64" s="20" t="s">
        <v>28</v>
      </c>
      <c r="B64" s="12">
        <v>27255</v>
      </c>
      <c r="C64" s="91">
        <f>I64/5</f>
        <v>2935.6</v>
      </c>
      <c r="D64" s="91">
        <f t="shared" ref="D64:D85" si="42">SUM(C34:D34)</f>
        <v>2497</v>
      </c>
      <c r="E64" s="91">
        <f t="shared" ref="E64:E85" si="43">SUM(G34:H34)</f>
        <v>4240</v>
      </c>
      <c r="F64" s="91">
        <f>SUM(K34:L34)</f>
        <v>3197</v>
      </c>
      <c r="G64" s="91">
        <f>SUM(O34:P34)</f>
        <v>2643</v>
      </c>
      <c r="H64" s="34"/>
      <c r="I64" s="92">
        <f>B64-D64-E64-F64-G64-H64</f>
        <v>14678</v>
      </c>
    </row>
    <row r="65" spans="1:9" x14ac:dyDescent="0.25">
      <c r="A65" s="20" t="s">
        <v>29</v>
      </c>
      <c r="B65" s="12">
        <v>49703</v>
      </c>
      <c r="C65" s="91">
        <f t="shared" ref="C65:C85" si="44">I65/5</f>
        <v>6648</v>
      </c>
      <c r="D65" s="91">
        <f t="shared" si="42"/>
        <v>3670</v>
      </c>
      <c r="E65" s="91">
        <f t="shared" si="43"/>
        <v>4554</v>
      </c>
      <c r="F65" s="91">
        <f t="shared" ref="F65:F85" si="45">SUM(K35:L35)</f>
        <v>4984</v>
      </c>
      <c r="G65" s="91">
        <f t="shared" ref="G65:G89" si="46">SUM(O35:P35)</f>
        <v>3255</v>
      </c>
      <c r="H65" s="34"/>
      <c r="I65" s="92">
        <f t="shared" ref="I65:I89" si="47">B65-D65-E65-F65-G65-H65</f>
        <v>33240</v>
      </c>
    </row>
    <row r="66" spans="1:9" x14ac:dyDescent="0.25">
      <c r="A66" s="20" t="s">
        <v>30</v>
      </c>
      <c r="B66" s="12">
        <v>12457</v>
      </c>
      <c r="C66" s="91">
        <f t="shared" si="44"/>
        <v>1722.4</v>
      </c>
      <c r="D66" s="91">
        <f t="shared" si="42"/>
        <v>658</v>
      </c>
      <c r="E66" s="91">
        <f t="shared" si="43"/>
        <v>1219</v>
      </c>
      <c r="F66" s="91">
        <f t="shared" si="45"/>
        <v>821</v>
      </c>
      <c r="G66" s="91">
        <f t="shared" si="46"/>
        <v>1147</v>
      </c>
      <c r="H66" s="34"/>
      <c r="I66" s="92">
        <f t="shared" si="47"/>
        <v>8612</v>
      </c>
    </row>
    <row r="67" spans="1:9" x14ac:dyDescent="0.25">
      <c r="A67" s="20" t="s">
        <v>31</v>
      </c>
      <c r="B67" s="12">
        <v>585</v>
      </c>
      <c r="C67" s="91">
        <f t="shared" si="44"/>
        <v>21</v>
      </c>
      <c r="D67" s="91">
        <f t="shared" si="42"/>
        <v>98</v>
      </c>
      <c r="E67" s="91">
        <f t="shared" si="43"/>
        <v>145</v>
      </c>
      <c r="F67" s="91">
        <f t="shared" si="45"/>
        <v>123</v>
      </c>
      <c r="G67" s="91">
        <f t="shared" si="46"/>
        <v>114</v>
      </c>
      <c r="H67" s="34"/>
      <c r="I67" s="92">
        <f t="shared" si="47"/>
        <v>105</v>
      </c>
    </row>
    <row r="68" spans="1:9" x14ac:dyDescent="0.25">
      <c r="A68" s="20" t="s">
        <v>33</v>
      </c>
      <c r="B68" s="12">
        <v>16480</v>
      </c>
      <c r="C68" s="91">
        <f t="shared" si="44"/>
        <v>2532.8000000000002</v>
      </c>
      <c r="D68" s="91">
        <f t="shared" si="42"/>
        <v>922</v>
      </c>
      <c r="E68" s="91">
        <f t="shared" si="43"/>
        <v>1454</v>
      </c>
      <c r="F68" s="91">
        <f t="shared" si="45"/>
        <v>802</v>
      </c>
      <c r="G68" s="91">
        <f t="shared" si="46"/>
        <v>638</v>
      </c>
      <c r="H68" s="34"/>
      <c r="I68" s="92">
        <f t="shared" si="47"/>
        <v>12664</v>
      </c>
    </row>
    <row r="69" spans="1:9" x14ac:dyDescent="0.25">
      <c r="A69" s="20" t="s">
        <v>34</v>
      </c>
      <c r="B69" s="12">
        <v>1043</v>
      </c>
      <c r="C69" s="91">
        <f t="shared" si="44"/>
        <v>84.4</v>
      </c>
      <c r="D69" s="91">
        <f t="shared" si="42"/>
        <v>134</v>
      </c>
      <c r="E69" s="91">
        <f t="shared" si="43"/>
        <v>174</v>
      </c>
      <c r="F69" s="91">
        <f t="shared" si="45"/>
        <v>198</v>
      </c>
      <c r="G69" s="91">
        <f t="shared" si="46"/>
        <v>115</v>
      </c>
      <c r="H69" s="34"/>
      <c r="I69" s="92">
        <f t="shared" si="47"/>
        <v>422</v>
      </c>
    </row>
    <row r="70" spans="1:9" x14ac:dyDescent="0.25">
      <c r="A70" s="20" t="s">
        <v>35</v>
      </c>
      <c r="B70" s="12">
        <v>10290</v>
      </c>
      <c r="C70" s="91">
        <f t="shared" si="44"/>
        <v>1894.2</v>
      </c>
      <c r="D70" s="91">
        <f t="shared" si="42"/>
        <v>213</v>
      </c>
      <c r="E70" s="91">
        <f t="shared" si="43"/>
        <v>364</v>
      </c>
      <c r="F70" s="91">
        <f t="shared" si="45"/>
        <v>102</v>
      </c>
      <c r="G70" s="91">
        <f t="shared" si="46"/>
        <v>140</v>
      </c>
      <c r="H70" s="34"/>
      <c r="I70" s="92">
        <f t="shared" si="47"/>
        <v>9471</v>
      </c>
    </row>
    <row r="71" spans="1:9" x14ac:dyDescent="0.25">
      <c r="A71" s="20" t="s">
        <v>36</v>
      </c>
      <c r="B71" s="12">
        <v>44040</v>
      </c>
      <c r="C71" s="91">
        <f t="shared" si="44"/>
        <v>7234</v>
      </c>
      <c r="D71" s="91">
        <f t="shared" si="42"/>
        <v>1615</v>
      </c>
      <c r="E71" s="91">
        <f t="shared" si="43"/>
        <v>2257</v>
      </c>
      <c r="F71" s="91">
        <f t="shared" si="45"/>
        <v>1693</v>
      </c>
      <c r="G71" s="91">
        <f t="shared" si="46"/>
        <v>2305</v>
      </c>
      <c r="H71" s="34"/>
      <c r="I71" s="92">
        <f t="shared" si="47"/>
        <v>36170</v>
      </c>
    </row>
    <row r="72" spans="1:9" x14ac:dyDescent="0.25">
      <c r="A72" s="20" t="s">
        <v>37</v>
      </c>
      <c r="B72" s="12">
        <v>8972</v>
      </c>
      <c r="C72" s="91">
        <f t="shared" si="44"/>
        <v>1576.6</v>
      </c>
      <c r="D72" s="91">
        <f t="shared" si="42"/>
        <v>293</v>
      </c>
      <c r="E72" s="91">
        <f t="shared" si="43"/>
        <v>353</v>
      </c>
      <c r="F72" s="91">
        <f t="shared" si="45"/>
        <v>270</v>
      </c>
      <c r="G72" s="91">
        <f t="shared" si="46"/>
        <v>173</v>
      </c>
      <c r="H72" s="34"/>
      <c r="I72" s="92">
        <f t="shared" si="47"/>
        <v>7883</v>
      </c>
    </row>
    <row r="73" spans="1:9" x14ac:dyDescent="0.25">
      <c r="A73" s="20" t="s">
        <v>38</v>
      </c>
      <c r="B73" s="12">
        <v>24935</v>
      </c>
      <c r="C73" s="91">
        <f t="shared" si="44"/>
        <v>4499.8</v>
      </c>
      <c r="D73" s="91">
        <f t="shared" si="42"/>
        <v>542</v>
      </c>
      <c r="E73" s="91">
        <f t="shared" si="43"/>
        <v>1009</v>
      </c>
      <c r="F73" s="91">
        <f t="shared" si="45"/>
        <v>558</v>
      </c>
      <c r="G73" s="91">
        <f t="shared" si="46"/>
        <v>327</v>
      </c>
      <c r="H73" s="34"/>
      <c r="I73" s="92">
        <f t="shared" si="47"/>
        <v>22499</v>
      </c>
    </row>
    <row r="74" spans="1:9" x14ac:dyDescent="0.25">
      <c r="A74" s="20" t="s">
        <v>39</v>
      </c>
      <c r="B74" s="12">
        <v>13528</v>
      </c>
      <c r="C74" s="91">
        <f t="shared" si="44"/>
        <v>2442.4</v>
      </c>
      <c r="D74" s="91">
        <f t="shared" si="42"/>
        <v>239</v>
      </c>
      <c r="E74" s="91">
        <f t="shared" si="43"/>
        <v>709</v>
      </c>
      <c r="F74" s="91">
        <f t="shared" si="45"/>
        <v>258</v>
      </c>
      <c r="G74" s="91">
        <f t="shared" si="46"/>
        <v>110</v>
      </c>
      <c r="H74" s="34"/>
      <c r="I74" s="92">
        <f t="shared" si="47"/>
        <v>12212</v>
      </c>
    </row>
    <row r="75" spans="1:9" x14ac:dyDescent="0.25">
      <c r="A75" s="20" t="s">
        <v>25</v>
      </c>
      <c r="B75" s="12">
        <v>5117</v>
      </c>
      <c r="C75" s="91">
        <f t="shared" si="44"/>
        <v>808.6</v>
      </c>
      <c r="D75" s="91">
        <f t="shared" si="42"/>
        <v>366</v>
      </c>
      <c r="E75" s="91">
        <f t="shared" si="43"/>
        <v>445</v>
      </c>
      <c r="F75" s="91">
        <f t="shared" si="45"/>
        <v>175</v>
      </c>
      <c r="G75" s="91">
        <f t="shared" si="46"/>
        <v>88</v>
      </c>
      <c r="H75" s="34"/>
      <c r="I75" s="92">
        <f t="shared" si="47"/>
        <v>4043</v>
      </c>
    </row>
    <row r="76" spans="1:9" x14ac:dyDescent="0.25">
      <c r="A76" s="20" t="s">
        <v>26</v>
      </c>
      <c r="B76" s="12">
        <v>3655</v>
      </c>
      <c r="C76" s="91">
        <f t="shared" si="44"/>
        <v>424</v>
      </c>
      <c r="D76" s="91">
        <f t="shared" si="42"/>
        <v>65</v>
      </c>
      <c r="E76" s="91">
        <f t="shared" si="43"/>
        <v>369</v>
      </c>
      <c r="F76" s="91">
        <f t="shared" si="45"/>
        <v>923</v>
      </c>
      <c r="G76" s="91">
        <f t="shared" si="46"/>
        <v>178</v>
      </c>
      <c r="H76" s="34"/>
      <c r="I76" s="92">
        <f t="shared" si="47"/>
        <v>2120</v>
      </c>
    </row>
    <row r="77" spans="1:9" x14ac:dyDescent="0.25">
      <c r="A77" s="20" t="s">
        <v>27</v>
      </c>
      <c r="B77" s="12">
        <v>4082</v>
      </c>
      <c r="C77" s="91">
        <f t="shared" si="44"/>
        <v>350.4</v>
      </c>
      <c r="D77" s="91">
        <f t="shared" si="42"/>
        <v>500</v>
      </c>
      <c r="E77" s="91">
        <f t="shared" si="43"/>
        <v>716</v>
      </c>
      <c r="F77" s="91">
        <f t="shared" si="45"/>
        <v>596</v>
      </c>
      <c r="G77" s="91">
        <f t="shared" si="46"/>
        <v>518</v>
      </c>
      <c r="H77" s="34"/>
      <c r="I77" s="92">
        <f t="shared" si="47"/>
        <v>1752</v>
      </c>
    </row>
    <row r="78" spans="1:9" x14ac:dyDescent="0.25">
      <c r="A78" s="20" t="s">
        <v>48</v>
      </c>
      <c r="B78" s="12">
        <v>1006</v>
      </c>
      <c r="C78" s="91">
        <f t="shared" si="44"/>
        <v>151.19999999999999</v>
      </c>
      <c r="D78" s="91">
        <f t="shared" si="42"/>
        <v>37</v>
      </c>
      <c r="E78" s="91">
        <f t="shared" si="43"/>
        <v>103</v>
      </c>
      <c r="F78" s="91">
        <f t="shared" si="45"/>
        <v>85</v>
      </c>
      <c r="G78" s="91">
        <f t="shared" si="46"/>
        <v>25</v>
      </c>
      <c r="H78" s="34"/>
      <c r="I78" s="92">
        <f t="shared" si="47"/>
        <v>756</v>
      </c>
    </row>
    <row r="79" spans="1:9" x14ac:dyDescent="0.25">
      <c r="A79" s="20" t="s">
        <v>49</v>
      </c>
      <c r="B79" s="12">
        <v>7736</v>
      </c>
      <c r="C79" s="91">
        <f t="shared" si="44"/>
        <v>1412.8</v>
      </c>
      <c r="D79" s="91">
        <f t="shared" si="42"/>
        <v>174</v>
      </c>
      <c r="E79" s="91">
        <f t="shared" si="43"/>
        <v>177</v>
      </c>
      <c r="F79" s="91">
        <f t="shared" si="45"/>
        <v>187</v>
      </c>
      <c r="G79" s="91">
        <f t="shared" si="46"/>
        <v>134</v>
      </c>
      <c r="H79" s="34"/>
      <c r="I79" s="92">
        <f t="shared" si="47"/>
        <v>7064</v>
      </c>
    </row>
    <row r="80" spans="1:9" x14ac:dyDescent="0.25">
      <c r="A80" s="20" t="s">
        <v>50</v>
      </c>
      <c r="B80" s="12">
        <v>580</v>
      </c>
      <c r="C80" s="91">
        <f t="shared" si="44"/>
        <v>85.4</v>
      </c>
      <c r="D80" s="91">
        <f t="shared" si="42"/>
        <v>24</v>
      </c>
      <c r="E80" s="91">
        <f t="shared" si="43"/>
        <v>50</v>
      </c>
      <c r="F80" s="91">
        <f t="shared" si="45"/>
        <v>28</v>
      </c>
      <c r="G80" s="91">
        <f t="shared" si="46"/>
        <v>51</v>
      </c>
      <c r="H80" s="34"/>
      <c r="I80" s="92">
        <f t="shared" si="47"/>
        <v>427</v>
      </c>
    </row>
    <row r="81" spans="1:9" x14ac:dyDescent="0.25">
      <c r="A81" s="20" t="s">
        <v>47</v>
      </c>
      <c r="B81" s="12">
        <v>23573</v>
      </c>
      <c r="C81" s="91">
        <f t="shared" si="44"/>
        <v>4335.2</v>
      </c>
      <c r="D81" s="91">
        <f t="shared" si="42"/>
        <v>364</v>
      </c>
      <c r="E81" s="91">
        <f t="shared" si="43"/>
        <v>581</v>
      </c>
      <c r="F81" s="91">
        <f t="shared" si="45"/>
        <v>544</v>
      </c>
      <c r="G81" s="91">
        <f t="shared" si="46"/>
        <v>408</v>
      </c>
      <c r="H81" s="34"/>
      <c r="I81" s="92">
        <f t="shared" si="47"/>
        <v>21676</v>
      </c>
    </row>
    <row r="82" spans="1:9" x14ac:dyDescent="0.25">
      <c r="A82" s="20" t="s">
        <v>191</v>
      </c>
      <c r="B82" s="12">
        <v>950</v>
      </c>
      <c r="C82" s="91">
        <f t="shared" si="44"/>
        <v>105</v>
      </c>
      <c r="D82" s="91">
        <f t="shared" si="42"/>
        <v>0</v>
      </c>
      <c r="E82" s="91">
        <f t="shared" si="43"/>
        <v>2</v>
      </c>
      <c r="F82" s="91">
        <f t="shared" si="45"/>
        <v>199</v>
      </c>
      <c r="G82" s="91">
        <f t="shared" si="46"/>
        <v>224</v>
      </c>
      <c r="H82" s="34"/>
      <c r="I82" s="92">
        <f t="shared" si="47"/>
        <v>525</v>
      </c>
    </row>
    <row r="83" spans="1:9" x14ac:dyDescent="0.25">
      <c r="A83" s="20" t="s">
        <v>192</v>
      </c>
      <c r="B83" s="12">
        <v>950</v>
      </c>
      <c r="C83" s="91">
        <f t="shared" si="44"/>
        <v>47.4</v>
      </c>
      <c r="D83" s="91">
        <f t="shared" si="42"/>
        <v>0</v>
      </c>
      <c r="E83" s="91">
        <f t="shared" si="43"/>
        <v>7</v>
      </c>
      <c r="F83" s="91">
        <f t="shared" si="45"/>
        <v>280</v>
      </c>
      <c r="G83" s="91">
        <f t="shared" si="46"/>
        <v>426</v>
      </c>
      <c r="H83" s="34"/>
      <c r="I83" s="92">
        <f t="shared" si="47"/>
        <v>237</v>
      </c>
    </row>
    <row r="84" spans="1:9" x14ac:dyDescent="0.25">
      <c r="A84" s="20" t="s">
        <v>193</v>
      </c>
      <c r="B84" s="12">
        <v>170</v>
      </c>
      <c r="C84" s="91">
        <f t="shared" si="44"/>
        <v>-39.6</v>
      </c>
      <c r="D84" s="91">
        <f t="shared" si="42"/>
        <v>0</v>
      </c>
      <c r="E84" s="91">
        <f t="shared" si="43"/>
        <v>6</v>
      </c>
      <c r="F84" s="91">
        <f t="shared" si="45"/>
        <v>141</v>
      </c>
      <c r="G84" s="91">
        <f t="shared" si="46"/>
        <v>221</v>
      </c>
      <c r="H84" s="34"/>
      <c r="I84" s="92">
        <f t="shared" si="47"/>
        <v>-198</v>
      </c>
    </row>
    <row r="85" spans="1:9" x14ac:dyDescent="0.25">
      <c r="A85" s="20" t="s">
        <v>180</v>
      </c>
      <c r="B85" s="12">
        <v>900</v>
      </c>
      <c r="C85" s="91">
        <f t="shared" si="44"/>
        <v>136.4</v>
      </c>
      <c r="D85" s="91">
        <f t="shared" si="42"/>
        <v>4</v>
      </c>
      <c r="E85" s="91">
        <f t="shared" si="43"/>
        <v>154</v>
      </c>
      <c r="F85" s="91">
        <f t="shared" si="45"/>
        <v>14</v>
      </c>
      <c r="G85" s="91">
        <f t="shared" si="46"/>
        <v>46</v>
      </c>
      <c r="H85" s="34"/>
      <c r="I85" s="92">
        <f t="shared" si="47"/>
        <v>682</v>
      </c>
    </row>
    <row r="86" spans="1:9" x14ac:dyDescent="0.25">
      <c r="A86" s="20" t="s">
        <v>181</v>
      </c>
      <c r="B86" s="12"/>
      <c r="C86" s="91"/>
      <c r="D86" s="91">
        <f t="shared" ref="D86:D89" si="48">SUM(C56:D56)</f>
        <v>9</v>
      </c>
      <c r="E86" s="91">
        <f t="shared" ref="E86:E89" si="49">SUM(G56:H56)</f>
        <v>167</v>
      </c>
      <c r="F86" s="91">
        <f t="shared" ref="F86:F89" si="50">SUM(K56:L56)</f>
        <v>43</v>
      </c>
      <c r="G86" s="91">
        <f t="shared" si="46"/>
        <v>38</v>
      </c>
      <c r="H86" s="34"/>
      <c r="I86" s="92">
        <f t="shared" si="47"/>
        <v>-257</v>
      </c>
    </row>
    <row r="87" spans="1:9" x14ac:dyDescent="0.25">
      <c r="A87" s="20" t="s">
        <v>139</v>
      </c>
      <c r="B87" s="12"/>
      <c r="C87" s="91"/>
      <c r="D87" s="91">
        <f t="shared" si="48"/>
        <v>40</v>
      </c>
      <c r="E87" s="91">
        <f t="shared" si="49"/>
        <v>51</v>
      </c>
      <c r="F87" s="91">
        <f t="shared" si="50"/>
        <v>108</v>
      </c>
      <c r="G87" s="91">
        <f t="shared" si="46"/>
        <v>23</v>
      </c>
      <c r="H87" s="34"/>
      <c r="I87" s="92">
        <f t="shared" si="47"/>
        <v>-222</v>
      </c>
    </row>
    <row r="88" spans="1:9" x14ac:dyDescent="0.25">
      <c r="A88" s="99" t="s">
        <v>138</v>
      </c>
      <c r="B88" s="12"/>
      <c r="C88" s="91"/>
      <c r="D88" s="91">
        <f t="shared" si="48"/>
        <v>0</v>
      </c>
      <c r="E88" s="91">
        <f t="shared" si="49"/>
        <v>76</v>
      </c>
      <c r="F88" s="91">
        <f t="shared" si="50"/>
        <v>11</v>
      </c>
      <c r="G88" s="91">
        <f t="shared" si="46"/>
        <v>40</v>
      </c>
      <c r="H88" s="34"/>
      <c r="I88" s="92">
        <f t="shared" si="47"/>
        <v>-127</v>
      </c>
    </row>
    <row r="89" spans="1:9" x14ac:dyDescent="0.25">
      <c r="A89" s="21" t="s">
        <v>194</v>
      </c>
      <c r="B89" s="12"/>
      <c r="C89" s="91"/>
      <c r="D89" s="91">
        <f t="shared" si="48"/>
        <v>0</v>
      </c>
      <c r="E89" s="91">
        <f t="shared" si="49"/>
        <v>0</v>
      </c>
      <c r="F89" s="91">
        <f t="shared" si="50"/>
        <v>11</v>
      </c>
      <c r="G89" s="91">
        <f t="shared" si="46"/>
        <v>0</v>
      </c>
      <c r="H89" s="34"/>
      <c r="I89" s="92">
        <f t="shared" si="47"/>
        <v>-11</v>
      </c>
    </row>
    <row r="90" spans="1:9" x14ac:dyDescent="0.25">
      <c r="B90" s="98">
        <f>SUM(B64:B85)</f>
        <v>258007</v>
      </c>
      <c r="C90" s="98">
        <f t="shared" ref="C90:I90" si="51">SUM(C64:C85)</f>
        <v>39408.000000000007</v>
      </c>
      <c r="D90" s="98">
        <f t="shared" si="51"/>
        <v>12415</v>
      </c>
      <c r="E90" s="98">
        <f t="shared" si="51"/>
        <v>19088</v>
      </c>
      <c r="F90" s="98">
        <f t="shared" si="51"/>
        <v>16178</v>
      </c>
      <c r="G90" s="98">
        <f t="shared" si="51"/>
        <v>13286</v>
      </c>
      <c r="H90" s="98"/>
      <c r="I90" s="98">
        <f t="shared" si="51"/>
        <v>197040</v>
      </c>
    </row>
    <row r="91" spans="1:9" x14ac:dyDescent="0.25">
      <c r="I91" s="47">
        <f>D90+E90+F90+G90</f>
        <v>60967</v>
      </c>
    </row>
  </sheetData>
  <mergeCells count="47">
    <mergeCell ref="N32:Q32"/>
    <mergeCell ref="A62:A63"/>
    <mergeCell ref="B62:B63"/>
    <mergeCell ref="C62:C63"/>
    <mergeCell ref="D62:D63"/>
    <mergeCell ref="I62:I63"/>
    <mergeCell ref="E62:E63"/>
    <mergeCell ref="F62:F63"/>
    <mergeCell ref="G62:G63"/>
    <mergeCell ref="A32:A33"/>
    <mergeCell ref="B32:E32"/>
    <mergeCell ref="F32:I32"/>
    <mergeCell ref="J32:M32"/>
    <mergeCell ref="H62:H63"/>
    <mergeCell ref="A1:A2"/>
    <mergeCell ref="B1:E1"/>
    <mergeCell ref="F1:I1"/>
    <mergeCell ref="J1:M1"/>
    <mergeCell ref="N1:Q1"/>
    <mergeCell ref="CP1:CS1"/>
    <mergeCell ref="CT1:CW1"/>
    <mergeCell ref="AL1:AO1"/>
    <mergeCell ref="AP1:AS1"/>
    <mergeCell ref="AT1:AW1"/>
    <mergeCell ref="AX1:BA1"/>
    <mergeCell ref="BV1:BY1"/>
    <mergeCell ref="BZ1:CC1"/>
    <mergeCell ref="CD1:CG1"/>
    <mergeCell ref="CH1:CK1"/>
    <mergeCell ref="CL1:CO1"/>
    <mergeCell ref="BB1:BE1"/>
    <mergeCell ref="BF1:BI1"/>
    <mergeCell ref="BJ1:BM1"/>
    <mergeCell ref="BN1:BQ1"/>
    <mergeCell ref="BR1:BU1"/>
    <mergeCell ref="R1:U1"/>
    <mergeCell ref="V1:Y1"/>
    <mergeCell ref="Z1:AC1"/>
    <mergeCell ref="AD1:AG1"/>
    <mergeCell ref="AH1:AK1"/>
    <mergeCell ref="DV1:EC1"/>
    <mergeCell ref="CX1:DA1"/>
    <mergeCell ref="DB1:DE1"/>
    <mergeCell ref="DF1:DI1"/>
    <mergeCell ref="DJ1:DM1"/>
    <mergeCell ref="DN1:DQ1"/>
    <mergeCell ref="DR1:DU1"/>
  </mergeCells>
  <phoneticPr fontId="10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35"/>
  <sheetViews>
    <sheetView zoomScale="85" zoomScaleNormal="85" workbookViewId="0">
      <pane xSplit="5" ySplit="2" topLeftCell="Q3" activePane="bottomRight" state="frozen"/>
      <selection pane="topRight" activeCell="F1" sqref="F1"/>
      <selection pane="bottomLeft" activeCell="A3" sqref="A3"/>
      <selection pane="bottomRight" activeCell="AG21" sqref="AG21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6.570312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2" width="10.85546875" customWidth="1"/>
    <col min="33" max="33" width="12.28515625" bestFit="1" customWidth="1"/>
    <col min="34" max="34" width="10.85546875" customWidth="1"/>
    <col min="35" max="35" width="15.5703125" customWidth="1"/>
    <col min="36" max="36" width="10.85546875" customWidth="1"/>
  </cols>
  <sheetData>
    <row r="1" spans="1:36" x14ac:dyDescent="0.25">
      <c r="A1" s="177" t="s">
        <v>0</v>
      </c>
      <c r="B1" s="186" t="s">
        <v>21</v>
      </c>
      <c r="C1" s="186" t="s">
        <v>19</v>
      </c>
      <c r="D1" s="177" t="s">
        <v>20</v>
      </c>
      <c r="E1" s="194" t="s">
        <v>12</v>
      </c>
      <c r="F1" s="194" t="s">
        <v>5</v>
      </c>
      <c r="G1" s="183" t="s">
        <v>17</v>
      </c>
      <c r="H1" s="3" t="s">
        <v>3</v>
      </c>
      <c r="I1" s="3"/>
      <c r="J1" s="3"/>
      <c r="K1" s="23"/>
      <c r="L1" s="3"/>
      <c r="M1" s="3"/>
      <c r="N1" s="188" t="s">
        <v>6</v>
      </c>
      <c r="O1" s="184" t="s">
        <v>4</v>
      </c>
      <c r="P1" s="5" t="s">
        <v>40</v>
      </c>
      <c r="Q1" s="5" t="s">
        <v>16</v>
      </c>
      <c r="R1" s="5" t="s">
        <v>45</v>
      </c>
      <c r="S1" s="5" t="s">
        <v>13</v>
      </c>
      <c r="T1" s="5" t="s">
        <v>9</v>
      </c>
      <c r="U1" s="5" t="s">
        <v>14</v>
      </c>
      <c r="V1" s="5" t="s">
        <v>40</v>
      </c>
      <c r="W1" s="5" t="s">
        <v>16</v>
      </c>
      <c r="X1" s="5"/>
      <c r="Y1" s="5" t="s">
        <v>13</v>
      </c>
      <c r="Z1" s="5" t="s">
        <v>9</v>
      </c>
      <c r="AA1" s="5" t="s">
        <v>14</v>
      </c>
      <c r="AB1" s="4" t="s">
        <v>130</v>
      </c>
      <c r="AC1" s="5"/>
      <c r="AD1" s="209" t="s">
        <v>212</v>
      </c>
      <c r="AE1" s="209"/>
      <c r="AF1" s="177" t="s">
        <v>18</v>
      </c>
      <c r="AG1" s="169" t="s">
        <v>10</v>
      </c>
      <c r="AH1" s="169" t="s">
        <v>44</v>
      </c>
      <c r="AI1" s="179" t="s">
        <v>22</v>
      </c>
      <c r="AJ1" s="181" t="s">
        <v>23</v>
      </c>
    </row>
    <row r="2" spans="1:36" x14ac:dyDescent="0.25">
      <c r="A2" s="178"/>
      <c r="B2" s="187"/>
      <c r="C2" s="187"/>
      <c r="D2" s="178"/>
      <c r="E2" s="195"/>
      <c r="F2" s="195"/>
      <c r="G2" s="183"/>
      <c r="H2" s="17" t="s">
        <v>24</v>
      </c>
      <c r="I2" s="17" t="s">
        <v>43</v>
      </c>
      <c r="J2" s="17" t="s">
        <v>108</v>
      </c>
      <c r="K2" s="17" t="s">
        <v>15</v>
      </c>
      <c r="L2" s="2" t="s">
        <v>2</v>
      </c>
      <c r="M2" s="2" t="s">
        <v>7</v>
      </c>
      <c r="N2" s="189"/>
      <c r="O2" s="185"/>
      <c r="P2" s="4" t="s">
        <v>41</v>
      </c>
      <c r="Q2" s="4" t="s">
        <v>41</v>
      </c>
      <c r="R2" s="4" t="s">
        <v>41</v>
      </c>
      <c r="S2" s="4" t="s">
        <v>41</v>
      </c>
      <c r="T2" s="4" t="s">
        <v>41</v>
      </c>
      <c r="U2" s="4" t="s">
        <v>41</v>
      </c>
      <c r="V2" s="4" t="s">
        <v>42</v>
      </c>
      <c r="W2" s="4" t="s">
        <v>42</v>
      </c>
      <c r="X2" s="4"/>
      <c r="Y2" s="4" t="s">
        <v>42</v>
      </c>
      <c r="Z2" s="4" t="s">
        <v>42</v>
      </c>
      <c r="AA2" s="4" t="s">
        <v>42</v>
      </c>
      <c r="AB2" s="43" t="s">
        <v>131</v>
      </c>
      <c r="AC2" s="43"/>
      <c r="AD2" s="52"/>
      <c r="AE2" s="52" t="s">
        <v>176</v>
      </c>
      <c r="AF2" s="178"/>
      <c r="AG2" s="170"/>
      <c r="AH2" s="170"/>
      <c r="AI2" s="180"/>
      <c r="AJ2" s="182"/>
    </row>
    <row r="3" spans="1:36" ht="12.75" customHeight="1" x14ac:dyDescent="0.25">
      <c r="A3" s="20" t="s">
        <v>28</v>
      </c>
      <c r="B3" s="21">
        <v>33</v>
      </c>
      <c r="C3" s="9">
        <v>65</v>
      </c>
      <c r="D3" s="9">
        <v>151</v>
      </c>
      <c r="E3" s="12">
        <v>560</v>
      </c>
      <c r="F3" s="1">
        <f>'25.1'!AH3</f>
        <v>1994</v>
      </c>
      <c r="G3" s="22">
        <f>SUM(E3:F3)</f>
        <v>2554</v>
      </c>
      <c r="H3" s="7">
        <v>46</v>
      </c>
      <c r="I3" s="7"/>
      <c r="J3" s="7"/>
      <c r="K3" s="7"/>
      <c r="L3" s="7">
        <v>25</v>
      </c>
      <c r="M3" s="7">
        <v>70</v>
      </c>
      <c r="N3" s="6">
        <f>SUBTOTAL(9,H3:M3)</f>
        <v>141</v>
      </c>
      <c r="O3" s="11">
        <f t="shared" ref="O3:O20" si="0">G3-N3</f>
        <v>2413</v>
      </c>
      <c r="P3" s="25">
        <v>16</v>
      </c>
      <c r="Q3" s="25"/>
      <c r="R3" s="14"/>
      <c r="S3" s="14"/>
      <c r="T3" s="25"/>
      <c r="U3" s="25"/>
      <c r="V3" s="14"/>
      <c r="W3" s="14">
        <v>8</v>
      </c>
      <c r="X3" s="14"/>
      <c r="Y3" s="25">
        <v>10</v>
      </c>
      <c r="Z3" s="25">
        <v>60</v>
      </c>
      <c r="AA3" s="25">
        <v>22</v>
      </c>
      <c r="AB3" s="14"/>
      <c r="AC3" s="14"/>
      <c r="AD3" s="14"/>
      <c r="AE3" s="14"/>
      <c r="AF3" s="14">
        <v>1</v>
      </c>
      <c r="AG3" s="13">
        <f>SUM(P3:AE3)</f>
        <v>116</v>
      </c>
      <c r="AH3" s="15">
        <f>O3-AG3</f>
        <v>2297</v>
      </c>
      <c r="AI3" s="7">
        <f>(B3*C3)+D3</f>
        <v>2296</v>
      </c>
      <c r="AJ3" s="13">
        <f>AI3+AF3-AH3</f>
        <v>0</v>
      </c>
    </row>
    <row r="4" spans="1:36" ht="12.75" customHeight="1" x14ac:dyDescent="0.25">
      <c r="A4" s="20" t="s">
        <v>29</v>
      </c>
      <c r="B4" s="21">
        <v>70</v>
      </c>
      <c r="C4" s="9">
        <v>31</v>
      </c>
      <c r="D4" s="9">
        <v>11</v>
      </c>
      <c r="E4" s="12">
        <v>280</v>
      </c>
      <c r="F4" s="1">
        <f>'25.1'!AH4</f>
        <v>2401</v>
      </c>
      <c r="G4" s="22">
        <f t="shared" ref="G4:G20" si="1">SUM(E4:F4)</f>
        <v>2681</v>
      </c>
      <c r="H4" s="7">
        <v>61</v>
      </c>
      <c r="I4" s="7"/>
      <c r="J4" s="7">
        <v>74</v>
      </c>
      <c r="K4" s="7"/>
      <c r="L4" s="7">
        <v>15</v>
      </c>
      <c r="M4" s="7">
        <v>120</v>
      </c>
      <c r="N4" s="6">
        <f t="shared" ref="N4:N20" si="2">SUBTOTAL(9,H4:M4)</f>
        <v>270</v>
      </c>
      <c r="O4" s="11">
        <f t="shared" si="0"/>
        <v>2411</v>
      </c>
      <c r="P4" s="14">
        <v>26</v>
      </c>
      <c r="Q4" s="14"/>
      <c r="R4" s="14">
        <v>8</v>
      </c>
      <c r="S4" s="14"/>
      <c r="T4" s="14"/>
      <c r="U4" s="14"/>
      <c r="V4" s="14"/>
      <c r="W4" s="14">
        <v>38</v>
      </c>
      <c r="X4" s="14"/>
      <c r="Y4" s="14">
        <v>24</v>
      </c>
      <c r="Z4" s="14">
        <v>83</v>
      </c>
      <c r="AA4" s="14">
        <v>51</v>
      </c>
      <c r="AB4" s="14"/>
      <c r="AC4" s="14"/>
      <c r="AD4" s="14"/>
      <c r="AE4" s="14"/>
      <c r="AF4" s="14"/>
      <c r="AG4" s="13">
        <f t="shared" ref="AG4:AG27" si="3">SUM(P4:AE4)</f>
        <v>230</v>
      </c>
      <c r="AH4" s="15">
        <f t="shared" ref="AH4:AH27" si="4">O4-AG4</f>
        <v>2181</v>
      </c>
      <c r="AI4" s="7">
        <f t="shared" ref="AI4:AI20" si="5">(B4*C4)+D4</f>
        <v>2181</v>
      </c>
      <c r="AJ4" s="13">
        <f t="shared" ref="AJ4:AJ20" si="6">AI4+AF4-AH4</f>
        <v>0</v>
      </c>
    </row>
    <row r="5" spans="1:36" ht="14.25" customHeight="1" x14ac:dyDescent="0.25">
      <c r="A5" s="20" t="s">
        <v>30</v>
      </c>
      <c r="B5" s="21">
        <v>45</v>
      </c>
      <c r="C5" s="8">
        <v>4</v>
      </c>
      <c r="D5" s="8">
        <v>20</v>
      </c>
      <c r="E5" s="12">
        <v>450</v>
      </c>
      <c r="F5" s="1">
        <f>'25.1'!AH5</f>
        <v>6</v>
      </c>
      <c r="G5" s="22">
        <f t="shared" si="1"/>
        <v>456</v>
      </c>
      <c r="H5" s="7"/>
      <c r="I5" s="7"/>
      <c r="J5" s="7"/>
      <c r="K5" s="7">
        <v>200</v>
      </c>
      <c r="L5" s="7">
        <v>10</v>
      </c>
      <c r="M5" s="7"/>
      <c r="N5" s="6">
        <f t="shared" si="2"/>
        <v>210</v>
      </c>
      <c r="O5" s="11">
        <f t="shared" si="0"/>
        <v>246</v>
      </c>
      <c r="P5" s="14">
        <v>6</v>
      </c>
      <c r="Q5" s="14"/>
      <c r="R5" s="14"/>
      <c r="S5" s="14"/>
      <c r="T5" s="14"/>
      <c r="U5" s="14"/>
      <c r="V5" s="14"/>
      <c r="W5" s="14">
        <v>2</v>
      </c>
      <c r="X5" s="14"/>
      <c r="Y5" s="14">
        <v>5</v>
      </c>
      <c r="Z5" s="14">
        <v>23</v>
      </c>
      <c r="AA5" s="14">
        <v>10</v>
      </c>
      <c r="AB5" s="14"/>
      <c r="AC5" s="14"/>
      <c r="AD5" s="14"/>
      <c r="AE5" s="14"/>
      <c r="AF5" s="14"/>
      <c r="AG5" s="13">
        <f t="shared" si="3"/>
        <v>46</v>
      </c>
      <c r="AH5" s="15">
        <f t="shared" si="4"/>
        <v>200</v>
      </c>
      <c r="AI5" s="7">
        <f t="shared" si="5"/>
        <v>200</v>
      </c>
      <c r="AJ5" s="13">
        <f t="shared" si="6"/>
        <v>0</v>
      </c>
    </row>
    <row r="6" spans="1:36" ht="12.75" customHeight="1" x14ac:dyDescent="0.25">
      <c r="A6" s="20" t="s">
        <v>31</v>
      </c>
      <c r="B6" s="21">
        <v>60</v>
      </c>
      <c r="C6" s="8">
        <v>0</v>
      </c>
      <c r="D6" s="8">
        <v>35</v>
      </c>
      <c r="E6" s="12"/>
      <c r="F6" s="1">
        <f>'25.1'!AH6</f>
        <v>74</v>
      </c>
      <c r="G6" s="22">
        <f t="shared" si="1"/>
        <v>74</v>
      </c>
      <c r="H6" s="7"/>
      <c r="I6" s="7"/>
      <c r="J6" s="7"/>
      <c r="K6" s="7"/>
      <c r="L6" s="7"/>
      <c r="M6" s="7"/>
      <c r="N6" s="6">
        <f t="shared" si="2"/>
        <v>0</v>
      </c>
      <c r="O6" s="11">
        <f t="shared" si="0"/>
        <v>74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>
        <v>36</v>
      </c>
      <c r="AA6" s="14">
        <v>3</v>
      </c>
      <c r="AB6" s="14"/>
      <c r="AC6" s="14"/>
      <c r="AD6" s="14"/>
      <c r="AE6" s="14"/>
      <c r="AF6" s="14"/>
      <c r="AG6" s="13">
        <f t="shared" si="3"/>
        <v>39</v>
      </c>
      <c r="AH6" s="15">
        <f t="shared" si="4"/>
        <v>35</v>
      </c>
      <c r="AI6" s="7">
        <f t="shared" si="5"/>
        <v>35</v>
      </c>
      <c r="AJ6" s="13">
        <f t="shared" si="6"/>
        <v>0</v>
      </c>
    </row>
    <row r="7" spans="1:36" ht="12.75" customHeight="1" x14ac:dyDescent="0.25">
      <c r="A7" s="20" t="s">
        <v>33</v>
      </c>
      <c r="B7" s="21">
        <v>120</v>
      </c>
      <c r="C7" s="9">
        <v>7</v>
      </c>
      <c r="D7" s="9">
        <v>1</v>
      </c>
      <c r="E7" s="12">
        <v>480</v>
      </c>
      <c r="F7" s="1">
        <f>'25.1'!AH7</f>
        <v>525</v>
      </c>
      <c r="G7" s="22">
        <f t="shared" si="1"/>
        <v>1005</v>
      </c>
      <c r="H7" s="7">
        <v>5</v>
      </c>
      <c r="I7" s="7"/>
      <c r="J7" s="7">
        <v>74</v>
      </c>
      <c r="K7" s="7"/>
      <c r="L7" s="7"/>
      <c r="M7" s="7"/>
      <c r="N7" s="6">
        <f t="shared" si="2"/>
        <v>79</v>
      </c>
      <c r="O7" s="11">
        <f t="shared" si="0"/>
        <v>926</v>
      </c>
      <c r="P7" s="14">
        <v>4</v>
      </c>
      <c r="Q7" s="14"/>
      <c r="R7" s="14">
        <v>8</v>
      </c>
      <c r="S7" s="14"/>
      <c r="T7" s="14"/>
      <c r="U7" s="14"/>
      <c r="V7" s="14"/>
      <c r="W7" s="14">
        <v>4</v>
      </c>
      <c r="X7" s="14"/>
      <c r="Y7" s="14">
        <v>20</v>
      </c>
      <c r="Z7" s="14">
        <v>24</v>
      </c>
      <c r="AA7" s="14">
        <v>23</v>
      </c>
      <c r="AB7" s="14"/>
      <c r="AC7" s="14"/>
      <c r="AD7" s="14"/>
      <c r="AE7" s="14"/>
      <c r="AF7" s="14">
        <v>2</v>
      </c>
      <c r="AG7" s="13">
        <f t="shared" si="3"/>
        <v>83</v>
      </c>
      <c r="AH7" s="15">
        <f t="shared" si="4"/>
        <v>843</v>
      </c>
      <c r="AI7" s="7">
        <f t="shared" si="5"/>
        <v>841</v>
      </c>
      <c r="AJ7" s="13">
        <f t="shared" si="6"/>
        <v>0</v>
      </c>
    </row>
    <row r="8" spans="1:36" ht="12.75" customHeight="1" x14ac:dyDescent="0.25">
      <c r="A8" s="20" t="s">
        <v>34</v>
      </c>
      <c r="B8" s="21">
        <v>40</v>
      </c>
      <c r="C8" s="8">
        <v>2</v>
      </c>
      <c r="D8" s="8">
        <v>1</v>
      </c>
      <c r="E8" s="12">
        <v>80</v>
      </c>
      <c r="F8" s="1">
        <f>'25.1'!AH8</f>
        <v>6</v>
      </c>
      <c r="G8" s="22">
        <f t="shared" si="1"/>
        <v>86</v>
      </c>
      <c r="H8" s="7"/>
      <c r="I8" s="7"/>
      <c r="J8" s="7"/>
      <c r="K8" s="7"/>
      <c r="L8" s="7"/>
      <c r="M8" s="7"/>
      <c r="N8" s="6">
        <f t="shared" si="2"/>
        <v>0</v>
      </c>
      <c r="O8" s="11">
        <f t="shared" si="0"/>
        <v>86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>
        <v>5</v>
      </c>
      <c r="AA8" s="14"/>
      <c r="AB8" s="14"/>
      <c r="AC8" s="14"/>
      <c r="AD8" s="14"/>
      <c r="AE8" s="14"/>
      <c r="AF8" s="14"/>
      <c r="AG8" s="13">
        <f t="shared" si="3"/>
        <v>5</v>
      </c>
      <c r="AH8" s="15">
        <f t="shared" si="4"/>
        <v>81</v>
      </c>
      <c r="AI8" s="7">
        <f t="shared" si="5"/>
        <v>81</v>
      </c>
      <c r="AJ8" s="13">
        <f t="shared" si="6"/>
        <v>0</v>
      </c>
    </row>
    <row r="9" spans="1:36" ht="12.75" customHeight="1" x14ac:dyDescent="0.25">
      <c r="A9" s="20" t="s">
        <v>35</v>
      </c>
      <c r="B9" s="21">
        <v>65</v>
      </c>
      <c r="C9" s="8">
        <v>4</v>
      </c>
      <c r="D9" s="8">
        <v>10</v>
      </c>
      <c r="E9" s="12">
        <v>130</v>
      </c>
      <c r="F9" s="1">
        <f>'25.1'!AH9</f>
        <v>146</v>
      </c>
      <c r="G9" s="22">
        <f t="shared" si="1"/>
        <v>276</v>
      </c>
      <c r="H9" s="7">
        <v>6</v>
      </c>
      <c r="I9" s="7"/>
      <c r="J9" s="7"/>
      <c r="K9" s="7"/>
      <c r="L9" s="7"/>
      <c r="M9" s="7"/>
      <c r="N9" s="6">
        <f t="shared" si="2"/>
        <v>6</v>
      </c>
      <c r="O9" s="11">
        <f t="shared" si="0"/>
        <v>270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3">
        <f t="shared" si="3"/>
        <v>0</v>
      </c>
      <c r="AH9" s="15">
        <f t="shared" si="4"/>
        <v>270</v>
      </c>
      <c r="AI9" s="7">
        <f t="shared" si="5"/>
        <v>270</v>
      </c>
      <c r="AJ9" s="13">
        <f t="shared" si="6"/>
        <v>0</v>
      </c>
    </row>
    <row r="10" spans="1:36" ht="12.75" customHeight="1" x14ac:dyDescent="0.25">
      <c r="A10" s="20" t="s">
        <v>36</v>
      </c>
      <c r="B10" s="21">
        <v>100</v>
      </c>
      <c r="C10" s="8">
        <v>0</v>
      </c>
      <c r="D10" s="8">
        <v>3</v>
      </c>
      <c r="E10" s="12"/>
      <c r="F10" s="1">
        <f>'25.1'!AH10</f>
        <v>236</v>
      </c>
      <c r="G10" s="22">
        <f t="shared" si="1"/>
        <v>236</v>
      </c>
      <c r="H10" s="7">
        <v>60</v>
      </c>
      <c r="I10" s="7"/>
      <c r="J10" s="7"/>
      <c r="K10" s="7"/>
      <c r="L10" s="7">
        <v>81</v>
      </c>
      <c r="M10" s="7">
        <v>8</v>
      </c>
      <c r="N10" s="6">
        <f t="shared" si="2"/>
        <v>149</v>
      </c>
      <c r="O10" s="11">
        <f t="shared" si="0"/>
        <v>87</v>
      </c>
      <c r="P10" s="14">
        <v>11</v>
      </c>
      <c r="Q10" s="14"/>
      <c r="R10" s="14"/>
      <c r="S10" s="14"/>
      <c r="T10" s="14"/>
      <c r="U10" s="14"/>
      <c r="V10" s="14"/>
      <c r="W10" s="14">
        <v>17</v>
      </c>
      <c r="X10" s="14"/>
      <c r="Y10" s="14">
        <v>16</v>
      </c>
      <c r="Z10" s="14">
        <v>20</v>
      </c>
      <c r="AA10" s="14">
        <v>17</v>
      </c>
      <c r="AB10" s="14"/>
      <c r="AC10" s="14"/>
      <c r="AD10" s="14"/>
      <c r="AE10" s="14"/>
      <c r="AF10" s="14">
        <v>3</v>
      </c>
      <c r="AG10" s="13">
        <f t="shared" si="3"/>
        <v>81</v>
      </c>
      <c r="AH10" s="15">
        <f t="shared" si="4"/>
        <v>6</v>
      </c>
      <c r="AI10" s="7">
        <f t="shared" si="5"/>
        <v>3</v>
      </c>
      <c r="AJ10" s="13">
        <f t="shared" si="6"/>
        <v>0</v>
      </c>
    </row>
    <row r="11" spans="1:36" ht="12.75" customHeight="1" x14ac:dyDescent="0.25">
      <c r="A11" s="20" t="s">
        <v>37</v>
      </c>
      <c r="B11" s="21">
        <v>85</v>
      </c>
      <c r="C11" s="10">
        <v>1</v>
      </c>
      <c r="D11" s="10">
        <v>42</v>
      </c>
      <c r="E11" s="12"/>
      <c r="F11" s="1">
        <f>'25.1'!AH11</f>
        <v>140</v>
      </c>
      <c r="G11" s="22">
        <f t="shared" si="1"/>
        <v>140</v>
      </c>
      <c r="H11" s="7"/>
      <c r="I11" s="7"/>
      <c r="J11" s="7"/>
      <c r="K11" s="7"/>
      <c r="L11" s="7"/>
      <c r="M11" s="7"/>
      <c r="N11" s="6">
        <f t="shared" si="2"/>
        <v>0</v>
      </c>
      <c r="O11" s="11">
        <f t="shared" si="0"/>
        <v>140</v>
      </c>
      <c r="P11" s="14">
        <v>2</v>
      </c>
      <c r="Q11" s="14"/>
      <c r="R11" s="14"/>
      <c r="S11" s="14"/>
      <c r="T11" s="14"/>
      <c r="U11" s="14"/>
      <c r="V11" s="14"/>
      <c r="W11" s="14">
        <v>7</v>
      </c>
      <c r="X11" s="14"/>
      <c r="Y11" s="14"/>
      <c r="Z11" s="14">
        <v>4</v>
      </c>
      <c r="AA11" s="14"/>
      <c r="AB11" s="14"/>
      <c r="AC11" s="14"/>
      <c r="AD11" s="14"/>
      <c r="AE11" s="14"/>
      <c r="AF11" s="14"/>
      <c r="AG11" s="13">
        <f t="shared" si="3"/>
        <v>13</v>
      </c>
      <c r="AH11" s="15">
        <f t="shared" si="4"/>
        <v>127</v>
      </c>
      <c r="AI11" s="7">
        <f t="shared" si="5"/>
        <v>127</v>
      </c>
      <c r="AJ11" s="13">
        <f t="shared" si="6"/>
        <v>0</v>
      </c>
    </row>
    <row r="12" spans="1:36" ht="12.75" customHeight="1" x14ac:dyDescent="0.25">
      <c r="A12" s="20" t="s">
        <v>38</v>
      </c>
      <c r="B12" s="21">
        <v>50</v>
      </c>
      <c r="C12" s="10">
        <v>10</v>
      </c>
      <c r="D12" s="10">
        <v>33</v>
      </c>
      <c r="E12" s="12">
        <v>253</v>
      </c>
      <c r="F12" s="1">
        <f>'25.1'!AH12</f>
        <v>343</v>
      </c>
      <c r="G12" s="22">
        <f t="shared" si="1"/>
        <v>596</v>
      </c>
      <c r="H12" s="7"/>
      <c r="I12" s="7"/>
      <c r="J12" s="7"/>
      <c r="K12" s="7"/>
      <c r="L12" s="7"/>
      <c r="M12" s="7"/>
      <c r="N12" s="6">
        <f t="shared" si="2"/>
        <v>0</v>
      </c>
      <c r="O12" s="11">
        <f t="shared" si="0"/>
        <v>596</v>
      </c>
      <c r="P12" s="14">
        <v>8</v>
      </c>
      <c r="Q12" s="14"/>
      <c r="R12" s="14">
        <v>4</v>
      </c>
      <c r="S12" s="14"/>
      <c r="T12" s="14"/>
      <c r="U12" s="25"/>
      <c r="V12" s="14"/>
      <c r="W12" s="14">
        <v>16</v>
      </c>
      <c r="X12" s="14"/>
      <c r="Y12" s="14">
        <v>16</v>
      </c>
      <c r="Z12" s="14">
        <v>5</v>
      </c>
      <c r="AA12" s="25">
        <v>14</v>
      </c>
      <c r="AB12" s="14"/>
      <c r="AC12" s="14"/>
      <c r="AD12" s="14"/>
      <c r="AE12" s="14"/>
      <c r="AF12" s="14"/>
      <c r="AG12" s="13">
        <f t="shared" si="3"/>
        <v>63</v>
      </c>
      <c r="AH12" s="15">
        <f t="shared" si="4"/>
        <v>533</v>
      </c>
      <c r="AI12" s="7">
        <f t="shared" si="5"/>
        <v>533</v>
      </c>
      <c r="AJ12" s="13">
        <f t="shared" si="6"/>
        <v>0</v>
      </c>
    </row>
    <row r="13" spans="1:36" ht="12.75" customHeight="1" x14ac:dyDescent="0.25">
      <c r="A13" s="20" t="s">
        <v>39</v>
      </c>
      <c r="B13" s="21">
        <v>50</v>
      </c>
      <c r="C13" s="10">
        <v>7</v>
      </c>
      <c r="D13" s="10">
        <v>116</v>
      </c>
      <c r="E13" s="12">
        <v>85</v>
      </c>
      <c r="F13" s="1">
        <f>'25.1'!AH13</f>
        <v>403</v>
      </c>
      <c r="G13" s="22">
        <f t="shared" si="1"/>
        <v>488</v>
      </c>
      <c r="H13" s="7">
        <v>5</v>
      </c>
      <c r="I13" s="7"/>
      <c r="J13" s="7"/>
      <c r="K13" s="7"/>
      <c r="L13" s="7"/>
      <c r="M13" s="7"/>
      <c r="N13" s="6">
        <f t="shared" si="2"/>
        <v>5</v>
      </c>
      <c r="O13" s="11">
        <f t="shared" si="0"/>
        <v>483</v>
      </c>
      <c r="P13" s="14">
        <v>5</v>
      </c>
      <c r="Q13" s="14"/>
      <c r="R13" s="14"/>
      <c r="S13" s="14"/>
      <c r="T13" s="14"/>
      <c r="U13" s="14"/>
      <c r="V13" s="14"/>
      <c r="W13" s="14">
        <v>4</v>
      </c>
      <c r="X13" s="14"/>
      <c r="Y13" s="14">
        <v>8</v>
      </c>
      <c r="Z13" s="14"/>
      <c r="AA13" s="14"/>
      <c r="AB13" s="14"/>
      <c r="AC13" s="14"/>
      <c r="AD13" s="14"/>
      <c r="AE13" s="14"/>
      <c r="AF13" s="14"/>
      <c r="AG13" s="13">
        <f t="shared" si="3"/>
        <v>17</v>
      </c>
      <c r="AH13" s="15">
        <f t="shared" si="4"/>
        <v>466</v>
      </c>
      <c r="AI13" s="7">
        <f t="shared" si="5"/>
        <v>466</v>
      </c>
      <c r="AJ13" s="13">
        <f t="shared" si="6"/>
        <v>0</v>
      </c>
    </row>
    <row r="14" spans="1:36" ht="12.75" customHeight="1" x14ac:dyDescent="0.25">
      <c r="A14" s="20" t="s">
        <v>25</v>
      </c>
      <c r="B14" s="21">
        <v>50</v>
      </c>
      <c r="C14" s="10">
        <v>0</v>
      </c>
      <c r="D14" s="10">
        <v>2</v>
      </c>
      <c r="E14" s="12"/>
      <c r="F14" s="1">
        <f>'25.1'!AH14</f>
        <v>2</v>
      </c>
      <c r="G14" s="22">
        <f t="shared" si="1"/>
        <v>2</v>
      </c>
      <c r="H14" s="7"/>
      <c r="I14" s="7"/>
      <c r="J14" s="7"/>
      <c r="K14" s="7"/>
      <c r="L14" s="7"/>
      <c r="M14" s="7"/>
      <c r="N14" s="6">
        <f t="shared" si="2"/>
        <v>0</v>
      </c>
      <c r="O14" s="11">
        <f t="shared" si="0"/>
        <v>2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3">
        <f t="shared" si="3"/>
        <v>0</v>
      </c>
      <c r="AH14" s="15">
        <f t="shared" si="4"/>
        <v>2</v>
      </c>
      <c r="AI14" s="7">
        <f t="shared" si="5"/>
        <v>2</v>
      </c>
      <c r="AJ14" s="13">
        <f t="shared" si="6"/>
        <v>0</v>
      </c>
    </row>
    <row r="15" spans="1:36" ht="12.75" customHeight="1" x14ac:dyDescent="0.25">
      <c r="A15" s="20" t="s">
        <v>26</v>
      </c>
      <c r="B15" s="21">
        <v>33</v>
      </c>
      <c r="C15" s="10">
        <v>3</v>
      </c>
      <c r="D15" s="10">
        <v>19</v>
      </c>
      <c r="E15" s="12"/>
      <c r="F15" s="1">
        <f>'25.1'!AH15</f>
        <v>180</v>
      </c>
      <c r="G15" s="22">
        <f t="shared" si="1"/>
        <v>180</v>
      </c>
      <c r="H15" s="7"/>
      <c r="I15" s="7"/>
      <c r="J15" s="7"/>
      <c r="K15" s="7"/>
      <c r="L15" s="7">
        <v>10</v>
      </c>
      <c r="M15" s="7"/>
      <c r="N15" s="6">
        <f t="shared" si="2"/>
        <v>10</v>
      </c>
      <c r="O15" s="11">
        <f t="shared" si="0"/>
        <v>170</v>
      </c>
      <c r="P15" s="14"/>
      <c r="Q15" s="14"/>
      <c r="R15" s="14">
        <v>50</v>
      </c>
      <c r="S15" s="14"/>
      <c r="T15" s="14"/>
      <c r="U15" s="14"/>
      <c r="V15" s="14"/>
      <c r="W15" s="14">
        <v>1</v>
      </c>
      <c r="X15" s="14"/>
      <c r="Y15" s="14"/>
      <c r="Z15" s="14"/>
      <c r="AA15" s="14"/>
      <c r="AB15" s="14"/>
      <c r="AC15" s="14"/>
      <c r="AD15" s="14"/>
      <c r="AE15" s="14"/>
      <c r="AF15" s="14">
        <v>1</v>
      </c>
      <c r="AG15" s="13">
        <f t="shared" si="3"/>
        <v>51</v>
      </c>
      <c r="AH15" s="15">
        <f t="shared" si="4"/>
        <v>119</v>
      </c>
      <c r="AI15" s="7">
        <f t="shared" si="5"/>
        <v>118</v>
      </c>
      <c r="AJ15" s="13">
        <f t="shared" si="6"/>
        <v>0</v>
      </c>
    </row>
    <row r="16" spans="1:36" ht="12.75" customHeight="1" x14ac:dyDescent="0.25">
      <c r="A16" s="20" t="s">
        <v>27</v>
      </c>
      <c r="B16" s="21">
        <v>45</v>
      </c>
      <c r="C16" s="10">
        <v>5</v>
      </c>
      <c r="D16" s="10"/>
      <c r="E16" s="12"/>
      <c r="F16" s="1">
        <f>'25.1'!AH16</f>
        <v>376</v>
      </c>
      <c r="G16" s="22">
        <f t="shared" si="1"/>
        <v>376</v>
      </c>
      <c r="H16" s="7">
        <v>10</v>
      </c>
      <c r="I16" s="7"/>
      <c r="J16" s="7">
        <v>63</v>
      </c>
      <c r="K16" s="7"/>
      <c r="L16" s="7"/>
      <c r="M16" s="7"/>
      <c r="N16" s="6">
        <f t="shared" si="2"/>
        <v>73</v>
      </c>
      <c r="O16" s="11">
        <f t="shared" si="0"/>
        <v>303</v>
      </c>
      <c r="P16" s="14">
        <v>4</v>
      </c>
      <c r="Q16" s="14"/>
      <c r="R16" s="14"/>
      <c r="S16" s="14"/>
      <c r="T16" s="14"/>
      <c r="U16" s="14"/>
      <c r="V16" s="14"/>
      <c r="W16" s="14">
        <v>4</v>
      </c>
      <c r="X16" s="14"/>
      <c r="Y16" s="14">
        <v>4</v>
      </c>
      <c r="Z16" s="14">
        <v>12</v>
      </c>
      <c r="AA16" s="14">
        <v>54</v>
      </c>
      <c r="AB16" s="14"/>
      <c r="AC16" s="14"/>
      <c r="AD16" s="14"/>
      <c r="AE16" s="14"/>
      <c r="AF16" s="14"/>
      <c r="AG16" s="13">
        <f t="shared" si="3"/>
        <v>78</v>
      </c>
      <c r="AH16" s="15">
        <f t="shared" si="4"/>
        <v>225</v>
      </c>
      <c r="AI16" s="7">
        <f t="shared" si="5"/>
        <v>225</v>
      </c>
      <c r="AJ16" s="13">
        <f t="shared" si="6"/>
        <v>0</v>
      </c>
    </row>
    <row r="17" spans="1:36" ht="12.75" customHeight="1" x14ac:dyDescent="0.25">
      <c r="A17" s="20" t="s">
        <v>48</v>
      </c>
      <c r="B17" s="21">
        <v>100</v>
      </c>
      <c r="C17" s="10">
        <v>0</v>
      </c>
      <c r="D17" s="10">
        <v>47</v>
      </c>
      <c r="E17" s="12"/>
      <c r="F17" s="1">
        <f>'25.1'!AH17</f>
        <v>57</v>
      </c>
      <c r="G17" s="22">
        <f t="shared" si="1"/>
        <v>57</v>
      </c>
      <c r="H17" s="7">
        <v>10</v>
      </c>
      <c r="I17" s="7"/>
      <c r="J17" s="7"/>
      <c r="K17" s="7"/>
      <c r="L17" s="7"/>
      <c r="M17" s="7"/>
      <c r="N17" s="6">
        <f t="shared" si="2"/>
        <v>10</v>
      </c>
      <c r="O17" s="11">
        <f t="shared" si="0"/>
        <v>47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3">
        <f t="shared" si="3"/>
        <v>0</v>
      </c>
      <c r="AH17" s="15">
        <f t="shared" si="4"/>
        <v>47</v>
      </c>
      <c r="AI17" s="7">
        <f t="shared" si="5"/>
        <v>47</v>
      </c>
      <c r="AJ17" s="13">
        <f t="shared" si="6"/>
        <v>0</v>
      </c>
    </row>
    <row r="18" spans="1:36" ht="12.75" customHeight="1" x14ac:dyDescent="0.25">
      <c r="A18" s="20" t="s">
        <v>49</v>
      </c>
      <c r="B18" s="21">
        <v>100</v>
      </c>
      <c r="C18" s="10">
        <v>0</v>
      </c>
      <c r="D18" s="10">
        <v>69</v>
      </c>
      <c r="E18" s="12"/>
      <c r="F18" s="1">
        <f>'25.1'!AH18</f>
        <v>74</v>
      </c>
      <c r="G18" s="22">
        <f t="shared" si="1"/>
        <v>74</v>
      </c>
      <c r="H18" s="7"/>
      <c r="I18" s="7"/>
      <c r="J18" s="7"/>
      <c r="K18" s="7"/>
      <c r="L18" s="7"/>
      <c r="M18" s="7"/>
      <c r="N18" s="6">
        <f t="shared" si="2"/>
        <v>0</v>
      </c>
      <c r="O18" s="11">
        <f t="shared" si="0"/>
        <v>74</v>
      </c>
      <c r="P18" s="14"/>
      <c r="Q18" s="14"/>
      <c r="R18" s="14"/>
      <c r="S18" s="14"/>
      <c r="T18" s="14"/>
      <c r="U18" s="14"/>
      <c r="V18" s="14"/>
      <c r="W18" s="14">
        <v>5</v>
      </c>
      <c r="X18" s="14"/>
      <c r="Y18" s="14"/>
      <c r="Z18" s="14"/>
      <c r="AA18" s="14"/>
      <c r="AB18" s="14"/>
      <c r="AC18" s="14"/>
      <c r="AD18" s="14"/>
      <c r="AE18" s="14"/>
      <c r="AF18" s="14"/>
      <c r="AG18" s="13">
        <f t="shared" si="3"/>
        <v>5</v>
      </c>
      <c r="AH18" s="15">
        <f t="shared" si="4"/>
        <v>69</v>
      </c>
      <c r="AI18" s="7">
        <f t="shared" si="5"/>
        <v>69</v>
      </c>
      <c r="AJ18" s="13">
        <f t="shared" si="6"/>
        <v>0</v>
      </c>
    </row>
    <row r="19" spans="1:36" ht="12.75" customHeight="1" x14ac:dyDescent="0.25">
      <c r="A19" s="20" t="s">
        <v>50</v>
      </c>
      <c r="B19" s="21">
        <v>50</v>
      </c>
      <c r="C19" s="10">
        <v>0</v>
      </c>
      <c r="D19" s="10">
        <v>8</v>
      </c>
      <c r="E19" s="12"/>
      <c r="F19" s="1">
        <f>'25.1'!AH19</f>
        <v>8</v>
      </c>
      <c r="G19" s="22">
        <f t="shared" si="1"/>
        <v>8</v>
      </c>
      <c r="H19" s="7"/>
      <c r="I19" s="7"/>
      <c r="J19" s="7"/>
      <c r="K19" s="7"/>
      <c r="L19" s="7"/>
      <c r="M19" s="7"/>
      <c r="N19" s="6">
        <f t="shared" si="2"/>
        <v>0</v>
      </c>
      <c r="O19" s="11">
        <f t="shared" si="0"/>
        <v>8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3">
        <f t="shared" si="3"/>
        <v>0</v>
      </c>
      <c r="AH19" s="15">
        <f t="shared" si="4"/>
        <v>8</v>
      </c>
      <c r="AI19" s="7">
        <f t="shared" si="5"/>
        <v>8</v>
      </c>
      <c r="AJ19" s="13">
        <f t="shared" si="6"/>
        <v>0</v>
      </c>
    </row>
    <row r="20" spans="1:36" ht="12.75" customHeight="1" x14ac:dyDescent="0.25">
      <c r="A20" s="20" t="s">
        <v>47</v>
      </c>
      <c r="B20" s="21">
        <v>33</v>
      </c>
      <c r="C20" s="10">
        <v>3</v>
      </c>
      <c r="D20" s="10">
        <v>5</v>
      </c>
      <c r="E20" s="12"/>
      <c r="F20" s="1">
        <f>'25.1'!AH20</f>
        <v>136</v>
      </c>
      <c r="G20" s="22">
        <f t="shared" si="1"/>
        <v>136</v>
      </c>
      <c r="H20" s="7"/>
      <c r="I20" s="7"/>
      <c r="J20" s="7"/>
      <c r="K20" s="7"/>
      <c r="L20" s="7"/>
      <c r="M20" s="7"/>
      <c r="N20" s="6">
        <f t="shared" si="2"/>
        <v>0</v>
      </c>
      <c r="O20" s="11">
        <f t="shared" si="0"/>
        <v>136</v>
      </c>
      <c r="P20" s="14">
        <v>2</v>
      </c>
      <c r="Q20" s="14"/>
      <c r="R20" s="14">
        <v>4</v>
      </c>
      <c r="S20" s="14"/>
      <c r="T20" s="14"/>
      <c r="U20" s="14"/>
      <c r="V20" s="14"/>
      <c r="W20" s="14">
        <v>13</v>
      </c>
      <c r="X20" s="14"/>
      <c r="Y20" s="14"/>
      <c r="Z20" s="14">
        <v>8</v>
      </c>
      <c r="AA20" s="14">
        <v>4</v>
      </c>
      <c r="AB20" s="14"/>
      <c r="AC20" s="14"/>
      <c r="AD20" s="14"/>
      <c r="AE20" s="14">
        <v>1</v>
      </c>
      <c r="AF20" s="14"/>
      <c r="AG20" s="13">
        <f t="shared" si="3"/>
        <v>32</v>
      </c>
      <c r="AH20" s="15">
        <f t="shared" si="4"/>
        <v>104</v>
      </c>
      <c r="AI20" s="7">
        <f t="shared" si="5"/>
        <v>104</v>
      </c>
      <c r="AJ20" s="13">
        <f t="shared" si="6"/>
        <v>0</v>
      </c>
    </row>
    <row r="21" spans="1:36" ht="12.75" customHeight="1" x14ac:dyDescent="0.25">
      <c r="A21" s="20" t="s">
        <v>191</v>
      </c>
      <c r="B21" s="21">
        <v>33</v>
      </c>
      <c r="C21" s="10">
        <v>9</v>
      </c>
      <c r="D21" s="10">
        <v>10</v>
      </c>
      <c r="E21" s="12"/>
      <c r="F21" s="1">
        <f>'25.1'!AH21</f>
        <v>334</v>
      </c>
      <c r="G21" s="22">
        <f t="shared" ref="G21:G26" si="7">SUM(E21:F21)</f>
        <v>334</v>
      </c>
      <c r="H21" s="7"/>
      <c r="I21" s="7"/>
      <c r="J21" s="7"/>
      <c r="K21" s="7"/>
      <c r="L21" s="7"/>
      <c r="M21" s="7"/>
      <c r="N21" s="6">
        <f t="shared" ref="N21:N26" si="8">SUBTOTAL(9,H21:M21)</f>
        <v>0</v>
      </c>
      <c r="O21" s="11">
        <f t="shared" ref="O21:O26" si="9">G21-N21</f>
        <v>334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>
        <v>23</v>
      </c>
      <c r="AF21" s="14">
        <v>4</v>
      </c>
      <c r="AG21" s="13">
        <f>SUM(P21:AE21)</f>
        <v>23</v>
      </c>
      <c r="AH21" s="15">
        <f t="shared" si="4"/>
        <v>311</v>
      </c>
      <c r="AI21" s="7">
        <f t="shared" ref="AI21:AI26" si="10">(B21*C21)+D21</f>
        <v>307</v>
      </c>
      <c r="AJ21" s="13">
        <f t="shared" ref="AJ21:AJ26" si="11">AI21+AF21-AH21</f>
        <v>0</v>
      </c>
    </row>
    <row r="22" spans="1:36" ht="12.75" customHeight="1" x14ac:dyDescent="0.25">
      <c r="A22" s="20" t="s">
        <v>192</v>
      </c>
      <c r="B22" s="21"/>
      <c r="C22" s="10"/>
      <c r="D22" s="10">
        <v>52</v>
      </c>
      <c r="E22" s="12"/>
      <c r="F22" s="1">
        <f>'25.1'!AH22</f>
        <v>81</v>
      </c>
      <c r="G22" s="22">
        <f t="shared" si="7"/>
        <v>81</v>
      </c>
      <c r="H22" s="7"/>
      <c r="I22" s="7"/>
      <c r="J22" s="7"/>
      <c r="K22" s="7"/>
      <c r="L22" s="7"/>
      <c r="M22" s="7"/>
      <c r="N22" s="6">
        <f t="shared" si="8"/>
        <v>0</v>
      </c>
      <c r="O22" s="11">
        <f t="shared" si="9"/>
        <v>81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>
        <v>29</v>
      </c>
      <c r="AF22" s="14"/>
      <c r="AG22" s="13">
        <f t="shared" si="3"/>
        <v>29</v>
      </c>
      <c r="AH22" s="15">
        <f t="shared" si="4"/>
        <v>52</v>
      </c>
      <c r="AI22" s="7">
        <f t="shared" si="10"/>
        <v>52</v>
      </c>
      <c r="AJ22" s="13">
        <f t="shared" si="11"/>
        <v>0</v>
      </c>
    </row>
    <row r="23" spans="1:36" ht="12.75" customHeight="1" x14ac:dyDescent="0.25">
      <c r="A23" s="20" t="s">
        <v>193</v>
      </c>
      <c r="B23" s="21">
        <v>50</v>
      </c>
      <c r="C23" s="10">
        <v>2</v>
      </c>
      <c r="D23" s="10">
        <v>12</v>
      </c>
      <c r="E23" s="12"/>
      <c r="F23" s="1">
        <f>'25.1'!AH23</f>
        <v>135</v>
      </c>
      <c r="G23" s="22">
        <f t="shared" si="7"/>
        <v>135</v>
      </c>
      <c r="H23" s="7"/>
      <c r="I23" s="7"/>
      <c r="J23" s="7"/>
      <c r="K23" s="7"/>
      <c r="L23" s="7"/>
      <c r="M23" s="7"/>
      <c r="N23" s="6">
        <f t="shared" si="8"/>
        <v>0</v>
      </c>
      <c r="O23" s="11">
        <f t="shared" si="9"/>
        <v>135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>
        <v>23</v>
      </c>
      <c r="AF23" s="14"/>
      <c r="AG23" s="13">
        <f t="shared" si="3"/>
        <v>23</v>
      </c>
      <c r="AH23" s="15">
        <f t="shared" si="4"/>
        <v>112</v>
      </c>
      <c r="AI23" s="7">
        <f t="shared" si="10"/>
        <v>112</v>
      </c>
      <c r="AJ23" s="13">
        <f t="shared" si="11"/>
        <v>0</v>
      </c>
    </row>
    <row r="24" spans="1:36" ht="12.75" customHeight="1" x14ac:dyDescent="0.25">
      <c r="A24" s="20" t="s">
        <v>180</v>
      </c>
      <c r="B24" s="21">
        <v>40</v>
      </c>
      <c r="C24" s="10">
        <v>0</v>
      </c>
      <c r="D24" s="10">
        <v>33</v>
      </c>
      <c r="E24" s="12"/>
      <c r="F24" s="1">
        <f>'25.1'!AH24</f>
        <v>44</v>
      </c>
      <c r="G24" s="22">
        <f t="shared" si="7"/>
        <v>44</v>
      </c>
      <c r="H24" s="7">
        <v>5</v>
      </c>
      <c r="I24" s="7"/>
      <c r="J24" s="7"/>
      <c r="K24" s="7"/>
      <c r="L24" s="7"/>
      <c r="M24" s="7"/>
      <c r="N24" s="6">
        <f t="shared" si="8"/>
        <v>5</v>
      </c>
      <c r="O24" s="11">
        <f t="shared" si="9"/>
        <v>39</v>
      </c>
      <c r="P24" s="14"/>
      <c r="Q24" s="14"/>
      <c r="R24" s="14"/>
      <c r="S24" s="14"/>
      <c r="T24" s="14"/>
      <c r="U24" s="14"/>
      <c r="V24" s="14"/>
      <c r="W24" s="14"/>
      <c r="X24" s="14"/>
      <c r="Y24" s="14">
        <v>6</v>
      </c>
      <c r="Z24" s="14"/>
      <c r="AA24" s="14"/>
      <c r="AB24" s="14"/>
      <c r="AC24" s="14"/>
      <c r="AD24" s="14"/>
      <c r="AE24" s="14"/>
      <c r="AF24" s="14"/>
      <c r="AG24" s="13">
        <f t="shared" si="3"/>
        <v>6</v>
      </c>
      <c r="AH24" s="15">
        <f t="shared" si="4"/>
        <v>33</v>
      </c>
      <c r="AI24" s="7">
        <f t="shared" si="10"/>
        <v>33</v>
      </c>
      <c r="AJ24" s="13">
        <f t="shared" si="11"/>
        <v>0</v>
      </c>
    </row>
    <row r="25" spans="1:36" ht="12.75" customHeight="1" x14ac:dyDescent="0.25">
      <c r="A25" s="20" t="s">
        <v>181</v>
      </c>
      <c r="B25" s="21">
        <v>40</v>
      </c>
      <c r="C25" s="10">
        <v>1</v>
      </c>
      <c r="D25" s="10">
        <v>14</v>
      </c>
      <c r="E25" s="12"/>
      <c r="F25" s="1">
        <f>'25.1'!AH25</f>
        <v>65</v>
      </c>
      <c r="G25" s="22">
        <f t="shared" si="7"/>
        <v>65</v>
      </c>
      <c r="H25" s="7">
        <v>5</v>
      </c>
      <c r="I25" s="7"/>
      <c r="J25" s="7"/>
      <c r="K25" s="7"/>
      <c r="L25" s="7"/>
      <c r="M25" s="7"/>
      <c r="N25" s="6">
        <f t="shared" si="8"/>
        <v>5</v>
      </c>
      <c r="O25" s="11">
        <f t="shared" si="9"/>
        <v>60</v>
      </c>
      <c r="P25" s="14"/>
      <c r="Q25" s="14"/>
      <c r="R25" s="14"/>
      <c r="S25" s="14"/>
      <c r="T25" s="14"/>
      <c r="U25" s="14"/>
      <c r="V25" s="14"/>
      <c r="W25" s="14"/>
      <c r="X25" s="14"/>
      <c r="Y25" s="14">
        <v>6</v>
      </c>
      <c r="Z25" s="14"/>
      <c r="AA25" s="14"/>
      <c r="AB25" s="14"/>
      <c r="AC25" s="14"/>
      <c r="AD25" s="14"/>
      <c r="AE25" s="14"/>
      <c r="AF25" s="14"/>
      <c r="AG25" s="13">
        <f t="shared" si="3"/>
        <v>6</v>
      </c>
      <c r="AH25" s="15">
        <f t="shared" si="4"/>
        <v>54</v>
      </c>
      <c r="AI25" s="7">
        <f t="shared" si="10"/>
        <v>54</v>
      </c>
      <c r="AJ25" s="13">
        <f t="shared" si="11"/>
        <v>0</v>
      </c>
    </row>
    <row r="26" spans="1:36" ht="12.75" customHeight="1" x14ac:dyDescent="0.25">
      <c r="A26" s="20" t="s">
        <v>139</v>
      </c>
      <c r="B26" s="21">
        <v>30</v>
      </c>
      <c r="C26" s="20">
        <v>0</v>
      </c>
      <c r="D26" s="21">
        <v>37</v>
      </c>
      <c r="E26" s="12"/>
      <c r="F26" s="1">
        <f>'25.1'!AH26</f>
        <v>37</v>
      </c>
      <c r="G26" s="22">
        <f t="shared" si="7"/>
        <v>37</v>
      </c>
      <c r="H26" s="7"/>
      <c r="I26" s="7"/>
      <c r="J26" s="7"/>
      <c r="K26" s="7"/>
      <c r="L26" s="7"/>
      <c r="M26" s="7"/>
      <c r="N26" s="6">
        <f t="shared" si="8"/>
        <v>0</v>
      </c>
      <c r="O26" s="11">
        <f t="shared" si="9"/>
        <v>37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3">
        <f t="shared" si="3"/>
        <v>0</v>
      </c>
      <c r="AH26" s="15">
        <f t="shared" si="4"/>
        <v>37</v>
      </c>
      <c r="AI26" s="7">
        <f t="shared" si="10"/>
        <v>37</v>
      </c>
      <c r="AJ26" s="13">
        <f t="shared" si="11"/>
        <v>0</v>
      </c>
    </row>
    <row r="27" spans="1:36" ht="12.75" customHeight="1" x14ac:dyDescent="0.25">
      <c r="A27" s="99" t="s">
        <v>138</v>
      </c>
      <c r="B27" s="20">
        <v>20</v>
      </c>
      <c r="C27" s="20">
        <v>0</v>
      </c>
      <c r="D27" s="20">
        <v>4</v>
      </c>
      <c r="E27" s="12"/>
      <c r="F27" s="1">
        <f>'25.1'!AH27</f>
        <v>4</v>
      </c>
      <c r="G27" s="22">
        <f t="shared" ref="G27" si="12">SUM(E27:F27)</f>
        <v>4</v>
      </c>
      <c r="H27" s="7"/>
      <c r="I27" s="7"/>
      <c r="J27" s="7"/>
      <c r="K27" s="7"/>
      <c r="L27" s="7"/>
      <c r="M27" s="7"/>
      <c r="N27" s="6">
        <f t="shared" ref="N27" si="13">SUBTOTAL(9,H27:M27)</f>
        <v>0</v>
      </c>
      <c r="O27" s="11">
        <f t="shared" ref="O27" si="14">G27-N27</f>
        <v>4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3">
        <f t="shared" si="3"/>
        <v>0</v>
      </c>
      <c r="AH27" s="15">
        <f t="shared" si="4"/>
        <v>4</v>
      </c>
      <c r="AI27" s="7">
        <f t="shared" ref="AI27" si="15">(B27*C27)+D27</f>
        <v>4</v>
      </c>
      <c r="AJ27" s="13">
        <f t="shared" ref="AJ27" si="16">AI27+AF27-AH27</f>
        <v>0</v>
      </c>
    </row>
    <row r="28" spans="1:36" ht="12.75" customHeight="1" x14ac:dyDescent="0.25">
      <c r="A28" s="99" t="s">
        <v>194</v>
      </c>
      <c r="B28" s="20">
        <v>65</v>
      </c>
      <c r="C28" s="20">
        <v>3</v>
      </c>
      <c r="D28" s="20">
        <v>29</v>
      </c>
      <c r="E28" s="12"/>
      <c r="F28" s="1">
        <f>'25.1'!AH28</f>
        <v>241</v>
      </c>
      <c r="G28" s="22">
        <f t="shared" ref="G28:G31" si="17">SUM(E28:F28)</f>
        <v>241</v>
      </c>
      <c r="H28" s="7"/>
      <c r="I28" s="7"/>
      <c r="J28" s="7"/>
      <c r="K28" s="7"/>
      <c r="L28" s="7"/>
      <c r="M28" s="7"/>
      <c r="N28" s="6">
        <f t="shared" ref="N28:N31" si="18">SUBTOTAL(9,H28:M28)</f>
        <v>0</v>
      </c>
      <c r="O28" s="11">
        <f t="shared" ref="O28:O31" si="19">G28-N28</f>
        <v>241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>
        <v>17</v>
      </c>
      <c r="AF28" s="14"/>
      <c r="AG28" s="13">
        <f t="shared" ref="AG28:AG31" si="20">SUM(P28:AE28)</f>
        <v>17</v>
      </c>
      <c r="AH28" s="15">
        <f t="shared" ref="AH28:AH31" si="21">O28-AG28</f>
        <v>224</v>
      </c>
      <c r="AI28" s="7">
        <f t="shared" ref="AI28:AI31" si="22">(B28*C28)+D28</f>
        <v>224</v>
      </c>
      <c r="AJ28" s="13">
        <f t="shared" ref="AJ28:AJ31" si="23">AI28+AF28-AH28</f>
        <v>0</v>
      </c>
    </row>
    <row r="29" spans="1:36" ht="12.75" customHeight="1" x14ac:dyDescent="0.25">
      <c r="A29" s="21" t="s">
        <v>197</v>
      </c>
      <c r="B29" s="20"/>
      <c r="C29" s="20"/>
      <c r="D29" s="20"/>
      <c r="E29" s="12"/>
      <c r="F29" s="1">
        <f>'25.1'!AH29</f>
        <v>0</v>
      </c>
      <c r="G29" s="22">
        <f t="shared" si="17"/>
        <v>0</v>
      </c>
      <c r="H29" s="7"/>
      <c r="I29" s="7"/>
      <c r="J29" s="7"/>
      <c r="K29" s="7"/>
      <c r="L29" s="7"/>
      <c r="M29" s="7"/>
      <c r="N29" s="6">
        <f t="shared" si="18"/>
        <v>0</v>
      </c>
      <c r="O29" s="11">
        <f t="shared" si="19"/>
        <v>0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3">
        <f t="shared" si="20"/>
        <v>0</v>
      </c>
      <c r="AH29" s="15">
        <f t="shared" si="21"/>
        <v>0</v>
      </c>
      <c r="AI29" s="7">
        <f t="shared" si="22"/>
        <v>0</v>
      </c>
      <c r="AJ29" s="13">
        <f t="shared" si="23"/>
        <v>0</v>
      </c>
    </row>
    <row r="30" spans="1:36" ht="12.75" customHeight="1" x14ac:dyDescent="0.25">
      <c r="A30" s="21" t="s">
        <v>198</v>
      </c>
      <c r="B30" s="20"/>
      <c r="C30" s="20"/>
      <c r="D30" s="20">
        <v>11</v>
      </c>
      <c r="E30" s="12"/>
      <c r="F30" s="1">
        <f>'25.1'!AH30</f>
        <v>13</v>
      </c>
      <c r="G30" s="22">
        <f t="shared" si="17"/>
        <v>13</v>
      </c>
      <c r="H30" s="7"/>
      <c r="I30" s="7"/>
      <c r="J30" s="7"/>
      <c r="K30" s="7"/>
      <c r="L30" s="7"/>
      <c r="M30" s="7"/>
      <c r="N30" s="6">
        <f t="shared" si="18"/>
        <v>0</v>
      </c>
      <c r="O30" s="11">
        <f t="shared" si="19"/>
        <v>13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>
        <v>2</v>
      </c>
      <c r="AF30" s="14"/>
      <c r="AG30" s="13">
        <f t="shared" si="20"/>
        <v>2</v>
      </c>
      <c r="AH30" s="15">
        <f t="shared" si="21"/>
        <v>11</v>
      </c>
      <c r="AI30" s="7">
        <f t="shared" si="22"/>
        <v>11</v>
      </c>
      <c r="AJ30" s="13">
        <f t="shared" si="23"/>
        <v>0</v>
      </c>
    </row>
    <row r="31" spans="1:36" ht="12.75" customHeight="1" x14ac:dyDescent="0.25">
      <c r="A31" s="21" t="s">
        <v>199</v>
      </c>
      <c r="B31" s="20"/>
      <c r="C31" s="20"/>
      <c r="D31" s="20">
        <v>0</v>
      </c>
      <c r="E31" s="12"/>
      <c r="F31" s="1">
        <f>'25.1'!AH31</f>
        <v>0</v>
      </c>
      <c r="G31" s="22">
        <f t="shared" si="17"/>
        <v>0</v>
      </c>
      <c r="H31" s="7"/>
      <c r="I31" s="7"/>
      <c r="J31" s="7"/>
      <c r="K31" s="7"/>
      <c r="L31" s="7"/>
      <c r="M31" s="7"/>
      <c r="N31" s="6">
        <f t="shared" si="18"/>
        <v>0</v>
      </c>
      <c r="O31" s="11">
        <f t="shared" si="19"/>
        <v>0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3">
        <f t="shared" si="20"/>
        <v>0</v>
      </c>
      <c r="AH31" s="15">
        <f t="shared" si="21"/>
        <v>0</v>
      </c>
      <c r="AI31" s="7">
        <f t="shared" si="22"/>
        <v>0</v>
      </c>
      <c r="AJ31" s="13">
        <f t="shared" si="23"/>
        <v>0</v>
      </c>
    </row>
    <row r="32" spans="1:36" ht="12.75" customHeight="1" x14ac:dyDescent="0.25">
      <c r="E32" s="19">
        <f>SUM(E3:E31)</f>
        <v>2318</v>
      </c>
      <c r="F32" s="19">
        <f>SUM(F3:F31)</f>
        <v>8061</v>
      </c>
      <c r="G32" s="19">
        <f t="shared" ref="G32:AJ32" si="24">SUM(G3:G31)</f>
        <v>10379</v>
      </c>
      <c r="H32" s="19">
        <f t="shared" si="24"/>
        <v>213</v>
      </c>
      <c r="I32" s="19">
        <f t="shared" si="24"/>
        <v>0</v>
      </c>
      <c r="J32" s="19">
        <f t="shared" si="24"/>
        <v>211</v>
      </c>
      <c r="K32" s="19">
        <f t="shared" si="24"/>
        <v>200</v>
      </c>
      <c r="L32" s="19">
        <f t="shared" si="24"/>
        <v>141</v>
      </c>
      <c r="M32" s="19">
        <f t="shared" si="24"/>
        <v>198</v>
      </c>
      <c r="N32" s="19">
        <f t="shared" si="24"/>
        <v>963</v>
      </c>
      <c r="O32" s="19">
        <f t="shared" si="24"/>
        <v>9416</v>
      </c>
      <c r="P32" s="19">
        <f t="shared" si="24"/>
        <v>84</v>
      </c>
      <c r="Q32" s="19">
        <f t="shared" si="24"/>
        <v>0</v>
      </c>
      <c r="R32" s="19">
        <f t="shared" si="24"/>
        <v>74</v>
      </c>
      <c r="S32" s="19">
        <f t="shared" si="24"/>
        <v>0</v>
      </c>
      <c r="T32" s="19">
        <f t="shared" si="24"/>
        <v>0</v>
      </c>
      <c r="U32" s="19">
        <f t="shared" si="24"/>
        <v>0</v>
      </c>
      <c r="V32" s="19">
        <f t="shared" si="24"/>
        <v>0</v>
      </c>
      <c r="W32" s="19">
        <f t="shared" si="24"/>
        <v>119</v>
      </c>
      <c r="X32" s="19">
        <f t="shared" si="24"/>
        <v>0</v>
      </c>
      <c r="Y32" s="19">
        <f t="shared" si="24"/>
        <v>115</v>
      </c>
      <c r="Z32" s="19">
        <f t="shared" si="24"/>
        <v>280</v>
      </c>
      <c r="AA32" s="19">
        <f t="shared" si="24"/>
        <v>198</v>
      </c>
      <c r="AB32" s="19">
        <f t="shared" si="24"/>
        <v>0</v>
      </c>
      <c r="AC32" s="19">
        <f t="shared" si="24"/>
        <v>0</v>
      </c>
      <c r="AD32" s="19">
        <f t="shared" si="24"/>
        <v>0</v>
      </c>
      <c r="AE32" s="19">
        <f t="shared" si="24"/>
        <v>95</v>
      </c>
      <c r="AF32" s="19">
        <f t="shared" si="24"/>
        <v>11</v>
      </c>
      <c r="AG32" s="19">
        <f t="shared" si="24"/>
        <v>965</v>
      </c>
      <c r="AH32" s="19">
        <f t="shared" si="24"/>
        <v>8451</v>
      </c>
      <c r="AI32" s="19">
        <f t="shared" si="24"/>
        <v>8440</v>
      </c>
      <c r="AJ32" s="19">
        <f t="shared" si="24"/>
        <v>0</v>
      </c>
    </row>
    <row r="35" spans="14:20" x14ac:dyDescent="0.25">
      <c r="N35" t="s">
        <v>8</v>
      </c>
      <c r="P35" s="18"/>
      <c r="Q35" s="18"/>
      <c r="R35" s="18"/>
      <c r="S35" s="18"/>
      <c r="T35" s="18"/>
    </row>
  </sheetData>
  <mergeCells count="15">
    <mergeCell ref="F1:F2"/>
    <mergeCell ref="A1:A2"/>
    <mergeCell ref="B1:B2"/>
    <mergeCell ref="C1:C2"/>
    <mergeCell ref="D1:D2"/>
    <mergeCell ref="E1:E2"/>
    <mergeCell ref="AI1:AI2"/>
    <mergeCell ref="AJ1:AJ2"/>
    <mergeCell ref="G1:G2"/>
    <mergeCell ref="N1:N2"/>
    <mergeCell ref="O1:O2"/>
    <mergeCell ref="AF1:AF2"/>
    <mergeCell ref="AG1:AG2"/>
    <mergeCell ref="AH1:AH2"/>
    <mergeCell ref="AD1:AE1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1"/>
  <sheetViews>
    <sheetView zoomScale="85" zoomScaleNormal="85" workbookViewId="0">
      <pane xSplit="4" ySplit="1" topLeftCell="Q2" activePane="bottomRight" state="frozen"/>
      <selection pane="topRight" activeCell="E1" sqref="E1"/>
      <selection pane="bottomLeft" activeCell="A3" sqref="A3"/>
      <selection pane="bottomRight" activeCell="P1" sqref="P1:AC1048576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6.42578125" customWidth="1"/>
    <col min="5" max="5" width="11.85546875" customWidth="1"/>
    <col min="6" max="7" width="9.85546875" customWidth="1"/>
    <col min="8" max="13" width="7.28515625" customWidth="1"/>
    <col min="14" max="14" width="12.7109375" customWidth="1"/>
    <col min="15" max="15" width="16.42578125" customWidth="1"/>
    <col min="16" max="29" width="8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3" x14ac:dyDescent="0.25">
      <c r="A1" s="177" t="s">
        <v>0</v>
      </c>
      <c r="B1" s="186" t="s">
        <v>21</v>
      </c>
      <c r="C1" s="186" t="s">
        <v>19</v>
      </c>
      <c r="D1" s="177" t="s">
        <v>20</v>
      </c>
      <c r="E1" s="186" t="s">
        <v>12</v>
      </c>
      <c r="F1" s="186" t="s">
        <v>5</v>
      </c>
      <c r="G1" s="183" t="s">
        <v>17</v>
      </c>
      <c r="H1" s="3" t="s">
        <v>3</v>
      </c>
      <c r="I1" s="3"/>
      <c r="J1" s="3"/>
      <c r="K1" s="23"/>
      <c r="L1" s="3"/>
      <c r="M1" s="3"/>
      <c r="N1" s="188" t="s">
        <v>6</v>
      </c>
      <c r="O1" s="184" t="s">
        <v>4</v>
      </c>
      <c r="P1" s="5" t="s">
        <v>40</v>
      </c>
      <c r="Q1" s="5" t="s">
        <v>16</v>
      </c>
      <c r="R1" s="5" t="s">
        <v>45</v>
      </c>
      <c r="S1" s="5" t="s">
        <v>13</v>
      </c>
      <c r="T1" s="5" t="s">
        <v>9</v>
      </c>
      <c r="U1" s="5" t="s">
        <v>14</v>
      </c>
      <c r="V1" s="5" t="s">
        <v>40</v>
      </c>
      <c r="W1" s="5" t="s">
        <v>136</v>
      </c>
      <c r="X1" s="5" t="s">
        <v>13</v>
      </c>
      <c r="Y1" s="5" t="s">
        <v>121</v>
      </c>
      <c r="Z1" s="5" t="s">
        <v>9</v>
      </c>
      <c r="AA1" s="5" t="s">
        <v>14</v>
      </c>
      <c r="AB1" s="4" t="s">
        <v>89</v>
      </c>
      <c r="AC1" s="177" t="s">
        <v>18</v>
      </c>
      <c r="AD1" s="169" t="s">
        <v>10</v>
      </c>
      <c r="AE1" s="169" t="s">
        <v>44</v>
      </c>
      <c r="AF1" s="179" t="s">
        <v>22</v>
      </c>
      <c r="AG1" s="181" t="s">
        <v>23</v>
      </c>
    </row>
    <row r="2" spans="1:33" x14ac:dyDescent="0.25">
      <c r="A2" s="178"/>
      <c r="B2" s="187"/>
      <c r="C2" s="187"/>
      <c r="D2" s="178"/>
      <c r="E2" s="187"/>
      <c r="F2" s="187"/>
      <c r="G2" s="183"/>
      <c r="H2" s="17" t="s">
        <v>24</v>
      </c>
      <c r="I2" s="17" t="s">
        <v>43</v>
      </c>
      <c r="J2" s="17" t="s">
        <v>15</v>
      </c>
      <c r="K2" s="17" t="s">
        <v>108</v>
      </c>
      <c r="L2" s="2" t="s">
        <v>2</v>
      </c>
      <c r="M2" s="2" t="s">
        <v>7</v>
      </c>
      <c r="N2" s="189"/>
      <c r="O2" s="185"/>
      <c r="P2" s="4" t="s">
        <v>41</v>
      </c>
      <c r="Q2" s="4" t="s">
        <v>41</v>
      </c>
      <c r="R2" s="4" t="s">
        <v>41</v>
      </c>
      <c r="S2" s="4" t="s">
        <v>41</v>
      </c>
      <c r="T2" s="4" t="s">
        <v>41</v>
      </c>
      <c r="U2" s="4" t="s">
        <v>41</v>
      </c>
      <c r="V2" s="4" t="s">
        <v>42</v>
      </c>
      <c r="W2" s="4" t="s">
        <v>90</v>
      </c>
      <c r="X2" s="4" t="s">
        <v>42</v>
      </c>
      <c r="Y2" s="4" t="s">
        <v>122</v>
      </c>
      <c r="Z2" s="4" t="s">
        <v>42</v>
      </c>
      <c r="AA2" s="4" t="s">
        <v>42</v>
      </c>
      <c r="AB2" s="16" t="s">
        <v>99</v>
      </c>
      <c r="AC2" s="178"/>
      <c r="AD2" s="170"/>
      <c r="AE2" s="170"/>
      <c r="AF2" s="180"/>
      <c r="AG2" s="182"/>
    </row>
    <row r="3" spans="1:33" s="32" customFormat="1" ht="15.75" x14ac:dyDescent="0.25">
      <c r="A3" s="20" t="s">
        <v>28</v>
      </c>
      <c r="B3" s="21">
        <v>33</v>
      </c>
      <c r="C3" s="9">
        <v>70</v>
      </c>
      <c r="D3" s="9">
        <v>41</v>
      </c>
      <c r="E3" s="31"/>
      <c r="F3" s="1">
        <f>'2.1'!AG3</f>
        <v>2812</v>
      </c>
      <c r="G3" s="1">
        <f>SUM(E3:F3)</f>
        <v>2812</v>
      </c>
      <c r="H3" s="28">
        <v>10</v>
      </c>
      <c r="I3" s="28"/>
      <c r="J3" s="28"/>
      <c r="K3" s="28"/>
      <c r="L3" s="28">
        <v>70</v>
      </c>
      <c r="M3" s="28">
        <v>80</v>
      </c>
      <c r="N3" s="31">
        <f t="shared" ref="N3:N27" si="0">SUBTOTAL(9,H3:M3)</f>
        <v>160</v>
      </c>
      <c r="O3" s="61">
        <f t="shared" ref="O3:O27" si="1">G3-N3</f>
        <v>2652</v>
      </c>
      <c r="P3" s="27">
        <v>34</v>
      </c>
      <c r="Q3" s="27"/>
      <c r="R3" s="27">
        <v>5</v>
      </c>
      <c r="S3" s="27">
        <v>16</v>
      </c>
      <c r="T3" s="27">
        <v>12</v>
      </c>
      <c r="U3" s="27">
        <v>15</v>
      </c>
      <c r="V3" s="27">
        <v>62</v>
      </c>
      <c r="W3" s="27">
        <v>21</v>
      </c>
      <c r="X3" s="27">
        <v>61</v>
      </c>
      <c r="Y3" s="27"/>
      <c r="Z3" s="27">
        <v>24</v>
      </c>
      <c r="AA3" s="27">
        <v>45</v>
      </c>
      <c r="AB3" s="27"/>
      <c r="AC3" s="27">
        <v>6</v>
      </c>
      <c r="AD3" s="29">
        <f>SUM(P3:AB3)</f>
        <v>295</v>
      </c>
      <c r="AE3" s="26">
        <f t="shared" ref="AE3:AE27" si="2">O3-AD3</f>
        <v>2357</v>
      </c>
      <c r="AF3" s="28">
        <f>(B3*C3)+D3</f>
        <v>2351</v>
      </c>
      <c r="AG3" s="29">
        <f>AF3+AC3-AE3</f>
        <v>0</v>
      </c>
    </row>
    <row r="4" spans="1:33" s="32" customFormat="1" ht="15.75" x14ac:dyDescent="0.25">
      <c r="A4" s="20" t="s">
        <v>29</v>
      </c>
      <c r="B4" s="21">
        <v>70</v>
      </c>
      <c r="C4" s="9">
        <v>16</v>
      </c>
      <c r="D4" s="9">
        <v>66</v>
      </c>
      <c r="E4" s="31"/>
      <c r="F4" s="1">
        <f>'2.1'!AG4</f>
        <v>1701</v>
      </c>
      <c r="G4" s="1">
        <f t="shared" ref="G4:G20" si="3">SUM(E4:F4)</f>
        <v>1701</v>
      </c>
      <c r="H4" s="28">
        <v>28</v>
      </c>
      <c r="I4" s="28"/>
      <c r="J4" s="28"/>
      <c r="K4" s="28"/>
      <c r="L4" s="28">
        <v>125</v>
      </c>
      <c r="M4" s="28">
        <v>100</v>
      </c>
      <c r="N4" s="31">
        <f t="shared" si="0"/>
        <v>253</v>
      </c>
      <c r="O4" s="61">
        <f t="shared" si="1"/>
        <v>1448</v>
      </c>
      <c r="P4" s="27">
        <v>16</v>
      </c>
      <c r="Q4" s="27"/>
      <c r="R4" s="27"/>
      <c r="S4" s="27">
        <v>41</v>
      </c>
      <c r="T4" s="27">
        <v>32</v>
      </c>
      <c r="U4" s="27">
        <v>45</v>
      </c>
      <c r="V4" s="27">
        <v>6</v>
      </c>
      <c r="W4" s="27">
        <v>11</v>
      </c>
      <c r="X4" s="27">
        <v>61</v>
      </c>
      <c r="Y4" s="27"/>
      <c r="Z4" s="27">
        <v>39</v>
      </c>
      <c r="AA4" s="27">
        <v>10</v>
      </c>
      <c r="AB4" s="27"/>
      <c r="AC4" s="27">
        <v>1</v>
      </c>
      <c r="AD4" s="29">
        <f t="shared" ref="AD4:AD27" si="4">SUM(P4:AB4)</f>
        <v>261</v>
      </c>
      <c r="AE4" s="26">
        <f t="shared" si="2"/>
        <v>1187</v>
      </c>
      <c r="AF4" s="28">
        <f t="shared" ref="AF4:AF27" si="5">(B4*C4)+D4</f>
        <v>1186</v>
      </c>
      <c r="AG4" s="29">
        <f t="shared" ref="AG4:AG27" si="6">AF4+AC4-AE4</f>
        <v>0</v>
      </c>
    </row>
    <row r="5" spans="1:33" ht="15.75" x14ac:dyDescent="0.25">
      <c r="A5" s="20" t="s">
        <v>30</v>
      </c>
      <c r="B5" s="21">
        <v>45</v>
      </c>
      <c r="C5" s="8">
        <v>6</v>
      </c>
      <c r="D5" s="8">
        <v>41</v>
      </c>
      <c r="E5" s="12"/>
      <c r="F5" s="1">
        <f>'2.1'!AG5</f>
        <v>427</v>
      </c>
      <c r="G5" s="22">
        <f t="shared" si="3"/>
        <v>427</v>
      </c>
      <c r="H5" s="7"/>
      <c r="I5" s="7"/>
      <c r="J5" s="7"/>
      <c r="K5" s="7"/>
      <c r="L5" s="7">
        <v>55</v>
      </c>
      <c r="M5" s="7"/>
      <c r="N5" s="6">
        <f t="shared" si="0"/>
        <v>55</v>
      </c>
      <c r="O5" s="11">
        <f t="shared" si="1"/>
        <v>372</v>
      </c>
      <c r="P5" s="14">
        <v>5</v>
      </c>
      <c r="Q5" s="14"/>
      <c r="R5" s="14"/>
      <c r="S5" s="14">
        <v>11</v>
      </c>
      <c r="T5" s="14">
        <v>5</v>
      </c>
      <c r="U5" s="14">
        <v>12</v>
      </c>
      <c r="V5" s="14">
        <v>20</v>
      </c>
      <c r="W5" s="14">
        <v>2</v>
      </c>
      <c r="X5" s="14"/>
      <c r="Y5" s="14"/>
      <c r="Z5" s="14">
        <v>6</v>
      </c>
      <c r="AA5" s="14"/>
      <c r="AB5" s="14"/>
      <c r="AC5" s="14"/>
      <c r="AD5" s="29">
        <f t="shared" si="4"/>
        <v>61</v>
      </c>
      <c r="AE5" s="15">
        <f t="shared" si="2"/>
        <v>311</v>
      </c>
      <c r="AF5" s="7">
        <f t="shared" si="5"/>
        <v>311</v>
      </c>
      <c r="AG5" s="13">
        <f t="shared" si="6"/>
        <v>0</v>
      </c>
    </row>
    <row r="6" spans="1:33" ht="15.75" x14ac:dyDescent="0.25">
      <c r="A6" s="20" t="s">
        <v>31</v>
      </c>
      <c r="B6" s="21">
        <v>60</v>
      </c>
      <c r="C6" s="8">
        <v>0</v>
      </c>
      <c r="D6" s="8">
        <v>50</v>
      </c>
      <c r="E6" s="12"/>
      <c r="F6" s="1">
        <f>'2.1'!AG6</f>
        <v>65</v>
      </c>
      <c r="G6" s="22">
        <f t="shared" si="3"/>
        <v>65</v>
      </c>
      <c r="H6" s="7"/>
      <c r="I6" s="7"/>
      <c r="J6" s="7"/>
      <c r="K6" s="7"/>
      <c r="L6" s="7"/>
      <c r="M6" s="7">
        <v>10</v>
      </c>
      <c r="N6" s="6">
        <f t="shared" si="0"/>
        <v>10</v>
      </c>
      <c r="O6" s="11">
        <f t="shared" si="1"/>
        <v>55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>
        <v>5</v>
      </c>
      <c r="AB6" s="14"/>
      <c r="AC6" s="14"/>
      <c r="AD6" s="29">
        <f t="shared" si="4"/>
        <v>5</v>
      </c>
      <c r="AE6" s="15">
        <f t="shared" si="2"/>
        <v>50</v>
      </c>
      <c r="AF6" s="7">
        <f t="shared" si="5"/>
        <v>50</v>
      </c>
      <c r="AG6" s="13">
        <f t="shared" si="6"/>
        <v>0</v>
      </c>
    </row>
    <row r="7" spans="1:33" ht="15.75" x14ac:dyDescent="0.25">
      <c r="A7" s="20" t="s">
        <v>33</v>
      </c>
      <c r="B7" s="21">
        <v>120</v>
      </c>
      <c r="C7" s="9">
        <v>6</v>
      </c>
      <c r="D7" s="9">
        <v>74</v>
      </c>
      <c r="E7" s="12"/>
      <c r="F7" s="1">
        <f>'2.1'!AG7</f>
        <v>919</v>
      </c>
      <c r="G7" s="22">
        <f t="shared" si="3"/>
        <v>919</v>
      </c>
      <c r="H7" s="7">
        <v>10</v>
      </c>
      <c r="I7" s="7"/>
      <c r="J7" s="7"/>
      <c r="K7" s="7"/>
      <c r="L7" s="7"/>
      <c r="M7" s="7">
        <v>20</v>
      </c>
      <c r="N7" s="6">
        <f t="shared" si="0"/>
        <v>30</v>
      </c>
      <c r="O7" s="11">
        <f t="shared" si="1"/>
        <v>889</v>
      </c>
      <c r="P7" s="25">
        <v>9</v>
      </c>
      <c r="Q7" s="14"/>
      <c r="R7" s="14"/>
      <c r="S7" s="14"/>
      <c r="T7" s="14">
        <v>11</v>
      </c>
      <c r="U7" s="14">
        <v>31</v>
      </c>
      <c r="V7" s="14">
        <v>6</v>
      </c>
      <c r="W7" s="14">
        <v>5</v>
      </c>
      <c r="X7" s="14">
        <v>23</v>
      </c>
      <c r="Y7" s="14"/>
      <c r="Z7" s="14">
        <v>9</v>
      </c>
      <c r="AA7" s="14"/>
      <c r="AB7" s="14"/>
      <c r="AC7" s="14">
        <v>1</v>
      </c>
      <c r="AD7" s="29">
        <f t="shared" si="4"/>
        <v>94</v>
      </c>
      <c r="AE7" s="15">
        <f t="shared" si="2"/>
        <v>795</v>
      </c>
      <c r="AF7" s="7">
        <f t="shared" si="5"/>
        <v>794</v>
      </c>
      <c r="AG7" s="13">
        <f t="shared" si="6"/>
        <v>0</v>
      </c>
    </row>
    <row r="8" spans="1:33" ht="15.75" x14ac:dyDescent="0.25">
      <c r="A8" s="20" t="s">
        <v>34</v>
      </c>
      <c r="B8" s="21">
        <v>40</v>
      </c>
      <c r="C8" s="8">
        <v>2</v>
      </c>
      <c r="D8" s="8">
        <v>9</v>
      </c>
      <c r="E8" s="12"/>
      <c r="F8" s="1">
        <f>'2.1'!AG8</f>
        <v>92</v>
      </c>
      <c r="G8" s="22">
        <f t="shared" si="3"/>
        <v>92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92</v>
      </c>
      <c r="P8" s="14">
        <v>3</v>
      </c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29">
        <f t="shared" si="4"/>
        <v>3</v>
      </c>
      <c r="AE8" s="15">
        <f t="shared" si="2"/>
        <v>89</v>
      </c>
      <c r="AF8" s="7">
        <f t="shared" si="5"/>
        <v>89</v>
      </c>
      <c r="AG8" s="13">
        <f t="shared" si="6"/>
        <v>0</v>
      </c>
    </row>
    <row r="9" spans="1:33" ht="15.75" x14ac:dyDescent="0.25">
      <c r="A9" s="20" t="s">
        <v>35</v>
      </c>
      <c r="B9" s="21">
        <v>65</v>
      </c>
      <c r="C9" s="8">
        <v>3</v>
      </c>
      <c r="D9" s="8">
        <v>55</v>
      </c>
      <c r="E9" s="12"/>
      <c r="F9" s="1">
        <f>'2.1'!AG9</f>
        <v>301</v>
      </c>
      <c r="G9" s="22">
        <f t="shared" si="3"/>
        <v>301</v>
      </c>
      <c r="H9" s="7"/>
      <c r="I9" s="7"/>
      <c r="J9" s="7"/>
      <c r="K9" s="7"/>
      <c r="L9" s="7"/>
      <c r="M9" s="7">
        <v>14</v>
      </c>
      <c r="N9" s="6">
        <f t="shared" si="0"/>
        <v>14</v>
      </c>
      <c r="O9" s="11">
        <f t="shared" si="1"/>
        <v>287</v>
      </c>
      <c r="P9" s="14">
        <v>1</v>
      </c>
      <c r="Q9" s="14"/>
      <c r="R9" s="14"/>
      <c r="S9" s="14"/>
      <c r="T9" s="14">
        <v>4</v>
      </c>
      <c r="U9" s="14">
        <v>5</v>
      </c>
      <c r="V9" s="14"/>
      <c r="W9" s="14">
        <v>4</v>
      </c>
      <c r="X9" s="14">
        <v>20</v>
      </c>
      <c r="Y9" s="14"/>
      <c r="Z9" s="14">
        <v>3</v>
      </c>
      <c r="AA9" s="14"/>
      <c r="AB9" s="14"/>
      <c r="AC9" s="14"/>
      <c r="AD9" s="29">
        <f t="shared" si="4"/>
        <v>37</v>
      </c>
      <c r="AE9" s="15">
        <f t="shared" si="2"/>
        <v>250</v>
      </c>
      <c r="AF9" s="7">
        <f t="shared" si="5"/>
        <v>250</v>
      </c>
      <c r="AG9" s="13">
        <f t="shared" si="6"/>
        <v>0</v>
      </c>
    </row>
    <row r="10" spans="1:33" ht="15.75" x14ac:dyDescent="0.25">
      <c r="A10" s="20" t="s">
        <v>36</v>
      </c>
      <c r="B10" s="21">
        <v>100</v>
      </c>
      <c r="C10" s="8">
        <v>11</v>
      </c>
      <c r="D10" s="8">
        <v>23</v>
      </c>
      <c r="E10" s="12"/>
      <c r="F10" s="1">
        <f>'2.1'!AG10</f>
        <v>1375</v>
      </c>
      <c r="G10" s="22">
        <f t="shared" si="3"/>
        <v>1375</v>
      </c>
      <c r="H10" s="7">
        <v>28</v>
      </c>
      <c r="I10" s="7"/>
      <c r="J10" s="7"/>
      <c r="K10" s="7"/>
      <c r="L10" s="7">
        <v>50</v>
      </c>
      <c r="M10" s="7">
        <v>28</v>
      </c>
      <c r="N10" s="6">
        <f t="shared" si="0"/>
        <v>106</v>
      </c>
      <c r="O10" s="11">
        <f t="shared" si="1"/>
        <v>1269</v>
      </c>
      <c r="P10" s="14">
        <v>22</v>
      </c>
      <c r="Q10" s="14"/>
      <c r="R10" s="14">
        <v>10</v>
      </c>
      <c r="S10" s="14">
        <v>5</v>
      </c>
      <c r="T10" s="14">
        <v>6</v>
      </c>
      <c r="U10" s="14">
        <v>9</v>
      </c>
      <c r="V10" s="14">
        <v>20</v>
      </c>
      <c r="W10" s="14">
        <v>13</v>
      </c>
      <c r="X10" s="14">
        <v>27</v>
      </c>
      <c r="Y10" s="14"/>
      <c r="Z10" s="14">
        <v>21</v>
      </c>
      <c r="AA10" s="14">
        <v>12</v>
      </c>
      <c r="AB10" s="14"/>
      <c r="AC10" s="14">
        <v>1</v>
      </c>
      <c r="AD10" s="29">
        <f t="shared" si="4"/>
        <v>145</v>
      </c>
      <c r="AE10" s="15">
        <f t="shared" si="2"/>
        <v>1124</v>
      </c>
      <c r="AF10" s="7">
        <f t="shared" si="5"/>
        <v>1123</v>
      </c>
      <c r="AG10" s="13">
        <f t="shared" si="6"/>
        <v>0</v>
      </c>
    </row>
    <row r="11" spans="1:33" ht="15.75" x14ac:dyDescent="0.25">
      <c r="A11" s="20" t="s">
        <v>37</v>
      </c>
      <c r="B11" s="21">
        <v>85</v>
      </c>
      <c r="C11" s="10">
        <v>2</v>
      </c>
      <c r="D11" s="10">
        <v>6</v>
      </c>
      <c r="E11" s="12"/>
      <c r="F11" s="1">
        <f>'2.1'!AG11</f>
        <v>242</v>
      </c>
      <c r="G11" s="22">
        <f t="shared" si="3"/>
        <v>242</v>
      </c>
      <c r="H11" s="7"/>
      <c r="I11" s="7"/>
      <c r="J11" s="7"/>
      <c r="K11" s="7"/>
      <c r="L11" s="7">
        <v>10</v>
      </c>
      <c r="M11" s="7"/>
      <c r="N11" s="6">
        <f t="shared" si="0"/>
        <v>10</v>
      </c>
      <c r="O11" s="11">
        <f t="shared" si="1"/>
        <v>232</v>
      </c>
      <c r="P11" s="14">
        <v>5</v>
      </c>
      <c r="Q11" s="14"/>
      <c r="R11" s="14">
        <v>5</v>
      </c>
      <c r="S11" s="14">
        <v>5</v>
      </c>
      <c r="T11" s="14">
        <v>8</v>
      </c>
      <c r="U11" s="14">
        <v>3</v>
      </c>
      <c r="V11" s="14"/>
      <c r="W11" s="14"/>
      <c r="X11" s="14">
        <v>12</v>
      </c>
      <c r="Y11" s="14"/>
      <c r="Z11" s="14">
        <v>8</v>
      </c>
      <c r="AA11" s="14">
        <v>10</v>
      </c>
      <c r="AB11" s="14"/>
      <c r="AC11" s="14"/>
      <c r="AD11" s="29">
        <f t="shared" si="4"/>
        <v>56</v>
      </c>
      <c r="AE11" s="15">
        <f t="shared" si="2"/>
        <v>176</v>
      </c>
      <c r="AF11" s="7">
        <f t="shared" si="5"/>
        <v>176</v>
      </c>
      <c r="AG11" s="13">
        <f t="shared" si="6"/>
        <v>0</v>
      </c>
    </row>
    <row r="12" spans="1:33" ht="15.75" x14ac:dyDescent="0.25">
      <c r="A12" s="20" t="s">
        <v>38</v>
      </c>
      <c r="B12" s="21">
        <v>50</v>
      </c>
      <c r="C12" s="10">
        <v>8</v>
      </c>
      <c r="D12" s="10">
        <v>10</v>
      </c>
      <c r="E12" s="12"/>
      <c r="F12" s="1">
        <f>'2.1'!AG12</f>
        <v>489</v>
      </c>
      <c r="G12" s="22">
        <f t="shared" si="3"/>
        <v>489</v>
      </c>
      <c r="H12" s="7"/>
      <c r="I12" s="7"/>
      <c r="J12" s="7"/>
      <c r="K12" s="7"/>
      <c r="L12" s="7">
        <v>10</v>
      </c>
      <c r="M12" s="7"/>
      <c r="N12" s="6">
        <f t="shared" si="0"/>
        <v>10</v>
      </c>
      <c r="O12" s="11">
        <f t="shared" si="1"/>
        <v>479</v>
      </c>
      <c r="P12" s="14">
        <v>10</v>
      </c>
      <c r="Q12" s="14"/>
      <c r="R12" s="14"/>
      <c r="S12" s="14">
        <v>10</v>
      </c>
      <c r="T12" s="14">
        <v>9</v>
      </c>
      <c r="U12" s="14"/>
      <c r="V12" s="14">
        <v>10</v>
      </c>
      <c r="W12" s="14"/>
      <c r="X12" s="14">
        <v>9</v>
      </c>
      <c r="Y12" s="14"/>
      <c r="Z12" s="14">
        <v>11</v>
      </c>
      <c r="AA12" s="14">
        <v>10</v>
      </c>
      <c r="AB12" s="14"/>
      <c r="AC12" s="14"/>
      <c r="AD12" s="29">
        <f t="shared" si="4"/>
        <v>69</v>
      </c>
      <c r="AE12" s="15">
        <f t="shared" si="2"/>
        <v>410</v>
      </c>
      <c r="AF12" s="7">
        <f t="shared" si="5"/>
        <v>410</v>
      </c>
      <c r="AG12" s="13">
        <f t="shared" si="6"/>
        <v>0</v>
      </c>
    </row>
    <row r="13" spans="1:33" ht="15.75" x14ac:dyDescent="0.25">
      <c r="A13" s="20" t="s">
        <v>39</v>
      </c>
      <c r="B13" s="21">
        <v>50</v>
      </c>
      <c r="C13" s="10">
        <v>6</v>
      </c>
      <c r="D13" s="10">
        <v>29</v>
      </c>
      <c r="E13" s="12"/>
      <c r="F13" s="1">
        <f>'2.1'!AG13</f>
        <v>348</v>
      </c>
      <c r="G13" s="22">
        <f t="shared" si="3"/>
        <v>348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348</v>
      </c>
      <c r="P13" s="14">
        <v>2</v>
      </c>
      <c r="Q13" s="14"/>
      <c r="R13" s="14">
        <v>1</v>
      </c>
      <c r="S13" s="14"/>
      <c r="T13" s="14">
        <v>7</v>
      </c>
      <c r="U13" s="14"/>
      <c r="V13" s="14"/>
      <c r="W13" s="14"/>
      <c r="X13" s="14">
        <v>9</v>
      </c>
      <c r="Y13" s="14"/>
      <c r="Z13" s="14"/>
      <c r="AA13" s="14"/>
      <c r="AB13" s="14"/>
      <c r="AC13" s="14"/>
      <c r="AD13" s="29">
        <f t="shared" si="4"/>
        <v>19</v>
      </c>
      <c r="AE13" s="15">
        <f t="shared" si="2"/>
        <v>329</v>
      </c>
      <c r="AF13" s="7">
        <f t="shared" si="5"/>
        <v>329</v>
      </c>
      <c r="AG13" s="13">
        <f t="shared" si="6"/>
        <v>0</v>
      </c>
    </row>
    <row r="14" spans="1:33" ht="15.75" x14ac:dyDescent="0.25">
      <c r="A14" s="20" t="s">
        <v>25</v>
      </c>
      <c r="B14" s="21">
        <v>45</v>
      </c>
      <c r="C14" s="10">
        <v>2</v>
      </c>
      <c r="D14" s="10">
        <v>22</v>
      </c>
      <c r="E14" s="12"/>
      <c r="F14" s="1">
        <f>'2.1'!AG14</f>
        <v>194</v>
      </c>
      <c r="G14" s="22">
        <f t="shared" si="3"/>
        <v>194</v>
      </c>
      <c r="H14" s="7"/>
      <c r="I14" s="7"/>
      <c r="J14" s="7"/>
      <c r="K14" s="7"/>
      <c r="L14" s="7">
        <v>40</v>
      </c>
      <c r="M14" s="7"/>
      <c r="N14" s="6">
        <f t="shared" si="0"/>
        <v>40</v>
      </c>
      <c r="O14" s="11">
        <f t="shared" si="1"/>
        <v>154</v>
      </c>
      <c r="P14" s="14"/>
      <c r="Q14" s="14"/>
      <c r="R14" s="14"/>
      <c r="S14" s="14">
        <v>5</v>
      </c>
      <c r="T14" s="14">
        <v>10</v>
      </c>
      <c r="U14" s="14">
        <v>8</v>
      </c>
      <c r="V14" s="14">
        <v>10</v>
      </c>
      <c r="W14" s="14"/>
      <c r="X14" s="14"/>
      <c r="Y14" s="14"/>
      <c r="Z14" s="14">
        <v>5</v>
      </c>
      <c r="AA14" s="14">
        <v>4</v>
      </c>
      <c r="AB14" s="14"/>
      <c r="AC14" s="14"/>
      <c r="AD14" s="29">
        <f t="shared" si="4"/>
        <v>42</v>
      </c>
      <c r="AE14" s="15">
        <f t="shared" si="2"/>
        <v>112</v>
      </c>
      <c r="AF14" s="7">
        <f t="shared" si="5"/>
        <v>112</v>
      </c>
      <c r="AG14" s="13">
        <f t="shared" si="6"/>
        <v>0</v>
      </c>
    </row>
    <row r="15" spans="1:33" ht="15.75" x14ac:dyDescent="0.25">
      <c r="A15" s="20" t="s">
        <v>26</v>
      </c>
      <c r="B15" s="21">
        <v>33</v>
      </c>
      <c r="C15" s="10">
        <v>4</v>
      </c>
      <c r="D15" s="10">
        <v>38</v>
      </c>
      <c r="E15" s="12"/>
      <c r="F15" s="1">
        <f>'2.1'!AG15</f>
        <v>213</v>
      </c>
      <c r="G15" s="22">
        <f t="shared" si="3"/>
        <v>213</v>
      </c>
      <c r="H15" s="7"/>
      <c r="I15" s="7"/>
      <c r="J15" s="7"/>
      <c r="K15" s="7"/>
      <c r="L15" s="7">
        <v>5</v>
      </c>
      <c r="M15" s="7"/>
      <c r="N15" s="6">
        <f t="shared" si="0"/>
        <v>5</v>
      </c>
      <c r="O15" s="11">
        <f t="shared" si="1"/>
        <v>208</v>
      </c>
      <c r="P15" s="14">
        <v>5</v>
      </c>
      <c r="Q15" s="14"/>
      <c r="R15" s="14"/>
      <c r="S15" s="14">
        <v>5</v>
      </c>
      <c r="T15" s="14">
        <v>10</v>
      </c>
      <c r="U15" s="14"/>
      <c r="V15" s="14">
        <v>1</v>
      </c>
      <c r="W15" s="14"/>
      <c r="X15" s="14"/>
      <c r="Y15" s="14"/>
      <c r="Z15" s="14">
        <v>5</v>
      </c>
      <c r="AA15" s="14">
        <v>10</v>
      </c>
      <c r="AB15" s="14"/>
      <c r="AC15" s="14">
        <v>2</v>
      </c>
      <c r="AD15" s="29">
        <f t="shared" si="4"/>
        <v>36</v>
      </c>
      <c r="AE15" s="15">
        <f t="shared" si="2"/>
        <v>172</v>
      </c>
      <c r="AF15" s="7">
        <f t="shared" si="5"/>
        <v>170</v>
      </c>
      <c r="AG15" s="13">
        <f t="shared" si="6"/>
        <v>0</v>
      </c>
    </row>
    <row r="16" spans="1:33" ht="15.75" x14ac:dyDescent="0.25">
      <c r="A16" s="20" t="s">
        <v>27</v>
      </c>
      <c r="B16" s="21">
        <v>45</v>
      </c>
      <c r="C16" s="10">
        <v>9</v>
      </c>
      <c r="D16" s="10">
        <v>11</v>
      </c>
      <c r="E16" s="12"/>
      <c r="F16" s="1">
        <f>'2.1'!AG16</f>
        <v>445</v>
      </c>
      <c r="G16" s="22">
        <f t="shared" si="3"/>
        <v>445</v>
      </c>
      <c r="H16" s="7">
        <v>10</v>
      </c>
      <c r="I16" s="7"/>
      <c r="J16" s="7"/>
      <c r="K16" s="7"/>
      <c r="L16" s="7"/>
      <c r="M16" s="7"/>
      <c r="N16" s="6">
        <f t="shared" si="0"/>
        <v>10</v>
      </c>
      <c r="O16" s="11">
        <f t="shared" si="1"/>
        <v>435</v>
      </c>
      <c r="P16" s="14"/>
      <c r="Q16" s="14"/>
      <c r="R16" s="14"/>
      <c r="S16" s="14"/>
      <c r="T16" s="14">
        <v>14</v>
      </c>
      <c r="U16" s="14"/>
      <c r="V16" s="14"/>
      <c r="W16" s="14"/>
      <c r="X16" s="14"/>
      <c r="Y16" s="14"/>
      <c r="Z16" s="14"/>
      <c r="AA16" s="14"/>
      <c r="AB16" s="14">
        <v>3</v>
      </c>
      <c r="AC16" s="14">
        <v>2</v>
      </c>
      <c r="AD16" s="29">
        <f t="shared" si="4"/>
        <v>17</v>
      </c>
      <c r="AE16" s="15">
        <f t="shared" si="2"/>
        <v>418</v>
      </c>
      <c r="AF16" s="7">
        <f t="shared" si="5"/>
        <v>416</v>
      </c>
      <c r="AG16" s="13">
        <f t="shared" si="6"/>
        <v>0</v>
      </c>
    </row>
    <row r="17" spans="1:33" ht="15.75" x14ac:dyDescent="0.25">
      <c r="A17" s="20" t="s">
        <v>48</v>
      </c>
      <c r="B17" s="21">
        <v>100</v>
      </c>
      <c r="C17" s="10">
        <v>0</v>
      </c>
      <c r="D17" s="10">
        <v>38</v>
      </c>
      <c r="E17" s="12"/>
      <c r="F17" s="1">
        <f>'2.1'!AG17</f>
        <v>52</v>
      </c>
      <c r="G17" s="22">
        <f t="shared" si="3"/>
        <v>52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52</v>
      </c>
      <c r="P17" s="14"/>
      <c r="Q17" s="14"/>
      <c r="R17" s="14"/>
      <c r="S17" s="14"/>
      <c r="T17" s="14"/>
      <c r="U17" s="14">
        <v>4</v>
      </c>
      <c r="V17" s="14"/>
      <c r="W17" s="14"/>
      <c r="X17" s="14">
        <v>5</v>
      </c>
      <c r="Y17" s="14"/>
      <c r="Z17" s="14">
        <v>5</v>
      </c>
      <c r="AA17" s="14"/>
      <c r="AB17" s="14"/>
      <c r="AC17" s="14"/>
      <c r="AD17" s="29">
        <f t="shared" si="4"/>
        <v>14</v>
      </c>
      <c r="AE17" s="15">
        <f t="shared" si="2"/>
        <v>38</v>
      </c>
      <c r="AF17" s="7">
        <f t="shared" si="5"/>
        <v>38</v>
      </c>
      <c r="AG17" s="13">
        <f t="shared" si="6"/>
        <v>0</v>
      </c>
    </row>
    <row r="18" spans="1:33" ht="15.75" x14ac:dyDescent="0.25">
      <c r="A18" s="20" t="s">
        <v>49</v>
      </c>
      <c r="B18" s="21">
        <v>100</v>
      </c>
      <c r="C18" s="10">
        <v>0</v>
      </c>
      <c r="D18" s="10">
        <v>42</v>
      </c>
      <c r="E18" s="12"/>
      <c r="F18" s="1">
        <f>'2.1'!AG18</f>
        <v>92</v>
      </c>
      <c r="G18" s="22">
        <f t="shared" si="3"/>
        <v>92</v>
      </c>
      <c r="H18" s="7"/>
      <c r="I18" s="7"/>
      <c r="J18" s="7"/>
      <c r="K18" s="7"/>
      <c r="L18" s="7">
        <v>10</v>
      </c>
      <c r="M18" s="7"/>
      <c r="N18" s="6">
        <f t="shared" si="0"/>
        <v>10</v>
      </c>
      <c r="O18" s="11">
        <f t="shared" si="1"/>
        <v>82</v>
      </c>
      <c r="P18" s="14"/>
      <c r="Q18" s="14"/>
      <c r="R18" s="25">
        <v>4</v>
      </c>
      <c r="S18" s="25">
        <v>11</v>
      </c>
      <c r="T18" s="14"/>
      <c r="U18" s="25">
        <v>6</v>
      </c>
      <c r="V18" s="14"/>
      <c r="W18" s="14"/>
      <c r="X18" s="25">
        <v>5</v>
      </c>
      <c r="Y18" s="14"/>
      <c r="Z18" s="25">
        <v>5</v>
      </c>
      <c r="AA18" s="25">
        <v>9</v>
      </c>
      <c r="AB18" s="14"/>
      <c r="AC18" s="14"/>
      <c r="AD18" s="29">
        <f t="shared" si="4"/>
        <v>40</v>
      </c>
      <c r="AE18" s="15">
        <f t="shared" si="2"/>
        <v>42</v>
      </c>
      <c r="AF18" s="7">
        <f t="shared" si="5"/>
        <v>42</v>
      </c>
      <c r="AG18" s="13">
        <f t="shared" si="6"/>
        <v>0</v>
      </c>
    </row>
    <row r="19" spans="1:33" ht="15.75" x14ac:dyDescent="0.25">
      <c r="A19" s="20" t="s">
        <v>50</v>
      </c>
      <c r="B19" s="21">
        <v>50</v>
      </c>
      <c r="C19" s="10">
        <v>0</v>
      </c>
      <c r="D19" s="10">
        <v>38</v>
      </c>
      <c r="E19" s="12"/>
      <c r="F19" s="1">
        <f>'2.1'!AG19</f>
        <v>53</v>
      </c>
      <c r="G19" s="22">
        <f t="shared" si="3"/>
        <v>53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53</v>
      </c>
      <c r="P19" s="14"/>
      <c r="Q19" s="14"/>
      <c r="R19" s="14"/>
      <c r="S19" s="14"/>
      <c r="T19" s="14"/>
      <c r="U19" s="14"/>
      <c r="V19" s="14"/>
      <c r="W19" s="14"/>
      <c r="X19" s="14">
        <v>8</v>
      </c>
      <c r="Y19" s="14"/>
      <c r="Z19" s="14">
        <v>7</v>
      </c>
      <c r="AA19" s="14"/>
      <c r="AB19" s="14"/>
      <c r="AC19" s="14"/>
      <c r="AD19" s="29">
        <f t="shared" si="4"/>
        <v>15</v>
      </c>
      <c r="AE19" s="15">
        <f t="shared" si="2"/>
        <v>38</v>
      </c>
      <c r="AF19" s="7">
        <f t="shared" si="5"/>
        <v>38</v>
      </c>
      <c r="AG19" s="13">
        <f t="shared" si="6"/>
        <v>0</v>
      </c>
    </row>
    <row r="20" spans="1:33" ht="15.75" x14ac:dyDescent="0.25">
      <c r="A20" s="20" t="s">
        <v>47</v>
      </c>
      <c r="B20" s="21">
        <v>33</v>
      </c>
      <c r="C20" s="10">
        <v>6</v>
      </c>
      <c r="D20" s="10">
        <v>15</v>
      </c>
      <c r="E20" s="12"/>
      <c r="F20" s="1">
        <f>'2.1'!AG20</f>
        <v>244</v>
      </c>
      <c r="G20" s="22">
        <f t="shared" si="3"/>
        <v>244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244</v>
      </c>
      <c r="P20" s="14">
        <v>1</v>
      </c>
      <c r="Q20" s="14"/>
      <c r="R20" s="14">
        <v>4</v>
      </c>
      <c r="S20" s="14"/>
      <c r="T20" s="14">
        <v>6</v>
      </c>
      <c r="U20" s="14">
        <v>3</v>
      </c>
      <c r="V20" s="14"/>
      <c r="W20" s="14"/>
      <c r="X20" s="14">
        <v>11</v>
      </c>
      <c r="Y20" s="14"/>
      <c r="Z20" s="14">
        <v>5</v>
      </c>
      <c r="AA20" s="14">
        <v>1</v>
      </c>
      <c r="AB20" s="14"/>
      <c r="AC20" s="14"/>
      <c r="AD20" s="29">
        <f t="shared" si="4"/>
        <v>31</v>
      </c>
      <c r="AE20" s="15">
        <f t="shared" si="2"/>
        <v>213</v>
      </c>
      <c r="AF20" s="7">
        <f t="shared" si="5"/>
        <v>213</v>
      </c>
      <c r="AG20" s="13">
        <f t="shared" si="6"/>
        <v>0</v>
      </c>
    </row>
    <row r="21" spans="1:33" ht="15.75" x14ac:dyDescent="0.25">
      <c r="A21" s="20" t="s">
        <v>102</v>
      </c>
      <c r="B21" s="21"/>
      <c r="C21" s="10"/>
      <c r="D21" s="10">
        <v>2</v>
      </c>
      <c r="E21" s="12"/>
      <c r="F21" s="1">
        <f>'2.1'!AG21</f>
        <v>2</v>
      </c>
      <c r="G21" s="22">
        <f t="shared" ref="G21:G26" si="7">SUM(E21:F21)</f>
        <v>2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1"/>
        <v>2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29">
        <f t="shared" si="4"/>
        <v>0</v>
      </c>
      <c r="AE21" s="15">
        <f t="shared" si="2"/>
        <v>2</v>
      </c>
      <c r="AF21" s="7">
        <f t="shared" si="5"/>
        <v>2</v>
      </c>
      <c r="AG21" s="13">
        <f t="shared" si="6"/>
        <v>0</v>
      </c>
    </row>
    <row r="22" spans="1:33" ht="15.75" x14ac:dyDescent="0.25">
      <c r="A22" s="20" t="s">
        <v>103</v>
      </c>
      <c r="B22" s="21"/>
      <c r="C22" s="10"/>
      <c r="D22" s="10">
        <v>7</v>
      </c>
      <c r="E22" s="12"/>
      <c r="F22" s="1">
        <f>'2.1'!AG22</f>
        <v>7</v>
      </c>
      <c r="G22" s="22">
        <f>SUM(E22:F22)</f>
        <v>7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7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29">
        <f t="shared" si="4"/>
        <v>0</v>
      </c>
      <c r="AE22" s="15">
        <f t="shared" si="2"/>
        <v>7</v>
      </c>
      <c r="AF22" s="7">
        <f t="shared" si="5"/>
        <v>7</v>
      </c>
      <c r="AG22" s="13">
        <f t="shared" si="6"/>
        <v>0</v>
      </c>
    </row>
    <row r="23" spans="1:33" ht="15.75" x14ac:dyDescent="0.25">
      <c r="A23" s="20" t="s">
        <v>104</v>
      </c>
      <c r="B23" s="21"/>
      <c r="C23" s="10"/>
      <c r="D23" s="10">
        <v>6</v>
      </c>
      <c r="E23" s="12"/>
      <c r="F23" s="1">
        <f>'2.1'!AG23</f>
        <v>6</v>
      </c>
      <c r="G23" s="22">
        <f t="shared" si="7"/>
        <v>6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6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29">
        <f t="shared" si="4"/>
        <v>0</v>
      </c>
      <c r="AE23" s="15">
        <f t="shared" si="2"/>
        <v>6</v>
      </c>
      <c r="AF23" s="7">
        <f t="shared" si="5"/>
        <v>6</v>
      </c>
      <c r="AG23" s="13">
        <f t="shared" si="6"/>
        <v>0</v>
      </c>
    </row>
    <row r="24" spans="1:33" ht="15.75" x14ac:dyDescent="0.25">
      <c r="A24" s="20" t="s">
        <v>106</v>
      </c>
      <c r="B24" s="21"/>
      <c r="C24" s="10"/>
      <c r="D24" s="10">
        <v>1</v>
      </c>
      <c r="E24" s="12"/>
      <c r="F24" s="1">
        <f>'2.1'!AG24</f>
        <v>1</v>
      </c>
      <c r="G24" s="22">
        <f t="shared" si="7"/>
        <v>1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"/>
        <v>1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29">
        <f t="shared" si="4"/>
        <v>0</v>
      </c>
      <c r="AE24" s="15">
        <f t="shared" si="2"/>
        <v>1</v>
      </c>
      <c r="AF24" s="7">
        <f t="shared" si="5"/>
        <v>1</v>
      </c>
      <c r="AG24" s="13">
        <f t="shared" si="6"/>
        <v>0</v>
      </c>
    </row>
    <row r="25" spans="1:33" ht="15.75" x14ac:dyDescent="0.25">
      <c r="A25" s="20" t="s">
        <v>107</v>
      </c>
      <c r="B25" s="21"/>
      <c r="C25" s="10"/>
      <c r="D25" s="10">
        <v>1</v>
      </c>
      <c r="E25" s="12"/>
      <c r="F25" s="1">
        <f>'2.1'!AG25</f>
        <v>1</v>
      </c>
      <c r="G25" s="22">
        <f t="shared" si="7"/>
        <v>1</v>
      </c>
      <c r="H25" s="7"/>
      <c r="I25" s="7"/>
      <c r="J25" s="7"/>
      <c r="K25" s="7"/>
      <c r="L25" s="7"/>
      <c r="M25" s="7"/>
      <c r="N25" s="6">
        <f t="shared" si="0"/>
        <v>0</v>
      </c>
      <c r="O25" s="11">
        <f t="shared" si="1"/>
        <v>1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29">
        <f t="shared" si="4"/>
        <v>0</v>
      </c>
      <c r="AE25" s="15">
        <f t="shared" si="2"/>
        <v>1</v>
      </c>
      <c r="AF25" s="7">
        <f t="shared" si="5"/>
        <v>1</v>
      </c>
      <c r="AG25" s="13">
        <f t="shared" si="6"/>
        <v>0</v>
      </c>
    </row>
    <row r="26" spans="1:33" ht="15.75" x14ac:dyDescent="0.25">
      <c r="A26" s="20" t="s">
        <v>133</v>
      </c>
      <c r="B26" s="21">
        <v>45</v>
      </c>
      <c r="C26" s="10">
        <v>0</v>
      </c>
      <c r="D26" s="10">
        <v>21</v>
      </c>
      <c r="E26" s="12"/>
      <c r="F26" s="1">
        <f>'2.1'!AG26</f>
        <v>21</v>
      </c>
      <c r="G26" s="22">
        <f t="shared" si="7"/>
        <v>21</v>
      </c>
      <c r="H26" s="7"/>
      <c r="I26" s="7"/>
      <c r="J26" s="7"/>
      <c r="K26" s="7"/>
      <c r="L26" s="7"/>
      <c r="M26" s="7"/>
      <c r="N26" s="6">
        <f t="shared" si="0"/>
        <v>0</v>
      </c>
      <c r="O26" s="11">
        <f t="shared" si="1"/>
        <v>21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29">
        <f t="shared" si="4"/>
        <v>0</v>
      </c>
      <c r="AE26" s="15">
        <f t="shared" si="2"/>
        <v>21</v>
      </c>
      <c r="AF26" s="7">
        <f t="shared" si="5"/>
        <v>21</v>
      </c>
      <c r="AG26" s="13">
        <f t="shared" si="6"/>
        <v>0</v>
      </c>
    </row>
    <row r="27" spans="1:33" ht="15.75" x14ac:dyDescent="0.25">
      <c r="A27" s="20" t="s">
        <v>143</v>
      </c>
      <c r="B27" s="21">
        <v>25</v>
      </c>
      <c r="C27" s="10">
        <v>1</v>
      </c>
      <c r="D27" s="10">
        <v>16</v>
      </c>
      <c r="E27" s="12"/>
      <c r="F27" s="1">
        <f>'2.1'!AG27</f>
        <v>41</v>
      </c>
      <c r="G27" s="22">
        <f t="shared" ref="G27" si="8">SUM(E27:F27)</f>
        <v>41</v>
      </c>
      <c r="H27" s="7"/>
      <c r="I27" s="7"/>
      <c r="J27" s="7"/>
      <c r="K27" s="7"/>
      <c r="L27" s="7"/>
      <c r="M27" s="7"/>
      <c r="N27" s="6">
        <f t="shared" si="0"/>
        <v>0</v>
      </c>
      <c r="O27" s="11">
        <f t="shared" si="1"/>
        <v>41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29">
        <f t="shared" si="4"/>
        <v>0</v>
      </c>
      <c r="AE27" s="15">
        <f t="shared" si="2"/>
        <v>41</v>
      </c>
      <c r="AF27" s="7">
        <f t="shared" si="5"/>
        <v>41</v>
      </c>
      <c r="AG27" s="13">
        <f t="shared" si="6"/>
        <v>0</v>
      </c>
    </row>
    <row r="28" spans="1:33" x14ac:dyDescent="0.25">
      <c r="E28" s="19">
        <f>SUM(E3:E26)</f>
        <v>0</v>
      </c>
      <c r="F28" s="19">
        <f>SUM(F3:F27)</f>
        <v>10143</v>
      </c>
      <c r="G28" s="19">
        <f t="shared" ref="G28:AG28" si="9">SUM(G3:G27)</f>
        <v>10143</v>
      </c>
      <c r="H28" s="19">
        <f t="shared" si="9"/>
        <v>86</v>
      </c>
      <c r="I28" s="19">
        <f t="shared" si="9"/>
        <v>0</v>
      </c>
      <c r="J28" s="19">
        <f t="shared" si="9"/>
        <v>0</v>
      </c>
      <c r="K28" s="19">
        <f t="shared" si="9"/>
        <v>0</v>
      </c>
      <c r="L28" s="19">
        <f t="shared" si="9"/>
        <v>375</v>
      </c>
      <c r="M28" s="19">
        <f t="shared" si="9"/>
        <v>252</v>
      </c>
      <c r="N28" s="19">
        <f t="shared" si="9"/>
        <v>713</v>
      </c>
      <c r="O28" s="19">
        <f t="shared" si="9"/>
        <v>9430</v>
      </c>
      <c r="P28" s="19">
        <f t="shared" si="9"/>
        <v>113</v>
      </c>
      <c r="Q28" s="19">
        <f t="shared" si="9"/>
        <v>0</v>
      </c>
      <c r="R28" s="19">
        <f t="shared" si="9"/>
        <v>29</v>
      </c>
      <c r="S28" s="19">
        <f t="shared" si="9"/>
        <v>109</v>
      </c>
      <c r="T28" s="19">
        <f t="shared" si="9"/>
        <v>134</v>
      </c>
      <c r="U28" s="19">
        <f t="shared" si="9"/>
        <v>141</v>
      </c>
      <c r="V28" s="19">
        <f t="shared" si="9"/>
        <v>135</v>
      </c>
      <c r="W28" s="19">
        <f t="shared" si="9"/>
        <v>56</v>
      </c>
      <c r="X28" s="19">
        <f t="shared" si="9"/>
        <v>251</v>
      </c>
      <c r="Y28" s="19">
        <f t="shared" si="9"/>
        <v>0</v>
      </c>
      <c r="Z28" s="19">
        <f t="shared" si="9"/>
        <v>153</v>
      </c>
      <c r="AA28" s="19">
        <f t="shared" si="9"/>
        <v>116</v>
      </c>
      <c r="AB28" s="19">
        <f t="shared" si="9"/>
        <v>3</v>
      </c>
      <c r="AC28" s="19">
        <f>SUM(AC3:AC27)</f>
        <v>13</v>
      </c>
      <c r="AD28" s="19">
        <f t="shared" si="9"/>
        <v>1240</v>
      </c>
      <c r="AE28" s="19">
        <f t="shared" si="9"/>
        <v>8190</v>
      </c>
      <c r="AF28" s="19">
        <f>SUM(AF3:AF27)</f>
        <v>8177</v>
      </c>
      <c r="AG28" s="19">
        <f t="shared" si="9"/>
        <v>0</v>
      </c>
    </row>
    <row r="31" spans="1:33" x14ac:dyDescent="0.25">
      <c r="N31" t="s">
        <v>8</v>
      </c>
      <c r="P31" s="18"/>
      <c r="Q31" s="18"/>
      <c r="R31" s="18"/>
      <c r="S31" s="18"/>
      <c r="T31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C1:AC2"/>
    <mergeCell ref="AD1:AD2"/>
    <mergeCell ref="AE1:AE2"/>
    <mergeCell ref="AF1:AF2"/>
    <mergeCell ref="AG1:AG2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35"/>
  <sheetViews>
    <sheetView zoomScale="85" zoomScaleNormal="85" workbookViewId="0">
      <pane xSplit="4" ySplit="2" topLeftCell="N3" activePane="bottomRight" state="frozen"/>
      <selection pane="topRight" activeCell="E1" sqref="E1"/>
      <selection pane="bottomLeft" activeCell="A3" sqref="A3"/>
      <selection pane="bottomRight" activeCell="AB3" sqref="AB3:AB31"/>
    </sheetView>
  </sheetViews>
  <sheetFormatPr defaultRowHeight="15" x14ac:dyDescent="0.25"/>
  <cols>
    <col min="1" max="1" width="22.42578125" customWidth="1"/>
    <col min="2" max="4" width="7.5703125" customWidth="1"/>
    <col min="5" max="5" width="11.85546875" customWidth="1"/>
    <col min="6" max="7" width="9.85546875" customWidth="1"/>
    <col min="14" max="14" width="12.7109375" customWidth="1"/>
    <col min="15" max="15" width="17.5703125" customWidth="1"/>
    <col min="16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3" x14ac:dyDescent="0.25">
      <c r="A1" s="177" t="s">
        <v>0</v>
      </c>
      <c r="B1" s="186" t="s">
        <v>21</v>
      </c>
      <c r="C1" s="186" t="s">
        <v>19</v>
      </c>
      <c r="D1" s="177" t="s">
        <v>20</v>
      </c>
      <c r="E1" s="194" t="s">
        <v>12</v>
      </c>
      <c r="F1" s="194" t="s">
        <v>5</v>
      </c>
      <c r="G1" s="183" t="s">
        <v>17</v>
      </c>
      <c r="H1" s="3" t="s">
        <v>3</v>
      </c>
      <c r="I1" s="3"/>
      <c r="J1" s="3"/>
      <c r="K1" s="23"/>
      <c r="L1" s="3"/>
      <c r="M1" s="3"/>
      <c r="N1" s="188" t="s">
        <v>6</v>
      </c>
      <c r="O1" s="184" t="s">
        <v>4</v>
      </c>
      <c r="P1" s="5" t="s">
        <v>40</v>
      </c>
      <c r="Q1" s="5" t="s">
        <v>16</v>
      </c>
      <c r="R1" s="5"/>
      <c r="S1" s="5" t="s">
        <v>13</v>
      </c>
      <c r="T1" s="5" t="s">
        <v>9</v>
      </c>
      <c r="U1" s="5" t="s">
        <v>14</v>
      </c>
      <c r="V1" s="5" t="s">
        <v>40</v>
      </c>
      <c r="W1" s="5" t="s">
        <v>16</v>
      </c>
      <c r="X1" s="5" t="s">
        <v>110</v>
      </c>
      <c r="Y1" s="5" t="s">
        <v>13</v>
      </c>
      <c r="Z1" s="5" t="s">
        <v>9</v>
      </c>
      <c r="AA1" s="5" t="s">
        <v>14</v>
      </c>
      <c r="AB1" s="4" t="s">
        <v>196</v>
      </c>
      <c r="AC1" s="177" t="s">
        <v>18</v>
      </c>
      <c r="AD1" s="169" t="s">
        <v>10</v>
      </c>
      <c r="AE1" s="169" t="s">
        <v>44</v>
      </c>
      <c r="AF1" s="179" t="s">
        <v>22</v>
      </c>
      <c r="AG1" s="181" t="s">
        <v>23</v>
      </c>
    </row>
    <row r="2" spans="1:33" x14ac:dyDescent="0.25">
      <c r="A2" s="178"/>
      <c r="B2" s="187"/>
      <c r="C2" s="187"/>
      <c r="D2" s="178"/>
      <c r="E2" s="195"/>
      <c r="F2" s="195"/>
      <c r="G2" s="183"/>
      <c r="H2" s="17" t="s">
        <v>24</v>
      </c>
      <c r="I2" s="17" t="s">
        <v>93</v>
      </c>
      <c r="J2" s="17" t="s">
        <v>15</v>
      </c>
      <c r="K2" s="17" t="s">
        <v>108</v>
      </c>
      <c r="L2" s="2" t="s">
        <v>2</v>
      </c>
      <c r="M2" s="2" t="s">
        <v>7</v>
      </c>
      <c r="N2" s="189"/>
      <c r="O2" s="185"/>
      <c r="P2" s="4" t="s">
        <v>41</v>
      </c>
      <c r="Q2" s="4" t="s">
        <v>41</v>
      </c>
      <c r="R2" s="4" t="s">
        <v>41</v>
      </c>
      <c r="S2" s="4" t="s">
        <v>41</v>
      </c>
      <c r="T2" s="4" t="s">
        <v>90</v>
      </c>
      <c r="U2" s="4" t="s">
        <v>41</v>
      </c>
      <c r="V2" s="4" t="s">
        <v>42</v>
      </c>
      <c r="W2" s="4" t="s">
        <v>42</v>
      </c>
      <c r="X2" s="4" t="s">
        <v>42</v>
      </c>
      <c r="Y2" s="117" t="s">
        <v>42</v>
      </c>
      <c r="Z2" s="4" t="s">
        <v>42</v>
      </c>
      <c r="AA2" s="4" t="s">
        <v>42</v>
      </c>
      <c r="AB2" s="16"/>
      <c r="AC2" s="178"/>
      <c r="AD2" s="170"/>
      <c r="AE2" s="170"/>
      <c r="AF2" s="180"/>
      <c r="AG2" s="182"/>
    </row>
    <row r="3" spans="1:33" ht="12.75" customHeight="1" x14ac:dyDescent="0.25">
      <c r="A3" s="20" t="s">
        <v>28</v>
      </c>
      <c r="B3" s="21">
        <v>33</v>
      </c>
      <c r="C3" s="9">
        <v>63</v>
      </c>
      <c r="D3" s="9">
        <v>750</v>
      </c>
      <c r="E3" s="12">
        <v>956</v>
      </c>
      <c r="F3" s="1">
        <f>'26.1'!AI3</f>
        <v>2296</v>
      </c>
      <c r="G3" s="22">
        <f>SUM(E3:F3)</f>
        <v>3252</v>
      </c>
      <c r="H3" s="7"/>
      <c r="I3" s="7"/>
      <c r="J3" s="7">
        <v>20</v>
      </c>
      <c r="K3" s="13"/>
      <c r="L3" s="7">
        <v>30</v>
      </c>
      <c r="M3" s="7"/>
      <c r="N3" s="6">
        <f t="shared" ref="N3:N20" si="0">SUBTOTAL(9,H3:M3)</f>
        <v>50</v>
      </c>
      <c r="O3" s="11">
        <f t="shared" ref="O3:O20" si="1">G3-N3</f>
        <v>3202</v>
      </c>
      <c r="P3" s="33"/>
      <c r="Q3" s="25">
        <v>75</v>
      </c>
      <c r="R3" s="33"/>
      <c r="S3" s="25">
        <v>8</v>
      </c>
      <c r="T3" s="25">
        <v>23</v>
      </c>
      <c r="U3" s="25">
        <v>30</v>
      </c>
      <c r="V3" s="25">
        <v>42</v>
      </c>
      <c r="W3" s="33"/>
      <c r="X3" s="33"/>
      <c r="Y3" s="25">
        <v>41</v>
      </c>
      <c r="Z3" s="25">
        <v>150</v>
      </c>
      <c r="AA3" s="33"/>
      <c r="AB3" s="14"/>
      <c r="AC3" s="60">
        <v>4</v>
      </c>
      <c r="AD3" s="13">
        <f>SUM(P3:AB3)</f>
        <v>369</v>
      </c>
      <c r="AE3" s="15">
        <f>O3-AD3</f>
        <v>2833</v>
      </c>
      <c r="AF3" s="7">
        <f t="shared" ref="AF3:AF26" si="2">(B3*C3)+D3</f>
        <v>2829</v>
      </c>
      <c r="AG3" s="13">
        <f>AF3+AC3-AE3</f>
        <v>0</v>
      </c>
    </row>
    <row r="4" spans="1:33" ht="12.75" customHeight="1" x14ac:dyDescent="0.25">
      <c r="A4" s="20" t="s">
        <v>29</v>
      </c>
      <c r="B4" s="21">
        <v>70</v>
      </c>
      <c r="C4" s="9">
        <v>34</v>
      </c>
      <c r="D4" s="9">
        <v>39</v>
      </c>
      <c r="E4" s="12">
        <v>699</v>
      </c>
      <c r="F4" s="1">
        <f>'26.1'!AI4</f>
        <v>2181</v>
      </c>
      <c r="G4" s="22">
        <f t="shared" ref="G4:G25" si="3">SUM(E4:F4)</f>
        <v>2880</v>
      </c>
      <c r="H4" s="7"/>
      <c r="I4" s="7"/>
      <c r="J4" s="7"/>
      <c r="K4" s="13"/>
      <c r="L4" s="7">
        <v>70</v>
      </c>
      <c r="M4" s="7"/>
      <c r="N4" s="6">
        <f t="shared" si="0"/>
        <v>70</v>
      </c>
      <c r="O4" s="11">
        <f t="shared" si="1"/>
        <v>2810</v>
      </c>
      <c r="P4" s="33"/>
      <c r="Q4" s="33">
        <v>189</v>
      </c>
      <c r="R4" s="33"/>
      <c r="S4" s="33">
        <v>9</v>
      </c>
      <c r="T4" s="33">
        <v>48</v>
      </c>
      <c r="U4" s="33">
        <v>39</v>
      </c>
      <c r="V4" s="33"/>
      <c r="W4" s="33"/>
      <c r="X4" s="33"/>
      <c r="Y4" s="33">
        <v>65</v>
      </c>
      <c r="Z4" s="33">
        <v>40</v>
      </c>
      <c r="AA4" s="33"/>
      <c r="AB4" s="14"/>
      <c r="AC4" s="60">
        <v>1</v>
      </c>
      <c r="AD4" s="13">
        <f t="shared" ref="AD4:AD31" si="4">SUM(P4:AB4)</f>
        <v>390</v>
      </c>
      <c r="AE4" s="15">
        <f t="shared" ref="AE4:AE25" si="5">O4-AD4</f>
        <v>2420</v>
      </c>
      <c r="AF4" s="7">
        <f t="shared" si="2"/>
        <v>2419</v>
      </c>
      <c r="AG4" s="13">
        <f t="shared" ref="AG4:AG20" si="6">AF4+AC4-AE4</f>
        <v>0</v>
      </c>
    </row>
    <row r="5" spans="1:33" ht="12.75" customHeight="1" x14ac:dyDescent="0.25">
      <c r="A5" s="20" t="s">
        <v>30</v>
      </c>
      <c r="B5" s="21">
        <v>45</v>
      </c>
      <c r="C5" s="8">
        <v>0</v>
      </c>
      <c r="D5" s="8">
        <v>6</v>
      </c>
      <c r="E5" s="12"/>
      <c r="F5" s="1">
        <f>'26.1'!AI5</f>
        <v>200</v>
      </c>
      <c r="G5" s="22">
        <f t="shared" si="3"/>
        <v>200</v>
      </c>
      <c r="H5" s="7"/>
      <c r="I5" s="7"/>
      <c r="J5" s="7"/>
      <c r="K5" s="13"/>
      <c r="L5" s="7">
        <v>10</v>
      </c>
      <c r="M5" s="7"/>
      <c r="N5" s="6">
        <f t="shared" si="0"/>
        <v>10</v>
      </c>
      <c r="O5" s="11">
        <f t="shared" si="1"/>
        <v>190</v>
      </c>
      <c r="P5" s="33"/>
      <c r="Q5" s="33">
        <v>10</v>
      </c>
      <c r="R5" s="33"/>
      <c r="S5" s="33">
        <v>3</v>
      </c>
      <c r="T5" s="33">
        <v>10</v>
      </c>
      <c r="U5" s="14">
        <v>33</v>
      </c>
      <c r="V5" s="33"/>
      <c r="W5" s="33"/>
      <c r="X5" s="33"/>
      <c r="Y5" s="33">
        <v>18</v>
      </c>
      <c r="Z5" s="33">
        <v>110</v>
      </c>
      <c r="AA5" s="33"/>
      <c r="AB5" s="14"/>
      <c r="AC5" s="60"/>
      <c r="AD5" s="13">
        <f t="shared" si="4"/>
        <v>184</v>
      </c>
      <c r="AE5" s="15">
        <f t="shared" si="5"/>
        <v>6</v>
      </c>
      <c r="AF5" s="7">
        <f t="shared" si="2"/>
        <v>6</v>
      </c>
      <c r="AG5" s="13">
        <f t="shared" si="6"/>
        <v>0</v>
      </c>
    </row>
    <row r="6" spans="1:33" ht="12.75" customHeight="1" x14ac:dyDescent="0.25">
      <c r="A6" s="20" t="s">
        <v>31</v>
      </c>
      <c r="B6" s="21">
        <v>40</v>
      </c>
      <c r="C6" s="8">
        <v>2</v>
      </c>
      <c r="D6" s="8">
        <v>25</v>
      </c>
      <c r="E6" s="12">
        <v>80</v>
      </c>
      <c r="F6" s="1">
        <f>'26.1'!AI6</f>
        <v>35</v>
      </c>
      <c r="G6" s="22">
        <f t="shared" si="3"/>
        <v>115</v>
      </c>
      <c r="H6" s="7"/>
      <c r="I6" s="7"/>
      <c r="J6" s="7"/>
      <c r="K6" s="13"/>
      <c r="L6" s="7"/>
      <c r="M6" s="7"/>
      <c r="N6" s="6">
        <f t="shared" si="0"/>
        <v>0</v>
      </c>
      <c r="O6" s="11">
        <f t="shared" si="1"/>
        <v>115</v>
      </c>
      <c r="P6" s="33"/>
      <c r="Q6" s="33"/>
      <c r="R6" s="33"/>
      <c r="S6" s="33"/>
      <c r="T6" s="33"/>
      <c r="U6" s="33"/>
      <c r="V6" s="33"/>
      <c r="W6" s="33"/>
      <c r="X6" s="33"/>
      <c r="Y6" s="33">
        <v>10</v>
      </c>
      <c r="Z6" s="33"/>
      <c r="AA6" s="33"/>
      <c r="AB6" s="14"/>
      <c r="AC6" s="60"/>
      <c r="AD6" s="13">
        <f t="shared" si="4"/>
        <v>10</v>
      </c>
      <c r="AE6" s="15">
        <f t="shared" si="5"/>
        <v>105</v>
      </c>
      <c r="AF6" s="7">
        <f t="shared" si="2"/>
        <v>105</v>
      </c>
      <c r="AG6" s="13">
        <f t="shared" si="6"/>
        <v>0</v>
      </c>
    </row>
    <row r="7" spans="1:33" ht="12.75" customHeight="1" x14ac:dyDescent="0.25">
      <c r="A7" s="20" t="s">
        <v>33</v>
      </c>
      <c r="B7" s="21">
        <v>120</v>
      </c>
      <c r="C7" s="9">
        <v>6</v>
      </c>
      <c r="D7" s="9">
        <v>84</v>
      </c>
      <c r="E7" s="12"/>
      <c r="F7" s="1">
        <f>'26.1'!AI7</f>
        <v>841</v>
      </c>
      <c r="G7" s="22">
        <f t="shared" si="3"/>
        <v>841</v>
      </c>
      <c r="H7" s="7"/>
      <c r="I7" s="7"/>
      <c r="J7" s="7"/>
      <c r="K7" s="13"/>
      <c r="L7" s="7"/>
      <c r="M7" s="7"/>
      <c r="N7" s="6">
        <f t="shared" si="0"/>
        <v>0</v>
      </c>
      <c r="O7" s="11">
        <f t="shared" si="1"/>
        <v>841</v>
      </c>
      <c r="P7" s="33"/>
      <c r="Q7" s="33">
        <v>12</v>
      </c>
      <c r="R7" s="33"/>
      <c r="S7" s="33"/>
      <c r="T7" s="33"/>
      <c r="U7" s="14">
        <v>4</v>
      </c>
      <c r="V7" s="33"/>
      <c r="W7" s="33"/>
      <c r="X7" s="33"/>
      <c r="Y7" s="33">
        <v>22</v>
      </c>
      <c r="Z7" s="33"/>
      <c r="AA7" s="33"/>
      <c r="AB7" s="14"/>
      <c r="AC7" s="60"/>
      <c r="AD7" s="13">
        <f t="shared" si="4"/>
        <v>38</v>
      </c>
      <c r="AE7" s="15">
        <f t="shared" si="5"/>
        <v>803</v>
      </c>
      <c r="AF7" s="7">
        <f t="shared" si="2"/>
        <v>804</v>
      </c>
      <c r="AG7" s="13">
        <f t="shared" si="6"/>
        <v>1</v>
      </c>
    </row>
    <row r="8" spans="1:33" ht="12.75" customHeight="1" x14ac:dyDescent="0.25">
      <c r="A8" s="20" t="s">
        <v>34</v>
      </c>
      <c r="B8" s="21">
        <v>60</v>
      </c>
      <c r="C8" s="8">
        <v>2</v>
      </c>
      <c r="D8" s="8">
        <v>81</v>
      </c>
      <c r="E8" s="12">
        <v>120</v>
      </c>
      <c r="F8" s="1">
        <f>'26.1'!AI8</f>
        <v>81</v>
      </c>
      <c r="G8" s="22">
        <f t="shared" si="3"/>
        <v>201</v>
      </c>
      <c r="H8" s="7"/>
      <c r="I8" s="7"/>
      <c r="J8" s="7"/>
      <c r="K8" s="13"/>
      <c r="L8" s="7"/>
      <c r="M8" s="7"/>
      <c r="N8" s="6">
        <f t="shared" si="0"/>
        <v>0</v>
      </c>
      <c r="O8" s="11">
        <f t="shared" si="1"/>
        <v>201</v>
      </c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14"/>
      <c r="AC8" s="60"/>
      <c r="AD8" s="13">
        <f t="shared" si="4"/>
        <v>0</v>
      </c>
      <c r="AE8" s="15">
        <f t="shared" si="5"/>
        <v>201</v>
      </c>
      <c r="AF8" s="7">
        <f t="shared" si="2"/>
        <v>201</v>
      </c>
      <c r="AG8" s="13">
        <f t="shared" si="6"/>
        <v>0</v>
      </c>
    </row>
    <row r="9" spans="1:33" ht="12.75" customHeight="1" x14ac:dyDescent="0.25">
      <c r="A9" s="20" t="s">
        <v>35</v>
      </c>
      <c r="B9" s="21">
        <v>65</v>
      </c>
      <c r="C9" s="8">
        <v>3</v>
      </c>
      <c r="D9" s="8">
        <v>61</v>
      </c>
      <c r="E9" s="12"/>
      <c r="F9" s="1">
        <f>'26.1'!AI9</f>
        <v>270</v>
      </c>
      <c r="G9" s="22">
        <f t="shared" si="3"/>
        <v>270</v>
      </c>
      <c r="H9" s="7"/>
      <c r="I9" s="7"/>
      <c r="J9" s="7"/>
      <c r="K9" s="13"/>
      <c r="L9" s="7"/>
      <c r="M9" s="7"/>
      <c r="N9" s="6">
        <f t="shared" si="0"/>
        <v>0</v>
      </c>
      <c r="O9" s="11">
        <f t="shared" si="1"/>
        <v>270</v>
      </c>
      <c r="P9" s="33"/>
      <c r="Q9" s="33">
        <v>3</v>
      </c>
      <c r="R9" s="33"/>
      <c r="S9" s="33"/>
      <c r="T9" s="33"/>
      <c r="U9" s="33"/>
      <c r="V9" s="33"/>
      <c r="W9" s="33"/>
      <c r="X9" s="33"/>
      <c r="Y9" s="33">
        <v>11</v>
      </c>
      <c r="Z9" s="33"/>
      <c r="AA9" s="33"/>
      <c r="AB9" s="14"/>
      <c r="AC9" s="60"/>
      <c r="AD9" s="13">
        <f t="shared" si="4"/>
        <v>14</v>
      </c>
      <c r="AE9" s="15">
        <f t="shared" si="5"/>
        <v>256</v>
      </c>
      <c r="AF9" s="7">
        <f t="shared" si="2"/>
        <v>256</v>
      </c>
      <c r="AG9" s="13">
        <f t="shared" si="6"/>
        <v>0</v>
      </c>
    </row>
    <row r="10" spans="1:33" ht="12.75" customHeight="1" x14ac:dyDescent="0.25">
      <c r="A10" s="20" t="s">
        <v>36</v>
      </c>
      <c r="B10" s="21">
        <v>100</v>
      </c>
      <c r="C10" s="8"/>
      <c r="D10" s="8">
        <v>24</v>
      </c>
      <c r="E10" s="12">
        <v>800</v>
      </c>
      <c r="F10" s="1">
        <f>'26.1'!AI10</f>
        <v>3</v>
      </c>
      <c r="G10" s="22">
        <f t="shared" si="3"/>
        <v>803</v>
      </c>
      <c r="H10" s="7"/>
      <c r="I10" s="7"/>
      <c r="J10" s="7"/>
      <c r="K10" s="13"/>
      <c r="L10" s="7">
        <v>148</v>
      </c>
      <c r="M10" s="7"/>
      <c r="N10" s="6">
        <f t="shared" si="0"/>
        <v>148</v>
      </c>
      <c r="O10" s="11">
        <f t="shared" si="1"/>
        <v>655</v>
      </c>
      <c r="P10" s="33"/>
      <c r="Q10" s="33">
        <v>116</v>
      </c>
      <c r="R10" s="33"/>
      <c r="S10" s="33">
        <v>105</v>
      </c>
      <c r="T10" s="33">
        <v>121</v>
      </c>
      <c r="U10" s="33">
        <v>129</v>
      </c>
      <c r="V10" s="33">
        <v>126</v>
      </c>
      <c r="W10" s="33"/>
      <c r="X10" s="33"/>
      <c r="Y10" s="33">
        <v>23</v>
      </c>
      <c r="Z10" s="33"/>
      <c r="AA10" s="33"/>
      <c r="AB10" s="14"/>
      <c r="AC10" s="60">
        <v>11</v>
      </c>
      <c r="AD10" s="13">
        <f t="shared" si="4"/>
        <v>620</v>
      </c>
      <c r="AE10" s="15">
        <f t="shared" si="5"/>
        <v>35</v>
      </c>
      <c r="AF10" s="7">
        <f t="shared" si="2"/>
        <v>24</v>
      </c>
      <c r="AG10" s="13">
        <f t="shared" si="6"/>
        <v>0</v>
      </c>
    </row>
    <row r="11" spans="1:33" ht="12.75" customHeight="1" x14ac:dyDescent="0.25">
      <c r="A11" s="20" t="s">
        <v>37</v>
      </c>
      <c r="B11" s="21">
        <v>85</v>
      </c>
      <c r="C11" s="10">
        <v>2</v>
      </c>
      <c r="D11" s="10">
        <v>7</v>
      </c>
      <c r="E11" s="12">
        <v>85</v>
      </c>
      <c r="F11" s="1">
        <f>'26.1'!AI11</f>
        <v>127</v>
      </c>
      <c r="G11" s="22">
        <f t="shared" si="3"/>
        <v>212</v>
      </c>
      <c r="H11" s="7"/>
      <c r="I11" s="7"/>
      <c r="J11" s="7"/>
      <c r="K11" s="13"/>
      <c r="L11" s="7">
        <v>10</v>
      </c>
      <c r="M11" s="7"/>
      <c r="N11" s="6">
        <f t="shared" si="0"/>
        <v>10</v>
      </c>
      <c r="O11" s="11">
        <f t="shared" si="1"/>
        <v>202</v>
      </c>
      <c r="P11" s="33"/>
      <c r="Q11" s="33">
        <v>17</v>
      </c>
      <c r="R11" s="33"/>
      <c r="S11" s="33"/>
      <c r="T11" s="33"/>
      <c r="U11" s="33"/>
      <c r="V11" s="33"/>
      <c r="W11" s="33"/>
      <c r="X11" s="33"/>
      <c r="Y11" s="33">
        <v>8</v>
      </c>
      <c r="Z11" s="33"/>
      <c r="AA11" s="33"/>
      <c r="AB11" s="14"/>
      <c r="AC11" s="60"/>
      <c r="AD11" s="13">
        <f t="shared" si="4"/>
        <v>25</v>
      </c>
      <c r="AE11" s="15">
        <f t="shared" si="5"/>
        <v>177</v>
      </c>
      <c r="AF11" s="7">
        <f t="shared" si="2"/>
        <v>177</v>
      </c>
      <c r="AG11" s="13">
        <f t="shared" si="6"/>
        <v>0</v>
      </c>
    </row>
    <row r="12" spans="1:33" ht="12.75" customHeight="1" x14ac:dyDescent="0.25">
      <c r="A12" s="20" t="s">
        <v>38</v>
      </c>
      <c r="B12" s="21">
        <v>50</v>
      </c>
      <c r="C12" s="10">
        <v>8</v>
      </c>
      <c r="D12" s="10">
        <v>30</v>
      </c>
      <c r="E12" s="12"/>
      <c r="F12" s="1">
        <f>'26.1'!AI12</f>
        <v>533</v>
      </c>
      <c r="G12" s="22">
        <f t="shared" si="3"/>
        <v>533</v>
      </c>
      <c r="H12" s="7"/>
      <c r="I12" s="7"/>
      <c r="J12" s="7"/>
      <c r="K12" s="13"/>
      <c r="L12" s="7">
        <v>10</v>
      </c>
      <c r="M12" s="7"/>
      <c r="N12" s="6">
        <f t="shared" si="0"/>
        <v>10</v>
      </c>
      <c r="O12" s="11">
        <f t="shared" si="1"/>
        <v>523</v>
      </c>
      <c r="P12" s="33"/>
      <c r="Q12" s="33">
        <v>19</v>
      </c>
      <c r="R12" s="33"/>
      <c r="S12" s="33">
        <v>8</v>
      </c>
      <c r="T12" s="33">
        <v>24</v>
      </c>
      <c r="U12" s="33">
        <v>24</v>
      </c>
      <c r="V12" s="33"/>
      <c r="W12" s="33"/>
      <c r="X12" s="33"/>
      <c r="Y12" s="33">
        <v>18</v>
      </c>
      <c r="Z12" s="33"/>
      <c r="AA12" s="33"/>
      <c r="AB12" s="14"/>
      <c r="AC12" s="60"/>
      <c r="AD12" s="13">
        <f t="shared" si="4"/>
        <v>93</v>
      </c>
      <c r="AE12" s="15">
        <f t="shared" si="5"/>
        <v>430</v>
      </c>
      <c r="AF12" s="7">
        <f t="shared" si="2"/>
        <v>430</v>
      </c>
      <c r="AG12" s="13">
        <f t="shared" si="6"/>
        <v>0</v>
      </c>
    </row>
    <row r="13" spans="1:33" ht="12.75" customHeight="1" x14ac:dyDescent="0.25">
      <c r="A13" s="20" t="s">
        <v>39</v>
      </c>
      <c r="B13" s="21">
        <v>50</v>
      </c>
      <c r="C13" s="10">
        <v>7</v>
      </c>
      <c r="D13" s="10">
        <v>92</v>
      </c>
      <c r="E13" s="12"/>
      <c r="F13" s="1">
        <f>'26.1'!AI13</f>
        <v>466</v>
      </c>
      <c r="G13" s="22">
        <f t="shared" si="3"/>
        <v>466</v>
      </c>
      <c r="H13" s="7"/>
      <c r="I13" s="7"/>
      <c r="J13" s="7"/>
      <c r="K13" s="13"/>
      <c r="L13" s="7"/>
      <c r="M13" s="7"/>
      <c r="N13" s="6">
        <f t="shared" si="0"/>
        <v>0</v>
      </c>
      <c r="O13" s="11">
        <f t="shared" si="1"/>
        <v>466</v>
      </c>
      <c r="P13" s="33"/>
      <c r="Q13" s="33">
        <v>3</v>
      </c>
      <c r="R13" s="33"/>
      <c r="S13" s="33">
        <v>8</v>
      </c>
      <c r="T13" s="33">
        <v>4</v>
      </c>
      <c r="U13" s="33"/>
      <c r="V13" s="33"/>
      <c r="W13" s="33"/>
      <c r="X13" s="33"/>
      <c r="Y13" s="33">
        <v>9</v>
      </c>
      <c r="Z13" s="33"/>
      <c r="AA13" s="33"/>
      <c r="AB13" s="14"/>
      <c r="AC13" s="60"/>
      <c r="AD13" s="13">
        <f t="shared" si="4"/>
        <v>24</v>
      </c>
      <c r="AE13" s="15">
        <f t="shared" si="5"/>
        <v>442</v>
      </c>
      <c r="AF13" s="7">
        <f t="shared" si="2"/>
        <v>442</v>
      </c>
      <c r="AG13" s="13">
        <f t="shared" si="6"/>
        <v>0</v>
      </c>
    </row>
    <row r="14" spans="1:33" ht="12.75" customHeight="1" x14ac:dyDescent="0.25">
      <c r="A14" s="20" t="s">
        <v>25</v>
      </c>
      <c r="B14" s="21">
        <v>45</v>
      </c>
      <c r="C14" s="10">
        <v>5</v>
      </c>
      <c r="D14" s="10">
        <v>70</v>
      </c>
      <c r="E14" s="12">
        <v>346</v>
      </c>
      <c r="F14" s="1">
        <f>'26.1'!AI14</f>
        <v>2</v>
      </c>
      <c r="G14" s="22">
        <f t="shared" si="3"/>
        <v>348</v>
      </c>
      <c r="H14" s="7"/>
      <c r="I14" s="7"/>
      <c r="J14" s="7"/>
      <c r="K14" s="13"/>
      <c r="L14" s="7">
        <v>30</v>
      </c>
      <c r="M14" s="7"/>
      <c r="N14" s="6">
        <f t="shared" si="0"/>
        <v>30</v>
      </c>
      <c r="O14" s="11">
        <f t="shared" si="1"/>
        <v>318</v>
      </c>
      <c r="P14" s="33"/>
      <c r="Q14" s="33">
        <v>3</v>
      </c>
      <c r="R14" s="33"/>
      <c r="S14" s="33"/>
      <c r="T14" s="33"/>
      <c r="U14" s="33">
        <v>20</v>
      </c>
      <c r="V14" s="33"/>
      <c r="W14" s="33"/>
      <c r="X14" s="33"/>
      <c r="Y14" s="33"/>
      <c r="Z14" s="33"/>
      <c r="AA14" s="33"/>
      <c r="AB14" s="14"/>
      <c r="AC14" s="60"/>
      <c r="AD14" s="13">
        <f t="shared" si="4"/>
        <v>23</v>
      </c>
      <c r="AE14" s="15">
        <f t="shared" si="5"/>
        <v>295</v>
      </c>
      <c r="AF14" s="7">
        <f t="shared" si="2"/>
        <v>295</v>
      </c>
      <c r="AG14" s="13">
        <f t="shared" si="6"/>
        <v>0</v>
      </c>
    </row>
    <row r="15" spans="1:33" ht="12.75" customHeight="1" x14ac:dyDescent="0.25">
      <c r="A15" s="20" t="s">
        <v>26</v>
      </c>
      <c r="B15" s="21">
        <v>33</v>
      </c>
      <c r="C15" s="10">
        <v>5</v>
      </c>
      <c r="D15" s="10">
        <v>30</v>
      </c>
      <c r="E15" s="12">
        <v>104</v>
      </c>
      <c r="F15" s="1">
        <f>'26.1'!AI15</f>
        <v>118</v>
      </c>
      <c r="G15" s="22">
        <f t="shared" si="3"/>
        <v>222</v>
      </c>
      <c r="H15" s="7"/>
      <c r="I15" s="7"/>
      <c r="J15" s="7"/>
      <c r="K15" s="13"/>
      <c r="L15" s="7">
        <v>25</v>
      </c>
      <c r="M15" s="7"/>
      <c r="N15" s="6">
        <f t="shared" si="0"/>
        <v>25</v>
      </c>
      <c r="O15" s="11">
        <f t="shared" si="1"/>
        <v>197</v>
      </c>
      <c r="P15" s="33"/>
      <c r="Q15" s="33">
        <v>1</v>
      </c>
      <c r="R15" s="14"/>
      <c r="S15" s="14"/>
      <c r="T15" s="14"/>
      <c r="U15" s="14"/>
      <c r="V15" s="14"/>
      <c r="W15" s="14"/>
      <c r="X15" s="33"/>
      <c r="Y15" s="33"/>
      <c r="Z15" s="33"/>
      <c r="AA15" s="33"/>
      <c r="AB15" s="14"/>
      <c r="AC15" s="60">
        <v>1</v>
      </c>
      <c r="AD15" s="13">
        <f t="shared" si="4"/>
        <v>1</v>
      </c>
      <c r="AE15" s="15">
        <f t="shared" si="5"/>
        <v>196</v>
      </c>
      <c r="AF15" s="7">
        <f t="shared" si="2"/>
        <v>195</v>
      </c>
      <c r="AG15" s="13">
        <f t="shared" si="6"/>
        <v>0</v>
      </c>
    </row>
    <row r="16" spans="1:33" ht="12.75" customHeight="1" x14ac:dyDescent="0.25">
      <c r="A16" s="20" t="s">
        <v>27</v>
      </c>
      <c r="B16" s="21">
        <v>45</v>
      </c>
      <c r="C16" s="10">
        <v>7</v>
      </c>
      <c r="D16" s="10">
        <v>50</v>
      </c>
      <c r="E16" s="12">
        <v>150</v>
      </c>
      <c r="F16" s="1">
        <f>'26.1'!AI16</f>
        <v>225</v>
      </c>
      <c r="G16" s="22">
        <f t="shared" si="3"/>
        <v>375</v>
      </c>
      <c r="H16" s="7"/>
      <c r="I16" s="7"/>
      <c r="J16" s="7"/>
      <c r="K16" s="13"/>
      <c r="L16" s="7"/>
      <c r="M16" s="7"/>
      <c r="N16" s="6">
        <f t="shared" si="0"/>
        <v>0</v>
      </c>
      <c r="O16" s="11">
        <f t="shared" si="1"/>
        <v>375</v>
      </c>
      <c r="P16" s="33"/>
      <c r="Q16" s="33"/>
      <c r="R16" s="14"/>
      <c r="S16" s="14"/>
      <c r="T16" s="14"/>
      <c r="U16" s="14"/>
      <c r="V16" s="14"/>
      <c r="W16" s="14"/>
      <c r="X16" s="33"/>
      <c r="Y16" s="33"/>
      <c r="Z16" s="33"/>
      <c r="AA16" s="33"/>
      <c r="AB16" s="14">
        <v>10</v>
      </c>
      <c r="AC16" s="60"/>
      <c r="AD16" s="13">
        <f t="shared" si="4"/>
        <v>10</v>
      </c>
      <c r="AE16" s="15">
        <f t="shared" si="5"/>
        <v>365</v>
      </c>
      <c r="AF16" s="7">
        <f t="shared" si="2"/>
        <v>365</v>
      </c>
      <c r="AG16" s="13">
        <f t="shared" si="6"/>
        <v>0</v>
      </c>
    </row>
    <row r="17" spans="1:34" ht="12.75" customHeight="1" x14ac:dyDescent="0.25">
      <c r="A17" s="20" t="s">
        <v>48</v>
      </c>
      <c r="B17" s="21">
        <v>100</v>
      </c>
      <c r="C17" s="10"/>
      <c r="D17" s="10">
        <v>37</v>
      </c>
      <c r="E17" s="12"/>
      <c r="F17" s="1">
        <f>'26.1'!AI17</f>
        <v>47</v>
      </c>
      <c r="G17" s="22">
        <f t="shared" si="3"/>
        <v>47</v>
      </c>
      <c r="H17" s="7"/>
      <c r="I17" s="7"/>
      <c r="J17" s="7"/>
      <c r="K17" s="13"/>
      <c r="L17" s="7"/>
      <c r="M17" s="7"/>
      <c r="N17" s="6">
        <f t="shared" si="0"/>
        <v>0</v>
      </c>
      <c r="O17" s="11">
        <f t="shared" si="1"/>
        <v>47</v>
      </c>
      <c r="P17" s="33"/>
      <c r="Q17" s="33"/>
      <c r="R17" s="14"/>
      <c r="S17" s="14"/>
      <c r="T17" s="14">
        <v>10</v>
      </c>
      <c r="U17" s="14"/>
      <c r="V17" s="14"/>
      <c r="W17" s="14"/>
      <c r="X17" s="33"/>
      <c r="Y17" s="33"/>
      <c r="Z17" s="33"/>
      <c r="AA17" s="33"/>
      <c r="AB17" s="14"/>
      <c r="AC17" s="60"/>
      <c r="AD17" s="13">
        <f t="shared" si="4"/>
        <v>10</v>
      </c>
      <c r="AE17" s="15">
        <f t="shared" si="5"/>
        <v>37</v>
      </c>
      <c r="AF17" s="7">
        <f t="shared" si="2"/>
        <v>37</v>
      </c>
      <c r="AG17" s="13">
        <f t="shared" si="6"/>
        <v>0</v>
      </c>
    </row>
    <row r="18" spans="1:34" ht="12.75" customHeight="1" x14ac:dyDescent="0.25">
      <c r="A18" s="20" t="s">
        <v>49</v>
      </c>
      <c r="B18" s="21">
        <v>100</v>
      </c>
      <c r="C18" s="10"/>
      <c r="D18" s="10">
        <v>67</v>
      </c>
      <c r="E18" s="12"/>
      <c r="F18" s="1">
        <f>'26.1'!AI18</f>
        <v>69</v>
      </c>
      <c r="G18" s="22">
        <f t="shared" si="3"/>
        <v>69</v>
      </c>
      <c r="H18" s="7"/>
      <c r="I18" s="7"/>
      <c r="J18" s="7"/>
      <c r="K18" s="13"/>
      <c r="L18" s="7"/>
      <c r="M18" s="7"/>
      <c r="N18" s="6">
        <f t="shared" si="0"/>
        <v>0</v>
      </c>
      <c r="O18" s="11">
        <f t="shared" si="1"/>
        <v>69</v>
      </c>
      <c r="P18" s="33"/>
      <c r="Q18" s="33"/>
      <c r="R18" s="14"/>
      <c r="S18" s="14"/>
      <c r="T18" s="14"/>
      <c r="U18" s="14"/>
      <c r="V18" s="14"/>
      <c r="W18" s="14"/>
      <c r="X18" s="33"/>
      <c r="Y18" s="33">
        <v>2</v>
      </c>
      <c r="Z18" s="33"/>
      <c r="AA18" s="33"/>
      <c r="AB18" s="14"/>
      <c r="AC18" s="60"/>
      <c r="AD18" s="13">
        <f t="shared" si="4"/>
        <v>2</v>
      </c>
      <c r="AE18" s="15">
        <f t="shared" si="5"/>
        <v>67</v>
      </c>
      <c r="AF18" s="7">
        <f t="shared" si="2"/>
        <v>67</v>
      </c>
      <c r="AG18" s="13">
        <f t="shared" si="6"/>
        <v>0</v>
      </c>
    </row>
    <row r="19" spans="1:34" ht="12.75" customHeight="1" x14ac:dyDescent="0.25">
      <c r="A19" s="20" t="s">
        <v>50</v>
      </c>
      <c r="B19" s="21">
        <v>50</v>
      </c>
      <c r="C19" s="10"/>
      <c r="D19" s="10">
        <v>8</v>
      </c>
      <c r="E19" s="12"/>
      <c r="F19" s="1">
        <f>'26.1'!AI19</f>
        <v>8</v>
      </c>
      <c r="G19" s="22">
        <f t="shared" si="3"/>
        <v>8</v>
      </c>
      <c r="H19" s="7"/>
      <c r="I19" s="7"/>
      <c r="J19" s="7"/>
      <c r="K19" s="13"/>
      <c r="L19" s="7"/>
      <c r="M19" s="7"/>
      <c r="N19" s="6">
        <f t="shared" si="0"/>
        <v>0</v>
      </c>
      <c r="O19" s="11">
        <f t="shared" si="1"/>
        <v>8</v>
      </c>
      <c r="P19" s="33"/>
      <c r="Q19" s="33"/>
      <c r="R19" s="14"/>
      <c r="S19" s="14"/>
      <c r="T19" s="14"/>
      <c r="U19" s="14"/>
      <c r="V19" s="14"/>
      <c r="W19" s="14"/>
      <c r="X19" s="33"/>
      <c r="Y19" s="33"/>
      <c r="Z19" s="33"/>
      <c r="AA19" s="33"/>
      <c r="AB19" s="14"/>
      <c r="AC19" s="60"/>
      <c r="AD19" s="13">
        <f t="shared" si="4"/>
        <v>0</v>
      </c>
      <c r="AE19" s="15">
        <f t="shared" si="5"/>
        <v>8</v>
      </c>
      <c r="AF19" s="7">
        <f t="shared" si="2"/>
        <v>8</v>
      </c>
      <c r="AG19" s="13">
        <f t="shared" si="6"/>
        <v>0</v>
      </c>
    </row>
    <row r="20" spans="1:34" ht="12.75" customHeight="1" x14ac:dyDescent="0.25">
      <c r="A20" s="20" t="s">
        <v>47</v>
      </c>
      <c r="B20" s="21">
        <v>33</v>
      </c>
      <c r="C20" s="10">
        <v>6</v>
      </c>
      <c r="D20" s="10">
        <v>31</v>
      </c>
      <c r="E20" s="12">
        <v>208</v>
      </c>
      <c r="F20" s="1">
        <f>'26.1'!AI20</f>
        <v>104</v>
      </c>
      <c r="G20" s="22">
        <f t="shared" si="3"/>
        <v>312</v>
      </c>
      <c r="H20" s="7"/>
      <c r="I20" s="7"/>
      <c r="J20" s="7"/>
      <c r="K20" s="13"/>
      <c r="L20" s="7"/>
      <c r="M20" s="7"/>
      <c r="N20" s="6">
        <f t="shared" si="0"/>
        <v>0</v>
      </c>
      <c r="O20" s="11">
        <f t="shared" si="1"/>
        <v>312</v>
      </c>
      <c r="P20" s="33"/>
      <c r="Q20" s="33">
        <v>59</v>
      </c>
      <c r="R20" s="14"/>
      <c r="S20" s="14"/>
      <c r="T20" s="14">
        <v>13</v>
      </c>
      <c r="U20" s="14">
        <v>3</v>
      </c>
      <c r="V20" s="14"/>
      <c r="W20" s="14"/>
      <c r="X20" s="33"/>
      <c r="Y20" s="33"/>
      <c r="Z20" s="25">
        <v>5</v>
      </c>
      <c r="AA20" s="33"/>
      <c r="AB20" s="14">
        <v>2</v>
      </c>
      <c r="AC20" s="60">
        <v>1</v>
      </c>
      <c r="AD20" s="13">
        <f t="shared" si="4"/>
        <v>82</v>
      </c>
      <c r="AE20" s="15">
        <f t="shared" si="5"/>
        <v>230</v>
      </c>
      <c r="AF20" s="7">
        <f t="shared" si="2"/>
        <v>229</v>
      </c>
      <c r="AG20" s="13">
        <f t="shared" si="6"/>
        <v>0</v>
      </c>
    </row>
    <row r="21" spans="1:34" ht="12.75" customHeight="1" x14ac:dyDescent="0.25">
      <c r="A21" s="20" t="s">
        <v>191</v>
      </c>
      <c r="B21" s="21">
        <v>33</v>
      </c>
      <c r="C21" s="10">
        <v>7</v>
      </c>
      <c r="D21" s="10">
        <v>24</v>
      </c>
      <c r="E21" s="12"/>
      <c r="F21" s="1">
        <f>'26.1'!AI21</f>
        <v>307</v>
      </c>
      <c r="G21" s="22">
        <f t="shared" si="3"/>
        <v>307</v>
      </c>
      <c r="H21" s="7"/>
      <c r="I21" s="7"/>
      <c r="J21" s="7"/>
      <c r="K21" s="13"/>
      <c r="L21" s="7"/>
      <c r="M21" s="7"/>
      <c r="N21" s="6">
        <f t="shared" ref="N21:N25" si="7">SUBTOTAL(9,H21:M21)</f>
        <v>0</v>
      </c>
      <c r="O21" s="11">
        <f t="shared" ref="O21:O25" si="8">G21-N21</f>
        <v>307</v>
      </c>
      <c r="P21" s="33"/>
      <c r="Q21" s="33"/>
      <c r="R21" s="14"/>
      <c r="S21" s="14"/>
      <c r="T21" s="14"/>
      <c r="U21" s="14"/>
      <c r="V21" s="14"/>
      <c r="W21" s="14"/>
      <c r="X21" s="33"/>
      <c r="Y21" s="33"/>
      <c r="Z21" s="33"/>
      <c r="AA21" s="33"/>
      <c r="AB21" s="14">
        <v>52</v>
      </c>
      <c r="AC21" s="60"/>
      <c r="AD21" s="13">
        <f t="shared" si="4"/>
        <v>52</v>
      </c>
      <c r="AE21" s="15">
        <f t="shared" si="5"/>
        <v>255</v>
      </c>
      <c r="AF21" s="7">
        <f t="shared" si="2"/>
        <v>255</v>
      </c>
      <c r="AG21" s="13">
        <f t="shared" ref="AG21:AG27" si="9">AF21+AC21-AE21</f>
        <v>0</v>
      </c>
    </row>
    <row r="22" spans="1:34" ht="12.75" customHeight="1" x14ac:dyDescent="0.25">
      <c r="A22" s="20" t="s">
        <v>192</v>
      </c>
      <c r="B22" s="21"/>
      <c r="C22" s="10"/>
      <c r="D22" s="10">
        <v>27</v>
      </c>
      <c r="E22" s="12"/>
      <c r="F22" s="1">
        <f>'26.1'!AI22</f>
        <v>52</v>
      </c>
      <c r="G22" s="22">
        <f t="shared" si="3"/>
        <v>52</v>
      </c>
      <c r="H22" s="7"/>
      <c r="I22" s="7"/>
      <c r="J22" s="7"/>
      <c r="K22" s="13"/>
      <c r="L22" s="7"/>
      <c r="M22" s="7"/>
      <c r="N22" s="6">
        <f t="shared" si="7"/>
        <v>0</v>
      </c>
      <c r="O22" s="11">
        <f t="shared" si="8"/>
        <v>52</v>
      </c>
      <c r="P22" s="33"/>
      <c r="Q22" s="33"/>
      <c r="R22" s="14"/>
      <c r="S22" s="14"/>
      <c r="T22" s="14"/>
      <c r="U22" s="14"/>
      <c r="V22" s="14"/>
      <c r="W22" s="14"/>
      <c r="X22" s="33"/>
      <c r="Y22" s="33"/>
      <c r="Z22" s="33"/>
      <c r="AA22" s="33"/>
      <c r="AB22" s="14">
        <v>25</v>
      </c>
      <c r="AC22" s="60"/>
      <c r="AD22" s="13">
        <f t="shared" si="4"/>
        <v>25</v>
      </c>
      <c r="AE22" s="15">
        <f t="shared" si="5"/>
        <v>27</v>
      </c>
      <c r="AF22" s="7">
        <f t="shared" si="2"/>
        <v>27</v>
      </c>
      <c r="AG22" s="13">
        <f t="shared" si="9"/>
        <v>0</v>
      </c>
    </row>
    <row r="23" spans="1:34" ht="12.75" customHeight="1" x14ac:dyDescent="0.25">
      <c r="A23" s="20" t="s">
        <v>193</v>
      </c>
      <c r="B23" s="21">
        <v>50</v>
      </c>
      <c r="C23" s="10">
        <v>1</v>
      </c>
      <c r="D23" s="10">
        <v>11</v>
      </c>
      <c r="E23" s="12"/>
      <c r="F23" s="1">
        <f>'26.1'!AI23</f>
        <v>112</v>
      </c>
      <c r="G23" s="22">
        <f t="shared" si="3"/>
        <v>112</v>
      </c>
      <c r="H23" s="7"/>
      <c r="I23" s="7"/>
      <c r="J23" s="7"/>
      <c r="K23" s="13"/>
      <c r="L23" s="7"/>
      <c r="M23" s="7"/>
      <c r="N23" s="6">
        <f t="shared" si="7"/>
        <v>0</v>
      </c>
      <c r="O23" s="11">
        <f t="shared" si="8"/>
        <v>112</v>
      </c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14">
        <v>51</v>
      </c>
      <c r="AC23" s="60"/>
      <c r="AD23" s="13">
        <f t="shared" si="4"/>
        <v>51</v>
      </c>
      <c r="AE23" s="15">
        <f t="shared" si="5"/>
        <v>61</v>
      </c>
      <c r="AF23" s="7">
        <f t="shared" si="2"/>
        <v>61</v>
      </c>
      <c r="AG23" s="13">
        <f t="shared" si="9"/>
        <v>0</v>
      </c>
    </row>
    <row r="24" spans="1:34" ht="12.75" customHeight="1" x14ac:dyDescent="0.25">
      <c r="A24" s="20" t="s">
        <v>180</v>
      </c>
      <c r="B24" s="21"/>
      <c r="C24" s="10"/>
      <c r="D24" s="10">
        <v>33</v>
      </c>
      <c r="E24" s="12"/>
      <c r="F24" s="1">
        <f>'26.1'!AI24</f>
        <v>33</v>
      </c>
      <c r="G24" s="22">
        <f t="shared" si="3"/>
        <v>33</v>
      </c>
      <c r="H24" s="7"/>
      <c r="I24" s="7"/>
      <c r="J24" s="7"/>
      <c r="K24" s="13"/>
      <c r="L24" s="7"/>
      <c r="M24" s="7"/>
      <c r="N24" s="6">
        <f t="shared" si="7"/>
        <v>0</v>
      </c>
      <c r="O24" s="11">
        <f t="shared" si="8"/>
        <v>33</v>
      </c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14"/>
      <c r="AC24" s="60"/>
      <c r="AD24" s="13">
        <f t="shared" si="4"/>
        <v>0</v>
      </c>
      <c r="AE24" s="15">
        <f t="shared" si="5"/>
        <v>33</v>
      </c>
      <c r="AF24" s="7">
        <f t="shared" si="2"/>
        <v>33</v>
      </c>
      <c r="AG24" s="13">
        <f t="shared" si="9"/>
        <v>0</v>
      </c>
    </row>
    <row r="25" spans="1:34" ht="12.75" customHeight="1" x14ac:dyDescent="0.25">
      <c r="A25" s="20" t="s">
        <v>181</v>
      </c>
      <c r="B25" s="21">
        <v>40</v>
      </c>
      <c r="C25" s="10">
        <v>1</v>
      </c>
      <c r="D25" s="10">
        <v>14</v>
      </c>
      <c r="E25" s="12"/>
      <c r="F25" s="1">
        <f>'26.1'!AI25</f>
        <v>54</v>
      </c>
      <c r="G25" s="22">
        <f t="shared" si="3"/>
        <v>54</v>
      </c>
      <c r="H25" s="7"/>
      <c r="I25" s="7"/>
      <c r="J25" s="7"/>
      <c r="K25" s="13"/>
      <c r="L25" s="7"/>
      <c r="M25" s="7"/>
      <c r="N25" s="6">
        <f t="shared" si="7"/>
        <v>0</v>
      </c>
      <c r="O25" s="11">
        <f t="shared" si="8"/>
        <v>54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60"/>
      <c r="AD25" s="13">
        <f t="shared" si="4"/>
        <v>0</v>
      </c>
      <c r="AE25" s="15">
        <f t="shared" si="5"/>
        <v>54</v>
      </c>
      <c r="AF25" s="7">
        <f t="shared" si="2"/>
        <v>54</v>
      </c>
      <c r="AG25" s="13">
        <f t="shared" si="9"/>
        <v>0</v>
      </c>
    </row>
    <row r="26" spans="1:34" ht="12.75" customHeight="1" x14ac:dyDescent="0.25">
      <c r="A26" s="20" t="s">
        <v>139</v>
      </c>
      <c r="B26" s="21">
        <v>30</v>
      </c>
      <c r="C26" s="10"/>
      <c r="D26" s="10">
        <v>37</v>
      </c>
      <c r="E26" s="12"/>
      <c r="F26" s="1">
        <f>'26.1'!AI26</f>
        <v>37</v>
      </c>
      <c r="G26" s="22">
        <f t="shared" ref="G26:G27" si="10">SUM(E26:F26)</f>
        <v>37</v>
      </c>
      <c r="H26" s="7"/>
      <c r="I26" s="7"/>
      <c r="J26" s="7"/>
      <c r="K26" s="13"/>
      <c r="L26" s="7"/>
      <c r="M26" s="7"/>
      <c r="N26" s="6">
        <f t="shared" ref="N26:N27" si="11">SUBTOTAL(9,H26:M26)</f>
        <v>0</v>
      </c>
      <c r="O26" s="11">
        <f t="shared" ref="O26:O27" si="12">G26-N26</f>
        <v>37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60"/>
      <c r="AD26" s="13">
        <f t="shared" si="4"/>
        <v>0</v>
      </c>
      <c r="AE26" s="15">
        <f>O26-AD26</f>
        <v>37</v>
      </c>
      <c r="AF26" s="7">
        <f t="shared" si="2"/>
        <v>37</v>
      </c>
      <c r="AG26" s="13">
        <f t="shared" si="9"/>
        <v>0</v>
      </c>
    </row>
    <row r="27" spans="1:34" ht="12.75" customHeight="1" x14ac:dyDescent="0.25">
      <c r="A27" s="99" t="s">
        <v>138</v>
      </c>
      <c r="B27" s="21">
        <v>20</v>
      </c>
      <c r="C27" s="10"/>
      <c r="D27" s="10">
        <v>4</v>
      </c>
      <c r="E27" s="12"/>
      <c r="F27" s="1">
        <f>'26.1'!AI27</f>
        <v>4</v>
      </c>
      <c r="G27" s="22">
        <f t="shared" si="10"/>
        <v>4</v>
      </c>
      <c r="H27" s="7"/>
      <c r="I27" s="7"/>
      <c r="J27" s="7"/>
      <c r="K27" s="13"/>
      <c r="L27" s="7"/>
      <c r="M27" s="7"/>
      <c r="N27" s="6">
        <f t="shared" si="11"/>
        <v>0</v>
      </c>
      <c r="O27" s="11">
        <f t="shared" si="12"/>
        <v>4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60"/>
      <c r="AD27" s="13">
        <f t="shared" si="4"/>
        <v>0</v>
      </c>
      <c r="AE27" s="15">
        <f>O27-AD27</f>
        <v>4</v>
      </c>
      <c r="AF27" s="7">
        <f t="shared" ref="AF27" si="13">(B27*C27)+D27</f>
        <v>4</v>
      </c>
      <c r="AG27" s="13">
        <f t="shared" si="9"/>
        <v>0</v>
      </c>
    </row>
    <row r="28" spans="1:34" ht="12.75" customHeight="1" x14ac:dyDescent="0.25">
      <c r="A28" s="99" t="s">
        <v>194</v>
      </c>
      <c r="B28" s="21">
        <v>65</v>
      </c>
      <c r="C28" s="10">
        <v>2</v>
      </c>
      <c r="D28" s="10">
        <v>17</v>
      </c>
      <c r="E28" s="12"/>
      <c r="F28" s="1">
        <f>'26.1'!AI28</f>
        <v>224</v>
      </c>
      <c r="G28" s="22">
        <f t="shared" ref="G28:G31" si="14">SUM(E28:F28)</f>
        <v>224</v>
      </c>
      <c r="H28" s="7"/>
      <c r="I28" s="7"/>
      <c r="J28" s="7"/>
      <c r="K28" s="13"/>
      <c r="L28" s="7"/>
      <c r="M28" s="7"/>
      <c r="N28" s="6">
        <f t="shared" ref="N28:N31" si="15">SUBTOTAL(9,H28:M28)</f>
        <v>0</v>
      </c>
      <c r="O28" s="11">
        <f t="shared" ref="O28:O31" si="16">G28-N28</f>
        <v>224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>
        <v>77</v>
      </c>
      <c r="AC28" s="60"/>
      <c r="AD28" s="13">
        <f t="shared" si="4"/>
        <v>77</v>
      </c>
      <c r="AE28" s="15">
        <f t="shared" ref="AE28:AE31" si="17">O28-AD28</f>
        <v>147</v>
      </c>
      <c r="AF28" s="7">
        <f t="shared" ref="AF28:AF31" si="18">(B28*C28)+D28</f>
        <v>147</v>
      </c>
      <c r="AG28" s="13">
        <f t="shared" ref="AG28:AG31" si="19">AF28+AC28-AE28</f>
        <v>0</v>
      </c>
    </row>
    <row r="29" spans="1:34" ht="12.75" customHeight="1" x14ac:dyDescent="0.25">
      <c r="A29" s="21" t="s">
        <v>197</v>
      </c>
      <c r="B29" s="21"/>
      <c r="C29" s="10"/>
      <c r="D29" s="10"/>
      <c r="E29" s="12"/>
      <c r="F29" s="1">
        <f>'26.1'!AI29</f>
        <v>0</v>
      </c>
      <c r="G29" s="22">
        <f t="shared" si="14"/>
        <v>0</v>
      </c>
      <c r="H29" s="7"/>
      <c r="I29" s="7"/>
      <c r="J29" s="7"/>
      <c r="K29" s="13"/>
      <c r="L29" s="7"/>
      <c r="M29" s="7"/>
      <c r="N29" s="6">
        <f t="shared" si="15"/>
        <v>0</v>
      </c>
      <c r="O29" s="11">
        <f t="shared" si="16"/>
        <v>0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60"/>
      <c r="AD29" s="13">
        <f t="shared" si="4"/>
        <v>0</v>
      </c>
      <c r="AE29" s="15">
        <f t="shared" si="17"/>
        <v>0</v>
      </c>
      <c r="AF29" s="7">
        <f t="shared" si="18"/>
        <v>0</v>
      </c>
      <c r="AG29" s="13">
        <f t="shared" si="19"/>
        <v>0</v>
      </c>
    </row>
    <row r="30" spans="1:34" ht="12.75" customHeight="1" x14ac:dyDescent="0.25">
      <c r="A30" s="21" t="s">
        <v>198</v>
      </c>
      <c r="B30" s="21"/>
      <c r="C30" s="10"/>
      <c r="D30" s="10">
        <v>10</v>
      </c>
      <c r="E30" s="12"/>
      <c r="F30" s="1">
        <f>'26.1'!AI30</f>
        <v>11</v>
      </c>
      <c r="G30" s="22">
        <f t="shared" si="14"/>
        <v>11</v>
      </c>
      <c r="H30" s="7"/>
      <c r="I30" s="7"/>
      <c r="J30" s="7"/>
      <c r="K30" s="13"/>
      <c r="L30" s="7"/>
      <c r="M30" s="7"/>
      <c r="N30" s="6">
        <f t="shared" si="15"/>
        <v>0</v>
      </c>
      <c r="O30" s="11">
        <f t="shared" si="16"/>
        <v>11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>
        <v>1</v>
      </c>
      <c r="AC30" s="60"/>
      <c r="AD30" s="13">
        <f t="shared" si="4"/>
        <v>1</v>
      </c>
      <c r="AE30" s="15">
        <f t="shared" si="17"/>
        <v>10</v>
      </c>
      <c r="AF30" s="7">
        <f t="shared" si="18"/>
        <v>10</v>
      </c>
      <c r="AG30" s="13">
        <f t="shared" si="19"/>
        <v>0</v>
      </c>
    </row>
    <row r="31" spans="1:34" ht="12.75" customHeight="1" x14ac:dyDescent="0.25">
      <c r="A31" s="21" t="s">
        <v>199</v>
      </c>
      <c r="B31" s="21"/>
      <c r="C31" s="10"/>
      <c r="D31" s="10"/>
      <c r="E31" s="12"/>
      <c r="F31" s="1">
        <f>'26.1'!AI31</f>
        <v>0</v>
      </c>
      <c r="G31" s="22">
        <f t="shared" si="14"/>
        <v>0</v>
      </c>
      <c r="H31" s="7"/>
      <c r="I31" s="7"/>
      <c r="J31" s="7"/>
      <c r="K31" s="13"/>
      <c r="L31" s="7"/>
      <c r="M31" s="7"/>
      <c r="N31" s="6">
        <f t="shared" si="15"/>
        <v>0</v>
      </c>
      <c r="O31" s="11">
        <f t="shared" si="16"/>
        <v>0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60"/>
      <c r="AD31" s="13">
        <f t="shared" si="4"/>
        <v>0</v>
      </c>
      <c r="AE31" s="15">
        <f t="shared" si="17"/>
        <v>0</v>
      </c>
      <c r="AF31" s="7">
        <f t="shared" si="18"/>
        <v>0</v>
      </c>
      <c r="AG31" s="13">
        <f t="shared" si="19"/>
        <v>0</v>
      </c>
    </row>
    <row r="32" spans="1:34" ht="12.75" customHeight="1" x14ac:dyDescent="0.25">
      <c r="A32" s="34"/>
      <c r="B32" s="34"/>
      <c r="C32" s="34"/>
      <c r="D32" s="34"/>
      <c r="E32" s="19">
        <f t="shared" ref="E32:AG32" si="20">SUM(E3:E26)</f>
        <v>3548</v>
      </c>
      <c r="F32" s="19">
        <f t="shared" si="20"/>
        <v>8201</v>
      </c>
      <c r="G32" s="19">
        <f t="shared" si="20"/>
        <v>11749</v>
      </c>
      <c r="H32" s="19">
        <f t="shared" si="20"/>
        <v>0</v>
      </c>
      <c r="I32" s="19">
        <f t="shared" si="20"/>
        <v>0</v>
      </c>
      <c r="J32" s="19">
        <f t="shared" si="20"/>
        <v>20</v>
      </c>
      <c r="K32" s="19">
        <f t="shared" si="20"/>
        <v>0</v>
      </c>
      <c r="L32" s="19">
        <f t="shared" si="20"/>
        <v>333</v>
      </c>
      <c r="M32" s="19">
        <f t="shared" si="20"/>
        <v>0</v>
      </c>
      <c r="N32" s="19">
        <f t="shared" si="20"/>
        <v>353</v>
      </c>
      <c r="O32" s="19">
        <f t="shared" si="20"/>
        <v>11396</v>
      </c>
      <c r="P32" s="19">
        <f t="shared" si="20"/>
        <v>0</v>
      </c>
      <c r="Q32" s="19">
        <f t="shared" si="20"/>
        <v>507</v>
      </c>
      <c r="R32" s="19">
        <f t="shared" si="20"/>
        <v>0</v>
      </c>
      <c r="S32" s="19">
        <f t="shared" si="20"/>
        <v>141</v>
      </c>
      <c r="T32" s="19">
        <f t="shared" si="20"/>
        <v>253</v>
      </c>
      <c r="U32" s="19">
        <f t="shared" si="20"/>
        <v>282</v>
      </c>
      <c r="V32" s="19">
        <f t="shared" si="20"/>
        <v>168</v>
      </c>
      <c r="W32" s="19">
        <f t="shared" si="20"/>
        <v>0</v>
      </c>
      <c r="X32" s="19">
        <f t="shared" si="20"/>
        <v>0</v>
      </c>
      <c r="Y32" s="19">
        <f t="shared" si="20"/>
        <v>227</v>
      </c>
      <c r="Z32" s="19">
        <f t="shared" si="20"/>
        <v>305</v>
      </c>
      <c r="AA32" s="19">
        <f t="shared" si="20"/>
        <v>0</v>
      </c>
      <c r="AB32" s="19">
        <f t="shared" si="20"/>
        <v>140</v>
      </c>
      <c r="AC32" s="19">
        <f t="shared" si="20"/>
        <v>18</v>
      </c>
      <c r="AD32" s="19">
        <f t="shared" si="20"/>
        <v>2023</v>
      </c>
      <c r="AE32" s="19">
        <f t="shared" si="20"/>
        <v>9373</v>
      </c>
      <c r="AF32" s="19">
        <f t="shared" si="20"/>
        <v>9356</v>
      </c>
      <c r="AG32" s="19">
        <f t="shared" si="20"/>
        <v>1</v>
      </c>
      <c r="AH32" s="19">
        <f>SUM(AH3:AH25)</f>
        <v>0</v>
      </c>
    </row>
    <row r="35" spans="14:20" x14ac:dyDescent="0.25">
      <c r="N35" t="s">
        <v>8</v>
      </c>
      <c r="P35" s="18"/>
      <c r="Q35" s="18"/>
      <c r="R35" s="18"/>
      <c r="S35" s="18"/>
      <c r="T35" s="18"/>
    </row>
  </sheetData>
  <mergeCells count="14">
    <mergeCell ref="F1:F2"/>
    <mergeCell ref="A1:A2"/>
    <mergeCell ref="B1:B2"/>
    <mergeCell ref="C1:C2"/>
    <mergeCell ref="D1:D2"/>
    <mergeCell ref="E1:E2"/>
    <mergeCell ref="AF1:AF2"/>
    <mergeCell ref="AG1:AG2"/>
    <mergeCell ref="G1:G2"/>
    <mergeCell ref="N1:N2"/>
    <mergeCell ref="O1:O2"/>
    <mergeCell ref="AC1:AC2"/>
    <mergeCell ref="AD1:AD2"/>
    <mergeCell ref="AE1:AE2"/>
  </mergeCells>
  <pageMargins left="0.7" right="0.7" top="0.75" bottom="0.75" header="0.3" footer="0.3"/>
  <pageSetup paperSize="9" orientation="portrait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5"/>
  <sheetViews>
    <sheetView zoomScale="85" zoomScaleNormal="85" workbookViewId="0">
      <pane xSplit="4" ySplit="2" topLeftCell="Q3" activePane="bottomRight" state="frozen"/>
      <selection pane="topRight" activeCell="E1" sqref="E1"/>
      <selection pane="bottomLeft" activeCell="A3" sqref="A3"/>
      <selection pane="bottomRight" activeCell="Z36" sqref="Z36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5" width="6.5703125" customWidth="1"/>
    <col min="6" max="6" width="11.85546875" customWidth="1"/>
    <col min="7" max="8" width="9.85546875" customWidth="1"/>
    <col min="15" max="15" width="12.7109375" customWidth="1"/>
    <col min="16" max="16" width="16.42578125" customWidth="1"/>
    <col min="17" max="29" width="10.85546875" customWidth="1"/>
    <col min="30" max="30" width="13.7109375" customWidth="1"/>
    <col min="31" max="31" width="10.85546875" customWidth="1"/>
    <col min="32" max="32" width="12.28515625" bestFit="1" customWidth="1"/>
    <col min="33" max="33" width="10.85546875" customWidth="1"/>
    <col min="34" max="34" width="15.5703125" customWidth="1"/>
    <col min="35" max="35" width="10.85546875" customWidth="1"/>
  </cols>
  <sheetData>
    <row r="1" spans="1:35" x14ac:dyDescent="0.25">
      <c r="A1" s="177" t="s">
        <v>0</v>
      </c>
      <c r="B1" s="186" t="s">
        <v>21</v>
      </c>
      <c r="C1" s="186" t="s">
        <v>19</v>
      </c>
      <c r="D1" s="186" t="s">
        <v>20</v>
      </c>
      <c r="E1" s="186" t="s">
        <v>149</v>
      </c>
      <c r="F1" s="194" t="s">
        <v>12</v>
      </c>
      <c r="G1" s="194" t="s">
        <v>5</v>
      </c>
      <c r="H1" s="183" t="s">
        <v>17</v>
      </c>
      <c r="I1" s="3" t="s">
        <v>3</v>
      </c>
      <c r="J1" s="3"/>
      <c r="K1" s="3"/>
      <c r="L1" s="23"/>
      <c r="M1" s="3"/>
      <c r="N1" s="3"/>
      <c r="O1" s="188" t="s">
        <v>6</v>
      </c>
      <c r="P1" s="184" t="s">
        <v>4</v>
      </c>
      <c r="Q1" s="5" t="s">
        <v>40</v>
      </c>
      <c r="R1" s="5" t="s">
        <v>16</v>
      </c>
      <c r="S1" s="5" t="s">
        <v>118</v>
      </c>
      <c r="T1" s="5" t="s">
        <v>13</v>
      </c>
      <c r="U1" s="5" t="s">
        <v>9</v>
      </c>
      <c r="V1" s="5" t="s">
        <v>14</v>
      </c>
      <c r="W1" s="5" t="s">
        <v>40</v>
      </c>
      <c r="X1" s="5" t="s">
        <v>119</v>
      </c>
      <c r="Y1" s="5" t="s">
        <v>9</v>
      </c>
      <c r="Z1" s="5" t="s">
        <v>120</v>
      </c>
      <c r="AA1" s="5" t="s">
        <v>13</v>
      </c>
      <c r="AB1" s="5" t="s">
        <v>9</v>
      </c>
      <c r="AC1" s="5" t="s">
        <v>14</v>
      </c>
      <c r="AD1" s="4" t="s">
        <v>46</v>
      </c>
      <c r="AE1" s="177" t="s">
        <v>18</v>
      </c>
      <c r="AF1" s="169" t="s">
        <v>10</v>
      </c>
      <c r="AG1" s="169" t="s">
        <v>44</v>
      </c>
      <c r="AH1" s="179" t="s">
        <v>22</v>
      </c>
      <c r="AI1" s="181" t="s">
        <v>23</v>
      </c>
    </row>
    <row r="2" spans="1:35" x14ac:dyDescent="0.25">
      <c r="A2" s="178"/>
      <c r="B2" s="187"/>
      <c r="C2" s="187"/>
      <c r="D2" s="187"/>
      <c r="E2" s="187"/>
      <c r="F2" s="195"/>
      <c r="G2" s="195"/>
      <c r="H2" s="183"/>
      <c r="I2" s="17" t="s">
        <v>24</v>
      </c>
      <c r="J2" s="46" t="s">
        <v>43</v>
      </c>
      <c r="K2" s="17" t="s">
        <v>15</v>
      </c>
      <c r="L2" s="17" t="s">
        <v>1</v>
      </c>
      <c r="M2" s="2" t="s">
        <v>2</v>
      </c>
      <c r="N2" s="2" t="s">
        <v>7</v>
      </c>
      <c r="O2" s="189"/>
      <c r="P2" s="185"/>
      <c r="Q2" s="4" t="s">
        <v>90</v>
      </c>
      <c r="R2" s="4" t="s">
        <v>41</v>
      </c>
      <c r="S2" s="4" t="s">
        <v>100</v>
      </c>
      <c r="T2" s="4" t="s">
        <v>41</v>
      </c>
      <c r="U2" s="4" t="s">
        <v>41</v>
      </c>
      <c r="V2" s="4" t="s">
        <v>41</v>
      </c>
      <c r="W2" s="4" t="s">
        <v>42</v>
      </c>
      <c r="X2" s="4" t="s">
        <v>90</v>
      </c>
      <c r="Y2" s="4" t="s">
        <v>100</v>
      </c>
      <c r="Z2" s="4" t="s">
        <v>90</v>
      </c>
      <c r="AA2" s="4" t="s">
        <v>42</v>
      </c>
      <c r="AB2" s="4" t="s">
        <v>42</v>
      </c>
      <c r="AC2" s="4" t="s">
        <v>42</v>
      </c>
      <c r="AD2" s="45" t="s">
        <v>99</v>
      </c>
      <c r="AE2" s="178"/>
      <c r="AF2" s="170"/>
      <c r="AG2" s="170"/>
      <c r="AH2" s="180"/>
      <c r="AI2" s="182"/>
    </row>
    <row r="3" spans="1:35" s="32" customFormat="1" ht="12" customHeight="1" x14ac:dyDescent="0.25">
      <c r="A3" s="20" t="s">
        <v>28</v>
      </c>
      <c r="B3" s="21">
        <v>33</v>
      </c>
      <c r="C3" s="9">
        <v>63</v>
      </c>
      <c r="D3" s="9">
        <v>750</v>
      </c>
      <c r="E3" s="9"/>
      <c r="F3" s="31"/>
      <c r="G3" s="1">
        <f>'27.1'!AF3</f>
        <v>2829</v>
      </c>
      <c r="H3" s="22">
        <f>SUM(F3:G3)</f>
        <v>2829</v>
      </c>
      <c r="I3" s="28"/>
      <c r="J3" s="28"/>
      <c r="K3" s="28"/>
      <c r="L3" s="28"/>
      <c r="M3" s="28"/>
      <c r="N3" s="28"/>
      <c r="O3" s="6">
        <f t="shared" ref="O3" si="0">SUBTOTAL(9,I3:N3)</f>
        <v>0</v>
      </c>
      <c r="P3" s="11">
        <f t="shared" ref="P3" si="1">H3-O3</f>
        <v>2829</v>
      </c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9">
        <f>SUM(Q3:AD3)</f>
        <v>0</v>
      </c>
      <c r="AG3" s="26">
        <f>P3-AF3</f>
        <v>2829</v>
      </c>
      <c r="AH3" s="28">
        <f>(B3*C3)+D3+E3</f>
        <v>2829</v>
      </c>
      <c r="AI3" s="29">
        <f>AH3+AE3-AG3</f>
        <v>0</v>
      </c>
    </row>
    <row r="4" spans="1:35" ht="12" customHeight="1" x14ac:dyDescent="0.25">
      <c r="A4" s="20" t="s">
        <v>29</v>
      </c>
      <c r="B4" s="21">
        <v>70</v>
      </c>
      <c r="C4" s="9">
        <v>34</v>
      </c>
      <c r="D4" s="9">
        <v>39</v>
      </c>
      <c r="E4" s="9"/>
      <c r="F4" s="12"/>
      <c r="G4" s="1">
        <f>'27.1'!AF4</f>
        <v>2419</v>
      </c>
      <c r="H4" s="22">
        <f t="shared" ref="H4:H27" si="2">SUM(F4:G4)</f>
        <v>2419</v>
      </c>
      <c r="I4" s="7"/>
      <c r="J4" s="7"/>
      <c r="K4" s="7"/>
      <c r="L4" s="7"/>
      <c r="M4" s="7"/>
      <c r="N4" s="7"/>
      <c r="O4" s="6">
        <f t="shared" ref="O4:O20" si="3">SUBTOTAL(9,I4:N4)</f>
        <v>0</v>
      </c>
      <c r="P4" s="11">
        <f t="shared" ref="P4:P20" si="4">H4-O4</f>
        <v>2419</v>
      </c>
      <c r="Q4" s="14"/>
      <c r="R4" s="14"/>
      <c r="S4" s="14"/>
      <c r="T4" s="14"/>
      <c r="U4" s="25"/>
      <c r="V4" s="14"/>
      <c r="W4" s="14"/>
      <c r="X4" s="14"/>
      <c r="Y4" s="14"/>
      <c r="Z4" s="14"/>
      <c r="AA4" s="14"/>
      <c r="AB4" s="14"/>
      <c r="AC4" s="25"/>
      <c r="AD4" s="14"/>
      <c r="AE4" s="14"/>
      <c r="AF4" s="29">
        <f t="shared" ref="AF4:AF27" si="5">SUM(Q4:AD4)</f>
        <v>0</v>
      </c>
      <c r="AG4" s="15">
        <f t="shared" ref="AG4:AG26" si="6">P4-AF4</f>
        <v>2419</v>
      </c>
      <c r="AH4" s="28">
        <f t="shared" ref="AH4:AH27" si="7">(B4*C4)+D4+E4</f>
        <v>2419</v>
      </c>
      <c r="AI4" s="13">
        <f t="shared" ref="AI4:AI20" si="8">AH4+AE4-AG4</f>
        <v>0</v>
      </c>
    </row>
    <row r="5" spans="1:35" ht="12" customHeight="1" x14ac:dyDescent="0.25">
      <c r="A5" s="20" t="s">
        <v>30</v>
      </c>
      <c r="B5" s="21">
        <v>45</v>
      </c>
      <c r="C5" s="8">
        <v>0</v>
      </c>
      <c r="D5" s="8">
        <v>546</v>
      </c>
      <c r="E5" s="8"/>
      <c r="F5" s="12">
        <v>540</v>
      </c>
      <c r="G5" s="1">
        <f>'27.1'!AF5</f>
        <v>6</v>
      </c>
      <c r="H5" s="22">
        <f t="shared" si="2"/>
        <v>546</v>
      </c>
      <c r="I5" s="7"/>
      <c r="J5" s="7"/>
      <c r="K5" s="7"/>
      <c r="L5" s="7"/>
      <c r="M5" s="7"/>
      <c r="N5" s="7"/>
      <c r="O5" s="6">
        <f t="shared" si="3"/>
        <v>0</v>
      </c>
      <c r="P5" s="11">
        <f t="shared" si="4"/>
        <v>546</v>
      </c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29">
        <f t="shared" si="5"/>
        <v>0</v>
      </c>
      <c r="AG5" s="15">
        <f t="shared" si="6"/>
        <v>546</v>
      </c>
      <c r="AH5" s="28">
        <f t="shared" si="7"/>
        <v>546</v>
      </c>
      <c r="AI5" s="13">
        <f t="shared" si="8"/>
        <v>0</v>
      </c>
    </row>
    <row r="6" spans="1:35" ht="12" customHeight="1" x14ac:dyDescent="0.25">
      <c r="A6" s="20" t="s">
        <v>31</v>
      </c>
      <c r="B6" s="21">
        <v>40</v>
      </c>
      <c r="C6" s="8">
        <v>2</v>
      </c>
      <c r="D6" s="8">
        <v>25</v>
      </c>
      <c r="E6" s="8"/>
      <c r="F6" s="12"/>
      <c r="G6" s="1">
        <f>'27.1'!AF6</f>
        <v>105</v>
      </c>
      <c r="H6" s="22">
        <f t="shared" si="2"/>
        <v>105</v>
      </c>
      <c r="I6" s="7"/>
      <c r="J6" s="7"/>
      <c r="K6" s="7"/>
      <c r="L6" s="7"/>
      <c r="M6" s="7"/>
      <c r="N6" s="7"/>
      <c r="O6" s="6">
        <f t="shared" si="3"/>
        <v>0</v>
      </c>
      <c r="P6" s="11">
        <f t="shared" si="4"/>
        <v>105</v>
      </c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29">
        <f t="shared" si="5"/>
        <v>0</v>
      </c>
      <c r="AG6" s="15">
        <f t="shared" si="6"/>
        <v>105</v>
      </c>
      <c r="AH6" s="28">
        <f t="shared" si="7"/>
        <v>105</v>
      </c>
      <c r="AI6" s="13">
        <f t="shared" si="8"/>
        <v>0</v>
      </c>
    </row>
    <row r="7" spans="1:35" ht="12" customHeight="1" x14ac:dyDescent="0.25">
      <c r="A7" s="20" t="s">
        <v>33</v>
      </c>
      <c r="B7" s="21">
        <v>120</v>
      </c>
      <c r="C7" s="9">
        <v>6</v>
      </c>
      <c r="D7" s="9">
        <v>84</v>
      </c>
      <c r="E7" s="9"/>
      <c r="F7" s="12"/>
      <c r="G7" s="1">
        <f>'27.1'!AF7</f>
        <v>804</v>
      </c>
      <c r="H7" s="22">
        <f t="shared" si="2"/>
        <v>804</v>
      </c>
      <c r="I7" s="7"/>
      <c r="J7" s="7"/>
      <c r="K7" s="7"/>
      <c r="L7" s="7"/>
      <c r="M7" s="7"/>
      <c r="N7" s="7"/>
      <c r="O7" s="6">
        <f t="shared" ref="O7:O10" si="9">SUBTOTAL(9,I7:N7)</f>
        <v>0</v>
      </c>
      <c r="P7" s="11">
        <f t="shared" ref="P7:P10" si="10">H7-O7</f>
        <v>804</v>
      </c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29">
        <f t="shared" si="5"/>
        <v>0</v>
      </c>
      <c r="AG7" s="15">
        <f t="shared" si="6"/>
        <v>804</v>
      </c>
      <c r="AH7" s="28">
        <f t="shared" si="7"/>
        <v>804</v>
      </c>
      <c r="AI7" s="13">
        <f t="shared" si="8"/>
        <v>0</v>
      </c>
    </row>
    <row r="8" spans="1:35" ht="12" customHeight="1" x14ac:dyDescent="0.25">
      <c r="A8" s="20" t="s">
        <v>34</v>
      </c>
      <c r="B8" s="21">
        <v>60</v>
      </c>
      <c r="C8" s="8">
        <v>2</v>
      </c>
      <c r="D8" s="8">
        <v>81</v>
      </c>
      <c r="E8" s="8"/>
      <c r="F8" s="12"/>
      <c r="G8" s="1">
        <f>'27.1'!AF8</f>
        <v>201</v>
      </c>
      <c r="H8" s="22">
        <f t="shared" si="2"/>
        <v>201</v>
      </c>
      <c r="I8" s="7"/>
      <c r="J8" s="7"/>
      <c r="K8" s="7"/>
      <c r="L8" s="7"/>
      <c r="M8" s="7"/>
      <c r="N8" s="7"/>
      <c r="O8" s="6">
        <f t="shared" si="9"/>
        <v>0</v>
      </c>
      <c r="P8" s="11">
        <f t="shared" si="10"/>
        <v>201</v>
      </c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29">
        <f t="shared" si="5"/>
        <v>0</v>
      </c>
      <c r="AG8" s="15">
        <f t="shared" si="6"/>
        <v>201</v>
      </c>
      <c r="AH8" s="28">
        <f t="shared" si="7"/>
        <v>201</v>
      </c>
      <c r="AI8" s="13">
        <f t="shared" si="8"/>
        <v>0</v>
      </c>
    </row>
    <row r="9" spans="1:35" ht="12" customHeight="1" x14ac:dyDescent="0.25">
      <c r="A9" s="20" t="s">
        <v>35</v>
      </c>
      <c r="B9" s="21">
        <v>65</v>
      </c>
      <c r="C9" s="8">
        <v>3</v>
      </c>
      <c r="D9" s="8">
        <v>61</v>
      </c>
      <c r="E9" s="8"/>
      <c r="F9" s="12"/>
      <c r="G9" s="1">
        <f>'27.1'!AF9</f>
        <v>256</v>
      </c>
      <c r="H9" s="22">
        <f t="shared" si="2"/>
        <v>256</v>
      </c>
      <c r="I9" s="7"/>
      <c r="J9" s="7"/>
      <c r="K9" s="7"/>
      <c r="L9" s="7"/>
      <c r="M9" s="7"/>
      <c r="N9" s="7"/>
      <c r="O9" s="6">
        <f t="shared" si="9"/>
        <v>0</v>
      </c>
      <c r="P9" s="11">
        <f t="shared" si="10"/>
        <v>256</v>
      </c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29">
        <f t="shared" si="5"/>
        <v>0</v>
      </c>
      <c r="AG9" s="15">
        <f t="shared" si="6"/>
        <v>256</v>
      </c>
      <c r="AH9" s="28">
        <f t="shared" si="7"/>
        <v>256</v>
      </c>
      <c r="AI9" s="13">
        <f t="shared" si="8"/>
        <v>0</v>
      </c>
    </row>
    <row r="10" spans="1:35" s="32" customFormat="1" ht="12" customHeight="1" x14ac:dyDescent="0.25">
      <c r="A10" s="20" t="s">
        <v>36</v>
      </c>
      <c r="B10" s="21">
        <v>100</v>
      </c>
      <c r="C10" s="8"/>
      <c r="D10" s="8">
        <v>826</v>
      </c>
      <c r="E10" s="8"/>
      <c r="F10" s="31">
        <v>802</v>
      </c>
      <c r="G10" s="1">
        <f>'27.1'!AF10</f>
        <v>24</v>
      </c>
      <c r="H10" s="22">
        <f t="shared" si="2"/>
        <v>826</v>
      </c>
      <c r="I10" s="28"/>
      <c r="J10" s="28"/>
      <c r="K10" s="28"/>
      <c r="L10" s="28"/>
      <c r="M10" s="28"/>
      <c r="N10" s="28"/>
      <c r="O10" s="6">
        <f t="shared" si="9"/>
        <v>0</v>
      </c>
      <c r="P10" s="11">
        <f t="shared" si="10"/>
        <v>826</v>
      </c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9">
        <f t="shared" si="5"/>
        <v>0</v>
      </c>
      <c r="AG10" s="26">
        <f t="shared" si="6"/>
        <v>826</v>
      </c>
      <c r="AH10" s="28">
        <f t="shared" si="7"/>
        <v>826</v>
      </c>
      <c r="AI10" s="29">
        <f t="shared" si="8"/>
        <v>0</v>
      </c>
    </row>
    <row r="11" spans="1:35" ht="12" customHeight="1" x14ac:dyDescent="0.25">
      <c r="A11" s="20" t="s">
        <v>37</v>
      </c>
      <c r="B11" s="21">
        <v>85</v>
      </c>
      <c r="C11" s="10">
        <v>2</v>
      </c>
      <c r="D11" s="10">
        <v>7</v>
      </c>
      <c r="E11" s="10"/>
      <c r="F11" s="12"/>
      <c r="G11" s="1">
        <f>'27.1'!AF11</f>
        <v>177</v>
      </c>
      <c r="H11" s="22">
        <f t="shared" si="2"/>
        <v>177</v>
      </c>
      <c r="I11" s="7"/>
      <c r="J11" s="7"/>
      <c r="K11" s="7"/>
      <c r="L11" s="7"/>
      <c r="M11" s="7"/>
      <c r="N11" s="7"/>
      <c r="O11" s="6">
        <f t="shared" si="3"/>
        <v>0</v>
      </c>
      <c r="P11" s="11">
        <f t="shared" si="4"/>
        <v>177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29">
        <f t="shared" si="5"/>
        <v>0</v>
      </c>
      <c r="AG11" s="15">
        <f t="shared" si="6"/>
        <v>177</v>
      </c>
      <c r="AH11" s="28">
        <f t="shared" si="7"/>
        <v>177</v>
      </c>
      <c r="AI11" s="13">
        <f t="shared" si="8"/>
        <v>0</v>
      </c>
    </row>
    <row r="12" spans="1:35" ht="12" customHeight="1" x14ac:dyDescent="0.25">
      <c r="A12" s="20" t="s">
        <v>38</v>
      </c>
      <c r="B12" s="21">
        <v>50</v>
      </c>
      <c r="C12" s="10">
        <v>8</v>
      </c>
      <c r="D12" s="10">
        <v>30</v>
      </c>
      <c r="E12" s="10"/>
      <c r="F12" s="12"/>
      <c r="G12" s="1">
        <f>'27.1'!AF12</f>
        <v>430</v>
      </c>
      <c r="H12" s="22">
        <f t="shared" si="2"/>
        <v>430</v>
      </c>
      <c r="I12" s="7"/>
      <c r="J12" s="7"/>
      <c r="K12" s="7"/>
      <c r="L12" s="7"/>
      <c r="M12" s="7"/>
      <c r="N12" s="7"/>
      <c r="O12" s="6">
        <f t="shared" si="3"/>
        <v>0</v>
      </c>
      <c r="P12" s="11">
        <f t="shared" si="4"/>
        <v>430</v>
      </c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29">
        <f t="shared" si="5"/>
        <v>0</v>
      </c>
      <c r="AG12" s="15">
        <f t="shared" si="6"/>
        <v>430</v>
      </c>
      <c r="AH12" s="28">
        <f t="shared" si="7"/>
        <v>430</v>
      </c>
      <c r="AI12" s="13">
        <f t="shared" si="8"/>
        <v>0</v>
      </c>
    </row>
    <row r="13" spans="1:35" ht="12" customHeight="1" x14ac:dyDescent="0.25">
      <c r="A13" s="20" t="s">
        <v>39</v>
      </c>
      <c r="B13" s="21">
        <v>50</v>
      </c>
      <c r="C13" s="10">
        <v>7</v>
      </c>
      <c r="D13" s="10">
        <v>92</v>
      </c>
      <c r="E13" s="10"/>
      <c r="F13" s="12"/>
      <c r="G13" s="1">
        <f>'27.1'!AF13</f>
        <v>442</v>
      </c>
      <c r="H13" s="22">
        <f t="shared" si="2"/>
        <v>442</v>
      </c>
      <c r="I13" s="7"/>
      <c r="J13" s="7"/>
      <c r="K13" s="7"/>
      <c r="L13" s="7"/>
      <c r="M13" s="7"/>
      <c r="N13" s="7"/>
      <c r="O13" s="6">
        <f t="shared" si="3"/>
        <v>0</v>
      </c>
      <c r="P13" s="11">
        <f t="shared" si="4"/>
        <v>442</v>
      </c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29">
        <f t="shared" si="5"/>
        <v>0</v>
      </c>
      <c r="AG13" s="15">
        <f t="shared" si="6"/>
        <v>442</v>
      </c>
      <c r="AH13" s="28">
        <f t="shared" si="7"/>
        <v>442</v>
      </c>
      <c r="AI13" s="13">
        <f t="shared" si="8"/>
        <v>0</v>
      </c>
    </row>
    <row r="14" spans="1:35" ht="12" customHeight="1" x14ac:dyDescent="0.25">
      <c r="A14" s="20" t="s">
        <v>25</v>
      </c>
      <c r="B14" s="21">
        <v>45</v>
      </c>
      <c r="C14" s="10">
        <v>5</v>
      </c>
      <c r="D14" s="10">
        <v>70</v>
      </c>
      <c r="E14" s="10"/>
      <c r="F14" s="12"/>
      <c r="G14" s="1">
        <f>'27.1'!AF14</f>
        <v>295</v>
      </c>
      <c r="H14" s="22">
        <f t="shared" si="2"/>
        <v>295</v>
      </c>
      <c r="I14" s="7"/>
      <c r="J14" s="7"/>
      <c r="K14" s="7"/>
      <c r="L14" s="7"/>
      <c r="M14" s="7"/>
      <c r="N14" s="7"/>
      <c r="O14" s="6">
        <f t="shared" si="3"/>
        <v>0</v>
      </c>
      <c r="P14" s="11">
        <f t="shared" si="4"/>
        <v>295</v>
      </c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29">
        <f t="shared" si="5"/>
        <v>0</v>
      </c>
      <c r="AG14" s="15">
        <f t="shared" si="6"/>
        <v>295</v>
      </c>
      <c r="AH14" s="28">
        <f t="shared" si="7"/>
        <v>295</v>
      </c>
      <c r="AI14" s="13">
        <f t="shared" si="8"/>
        <v>0</v>
      </c>
    </row>
    <row r="15" spans="1:35" ht="12" customHeight="1" x14ac:dyDescent="0.25">
      <c r="A15" s="20" t="s">
        <v>26</v>
      </c>
      <c r="B15" s="21">
        <v>33</v>
      </c>
      <c r="C15" s="10">
        <v>5</v>
      </c>
      <c r="D15" s="10">
        <v>30</v>
      </c>
      <c r="E15" s="10"/>
      <c r="F15" s="12"/>
      <c r="G15" s="1">
        <f>'27.1'!AF15</f>
        <v>195</v>
      </c>
      <c r="H15" s="22">
        <f t="shared" si="2"/>
        <v>195</v>
      </c>
      <c r="I15" s="7"/>
      <c r="J15" s="7"/>
      <c r="K15" s="7"/>
      <c r="L15" s="7"/>
      <c r="M15" s="7"/>
      <c r="N15" s="7"/>
      <c r="O15" s="6">
        <f t="shared" si="3"/>
        <v>0</v>
      </c>
      <c r="P15" s="11">
        <f t="shared" si="4"/>
        <v>195</v>
      </c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29">
        <f t="shared" si="5"/>
        <v>0</v>
      </c>
      <c r="AG15" s="15">
        <f t="shared" si="6"/>
        <v>195</v>
      </c>
      <c r="AH15" s="28">
        <f t="shared" si="7"/>
        <v>195</v>
      </c>
      <c r="AI15" s="13">
        <f t="shared" si="8"/>
        <v>0</v>
      </c>
    </row>
    <row r="16" spans="1:35" ht="12" customHeight="1" x14ac:dyDescent="0.25">
      <c r="A16" s="20" t="s">
        <v>27</v>
      </c>
      <c r="B16" s="21">
        <v>45</v>
      </c>
      <c r="C16" s="10">
        <v>7</v>
      </c>
      <c r="D16" s="10">
        <v>200</v>
      </c>
      <c r="E16" s="10"/>
      <c r="F16" s="12">
        <v>150</v>
      </c>
      <c r="G16" s="1">
        <f>'27.1'!AF16</f>
        <v>365</v>
      </c>
      <c r="H16" s="22">
        <f>SUM(F16:G16)</f>
        <v>515</v>
      </c>
      <c r="I16" s="7"/>
      <c r="J16" s="7"/>
      <c r="K16" s="7"/>
      <c r="L16" s="7"/>
      <c r="M16" s="7"/>
      <c r="N16" s="7"/>
      <c r="O16" s="6">
        <f t="shared" si="3"/>
        <v>0</v>
      </c>
      <c r="P16" s="11">
        <f t="shared" si="4"/>
        <v>515</v>
      </c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29">
        <f t="shared" si="5"/>
        <v>0</v>
      </c>
      <c r="AG16" s="15">
        <f t="shared" si="6"/>
        <v>515</v>
      </c>
      <c r="AH16" s="28">
        <f t="shared" si="7"/>
        <v>515</v>
      </c>
      <c r="AI16" s="13">
        <f t="shared" si="8"/>
        <v>0</v>
      </c>
    </row>
    <row r="17" spans="1:35" ht="12" customHeight="1" x14ac:dyDescent="0.25">
      <c r="A17" s="20" t="s">
        <v>48</v>
      </c>
      <c r="B17" s="21">
        <v>100</v>
      </c>
      <c r="C17" s="10"/>
      <c r="D17" s="10">
        <v>37</v>
      </c>
      <c r="E17" s="10"/>
      <c r="F17" s="12"/>
      <c r="G17" s="1">
        <f>'27.1'!AF17</f>
        <v>37</v>
      </c>
      <c r="H17" s="22">
        <f t="shared" si="2"/>
        <v>37</v>
      </c>
      <c r="I17" s="7"/>
      <c r="J17" s="7"/>
      <c r="K17" s="7"/>
      <c r="L17" s="7"/>
      <c r="M17" s="7"/>
      <c r="N17" s="7"/>
      <c r="O17" s="6">
        <f t="shared" si="3"/>
        <v>0</v>
      </c>
      <c r="P17" s="11">
        <f t="shared" si="4"/>
        <v>37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29">
        <f t="shared" si="5"/>
        <v>0</v>
      </c>
      <c r="AG17" s="15">
        <f t="shared" si="6"/>
        <v>37</v>
      </c>
      <c r="AH17" s="28">
        <f t="shared" si="7"/>
        <v>37</v>
      </c>
      <c r="AI17" s="13">
        <f t="shared" si="8"/>
        <v>0</v>
      </c>
    </row>
    <row r="18" spans="1:35" ht="12" customHeight="1" x14ac:dyDescent="0.25">
      <c r="A18" s="20" t="s">
        <v>49</v>
      </c>
      <c r="B18" s="21">
        <v>100</v>
      </c>
      <c r="C18" s="10"/>
      <c r="D18" s="10">
        <v>167</v>
      </c>
      <c r="E18" s="10"/>
      <c r="F18" s="12">
        <v>100</v>
      </c>
      <c r="G18" s="1">
        <f>'27.1'!AF18</f>
        <v>67</v>
      </c>
      <c r="H18" s="22">
        <f t="shared" si="2"/>
        <v>167</v>
      </c>
      <c r="I18" s="7"/>
      <c r="J18" s="7"/>
      <c r="K18" s="7"/>
      <c r="L18" s="7"/>
      <c r="M18" s="7"/>
      <c r="N18" s="7"/>
      <c r="O18" s="6">
        <f t="shared" si="3"/>
        <v>0</v>
      </c>
      <c r="P18" s="11">
        <f t="shared" si="4"/>
        <v>167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29">
        <f t="shared" si="5"/>
        <v>0</v>
      </c>
      <c r="AG18" s="15">
        <f t="shared" si="6"/>
        <v>167</v>
      </c>
      <c r="AH18" s="28">
        <f t="shared" si="7"/>
        <v>167</v>
      </c>
      <c r="AI18" s="13">
        <f t="shared" si="8"/>
        <v>0</v>
      </c>
    </row>
    <row r="19" spans="1:35" ht="12" customHeight="1" x14ac:dyDescent="0.25">
      <c r="A19" s="20" t="s">
        <v>50</v>
      </c>
      <c r="B19" s="21">
        <v>50</v>
      </c>
      <c r="C19" s="10"/>
      <c r="D19" s="10">
        <v>8</v>
      </c>
      <c r="E19" s="10"/>
      <c r="F19" s="12"/>
      <c r="G19" s="1">
        <f>'27.1'!AF19</f>
        <v>8</v>
      </c>
      <c r="H19" s="22">
        <f t="shared" si="2"/>
        <v>8</v>
      </c>
      <c r="I19" s="7"/>
      <c r="J19" s="7"/>
      <c r="K19" s="7"/>
      <c r="L19" s="7"/>
      <c r="M19" s="7"/>
      <c r="N19" s="7"/>
      <c r="O19" s="6">
        <f t="shared" si="3"/>
        <v>0</v>
      </c>
      <c r="P19" s="11">
        <f t="shared" si="4"/>
        <v>8</v>
      </c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29">
        <f t="shared" si="5"/>
        <v>0</v>
      </c>
      <c r="AG19" s="15">
        <f t="shared" si="6"/>
        <v>8</v>
      </c>
      <c r="AH19" s="28">
        <f t="shared" si="7"/>
        <v>8</v>
      </c>
      <c r="AI19" s="13">
        <f t="shared" si="8"/>
        <v>0</v>
      </c>
    </row>
    <row r="20" spans="1:35" ht="12" customHeight="1" x14ac:dyDescent="0.25">
      <c r="A20" s="20" t="s">
        <v>47</v>
      </c>
      <c r="B20" s="21">
        <v>33</v>
      </c>
      <c r="C20" s="10">
        <v>6</v>
      </c>
      <c r="D20" s="10">
        <v>31</v>
      </c>
      <c r="E20" s="10"/>
      <c r="F20" s="12"/>
      <c r="G20" s="1">
        <f>'27.1'!AF20</f>
        <v>229</v>
      </c>
      <c r="H20" s="22">
        <f t="shared" si="2"/>
        <v>229</v>
      </c>
      <c r="I20" s="7"/>
      <c r="J20" s="7"/>
      <c r="K20" s="7"/>
      <c r="L20" s="7"/>
      <c r="M20" s="7"/>
      <c r="N20" s="7"/>
      <c r="O20" s="6">
        <f t="shared" si="3"/>
        <v>0</v>
      </c>
      <c r="P20" s="11">
        <f t="shared" si="4"/>
        <v>229</v>
      </c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29">
        <f t="shared" si="5"/>
        <v>0</v>
      </c>
      <c r="AG20" s="15">
        <f t="shared" si="6"/>
        <v>229</v>
      </c>
      <c r="AH20" s="28">
        <f t="shared" si="7"/>
        <v>229</v>
      </c>
      <c r="AI20" s="13">
        <f t="shared" si="8"/>
        <v>0</v>
      </c>
    </row>
    <row r="21" spans="1:35" ht="12" customHeight="1" x14ac:dyDescent="0.25">
      <c r="A21" s="20" t="s">
        <v>191</v>
      </c>
      <c r="B21" s="21">
        <v>33</v>
      </c>
      <c r="C21" s="10">
        <v>7</v>
      </c>
      <c r="D21" s="10">
        <v>24</v>
      </c>
      <c r="E21" s="10"/>
      <c r="F21" s="12"/>
      <c r="G21" s="1">
        <f>'27.1'!AF21</f>
        <v>255</v>
      </c>
      <c r="H21" s="22">
        <f t="shared" si="2"/>
        <v>255</v>
      </c>
      <c r="I21" s="7"/>
      <c r="J21" s="7"/>
      <c r="K21" s="7"/>
      <c r="L21" s="7"/>
      <c r="M21" s="7"/>
      <c r="N21" s="7"/>
      <c r="O21" s="6">
        <f t="shared" ref="O21:O26" si="11">SUBTOTAL(9,I21:N21)</f>
        <v>0</v>
      </c>
      <c r="P21" s="11">
        <f t="shared" ref="P21:P26" si="12">H21-O21</f>
        <v>255</v>
      </c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29">
        <f t="shared" si="5"/>
        <v>0</v>
      </c>
      <c r="AG21" s="15">
        <f t="shared" si="6"/>
        <v>255</v>
      </c>
      <c r="AH21" s="28">
        <f t="shared" si="7"/>
        <v>255</v>
      </c>
      <c r="AI21" s="13">
        <f t="shared" ref="AI21:AI26" si="13">AH21+AE21-AG21</f>
        <v>0</v>
      </c>
    </row>
    <row r="22" spans="1:35" ht="12" customHeight="1" x14ac:dyDescent="0.25">
      <c r="A22" s="20" t="s">
        <v>192</v>
      </c>
      <c r="B22" s="21"/>
      <c r="C22" s="10"/>
      <c r="D22" s="10">
        <v>27</v>
      </c>
      <c r="E22" s="10"/>
      <c r="F22" s="12"/>
      <c r="G22" s="1">
        <f>'27.1'!AF22</f>
        <v>27</v>
      </c>
      <c r="H22" s="22">
        <f t="shared" si="2"/>
        <v>27</v>
      </c>
      <c r="I22" s="7"/>
      <c r="J22" s="7"/>
      <c r="K22" s="7"/>
      <c r="L22" s="7"/>
      <c r="M22" s="7"/>
      <c r="N22" s="7"/>
      <c r="O22" s="6">
        <f t="shared" si="11"/>
        <v>0</v>
      </c>
      <c r="P22" s="11">
        <f t="shared" si="12"/>
        <v>27</v>
      </c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29">
        <f t="shared" si="5"/>
        <v>0</v>
      </c>
      <c r="AG22" s="15">
        <f t="shared" si="6"/>
        <v>27</v>
      </c>
      <c r="AH22" s="28">
        <f t="shared" si="7"/>
        <v>27</v>
      </c>
      <c r="AI22" s="13">
        <f t="shared" si="13"/>
        <v>0</v>
      </c>
    </row>
    <row r="23" spans="1:35" ht="12" customHeight="1" x14ac:dyDescent="0.25">
      <c r="A23" s="20" t="s">
        <v>193</v>
      </c>
      <c r="B23" s="21">
        <v>50</v>
      </c>
      <c r="C23" s="10">
        <v>1</v>
      </c>
      <c r="D23" s="10">
        <v>11</v>
      </c>
      <c r="E23" s="10"/>
      <c r="F23" s="12"/>
      <c r="G23" s="1">
        <f>'27.1'!AF23</f>
        <v>61</v>
      </c>
      <c r="H23" s="22">
        <f t="shared" si="2"/>
        <v>61</v>
      </c>
      <c r="I23" s="7"/>
      <c r="J23" s="7"/>
      <c r="K23" s="7"/>
      <c r="L23" s="7"/>
      <c r="M23" s="7"/>
      <c r="N23" s="7"/>
      <c r="O23" s="6">
        <f t="shared" si="11"/>
        <v>0</v>
      </c>
      <c r="P23" s="11">
        <f t="shared" si="12"/>
        <v>61</v>
      </c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29">
        <f t="shared" si="5"/>
        <v>0</v>
      </c>
      <c r="AG23" s="15">
        <f t="shared" si="6"/>
        <v>61</v>
      </c>
      <c r="AH23" s="28">
        <f t="shared" si="7"/>
        <v>61</v>
      </c>
      <c r="AI23" s="13">
        <f t="shared" si="13"/>
        <v>0</v>
      </c>
    </row>
    <row r="24" spans="1:35" ht="12" customHeight="1" x14ac:dyDescent="0.25">
      <c r="A24" s="20" t="s">
        <v>180</v>
      </c>
      <c r="B24" s="21"/>
      <c r="C24" s="10"/>
      <c r="D24" s="10">
        <v>33</v>
      </c>
      <c r="E24" s="10"/>
      <c r="F24" s="12"/>
      <c r="G24" s="1">
        <f>'27.1'!AF24</f>
        <v>33</v>
      </c>
      <c r="H24" s="22">
        <f t="shared" si="2"/>
        <v>33</v>
      </c>
      <c r="I24" s="7"/>
      <c r="J24" s="7"/>
      <c r="K24" s="7"/>
      <c r="L24" s="7"/>
      <c r="M24" s="7"/>
      <c r="N24" s="7"/>
      <c r="O24" s="6">
        <f t="shared" si="11"/>
        <v>0</v>
      </c>
      <c r="P24" s="11">
        <f t="shared" si="12"/>
        <v>33</v>
      </c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29">
        <f t="shared" si="5"/>
        <v>0</v>
      </c>
      <c r="AG24" s="15">
        <f t="shared" si="6"/>
        <v>33</v>
      </c>
      <c r="AH24" s="28">
        <f t="shared" si="7"/>
        <v>33</v>
      </c>
      <c r="AI24" s="13">
        <f t="shared" si="13"/>
        <v>0</v>
      </c>
    </row>
    <row r="25" spans="1:35" ht="12" customHeight="1" x14ac:dyDescent="0.25">
      <c r="A25" s="20" t="s">
        <v>181</v>
      </c>
      <c r="B25" s="21">
        <v>40</v>
      </c>
      <c r="C25" s="10">
        <v>1</v>
      </c>
      <c r="D25" s="10">
        <v>14</v>
      </c>
      <c r="E25" s="10"/>
      <c r="F25" s="12"/>
      <c r="G25" s="1">
        <f>'27.1'!AF25</f>
        <v>54</v>
      </c>
      <c r="H25" s="22">
        <f t="shared" si="2"/>
        <v>54</v>
      </c>
      <c r="I25" s="7"/>
      <c r="J25" s="7"/>
      <c r="K25" s="7"/>
      <c r="L25" s="7"/>
      <c r="M25" s="7"/>
      <c r="N25" s="7"/>
      <c r="O25" s="6">
        <f t="shared" si="11"/>
        <v>0</v>
      </c>
      <c r="P25" s="11">
        <f t="shared" si="12"/>
        <v>54</v>
      </c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29">
        <f t="shared" si="5"/>
        <v>0</v>
      </c>
      <c r="AG25" s="15">
        <f t="shared" si="6"/>
        <v>54</v>
      </c>
      <c r="AH25" s="28">
        <f t="shared" si="7"/>
        <v>54</v>
      </c>
      <c r="AI25" s="13">
        <f t="shared" si="13"/>
        <v>0</v>
      </c>
    </row>
    <row r="26" spans="1:35" ht="12" customHeight="1" x14ac:dyDescent="0.25">
      <c r="A26" s="20" t="s">
        <v>139</v>
      </c>
      <c r="B26" s="21">
        <v>30</v>
      </c>
      <c r="C26" s="10"/>
      <c r="D26" s="10">
        <v>37</v>
      </c>
      <c r="E26" s="10"/>
      <c r="F26" s="12"/>
      <c r="G26" s="1">
        <f>'27.1'!AF26</f>
        <v>37</v>
      </c>
      <c r="H26" s="22">
        <f t="shared" si="2"/>
        <v>37</v>
      </c>
      <c r="I26" s="7"/>
      <c r="J26" s="7"/>
      <c r="K26" s="7"/>
      <c r="L26" s="7"/>
      <c r="M26" s="7"/>
      <c r="N26" s="7"/>
      <c r="O26" s="6">
        <f t="shared" si="11"/>
        <v>0</v>
      </c>
      <c r="P26" s="11">
        <f t="shared" si="12"/>
        <v>37</v>
      </c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29">
        <f t="shared" si="5"/>
        <v>0</v>
      </c>
      <c r="AG26" s="15">
        <f t="shared" si="6"/>
        <v>37</v>
      </c>
      <c r="AH26" s="28">
        <f t="shared" si="7"/>
        <v>37</v>
      </c>
      <c r="AI26" s="13">
        <f t="shared" si="13"/>
        <v>0</v>
      </c>
    </row>
    <row r="27" spans="1:35" ht="12" customHeight="1" x14ac:dyDescent="0.25">
      <c r="A27" s="99" t="s">
        <v>138</v>
      </c>
      <c r="B27" s="21">
        <v>20</v>
      </c>
      <c r="C27" s="10"/>
      <c r="D27" s="10">
        <v>4</v>
      </c>
      <c r="E27" s="10"/>
      <c r="F27" s="12"/>
      <c r="G27" s="1">
        <f>'27.1'!AF27</f>
        <v>4</v>
      </c>
      <c r="H27" s="22">
        <f t="shared" si="2"/>
        <v>4</v>
      </c>
      <c r="I27" s="7"/>
      <c r="J27" s="7"/>
      <c r="K27" s="7"/>
      <c r="L27" s="7"/>
      <c r="M27" s="7"/>
      <c r="N27" s="7"/>
      <c r="O27" s="6">
        <f t="shared" ref="O27" si="14">SUBTOTAL(9,I27:N27)</f>
        <v>0</v>
      </c>
      <c r="P27" s="11">
        <f t="shared" ref="P27" si="15">H27-O27</f>
        <v>4</v>
      </c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29">
        <f t="shared" si="5"/>
        <v>0</v>
      </c>
      <c r="AG27" s="15">
        <f t="shared" ref="AG27" si="16">P27-AF27</f>
        <v>4</v>
      </c>
      <c r="AH27" s="28">
        <f t="shared" si="7"/>
        <v>4</v>
      </c>
      <c r="AI27" s="13">
        <f t="shared" ref="AI27" si="17">AH27+AE27-AG27</f>
        <v>0</v>
      </c>
    </row>
    <row r="28" spans="1:35" ht="12" customHeight="1" x14ac:dyDescent="0.25">
      <c r="A28" s="99" t="s">
        <v>194</v>
      </c>
      <c r="B28" s="21">
        <v>65</v>
      </c>
      <c r="C28" s="10">
        <v>2</v>
      </c>
      <c r="D28" s="10">
        <v>17</v>
      </c>
      <c r="E28" s="10"/>
      <c r="F28" s="12"/>
      <c r="G28" s="1">
        <f>'27.1'!AF28</f>
        <v>147</v>
      </c>
      <c r="H28" s="22">
        <f t="shared" ref="H28:H31" si="18">SUM(F28:G28)</f>
        <v>147</v>
      </c>
      <c r="I28" s="7"/>
      <c r="J28" s="7"/>
      <c r="K28" s="7"/>
      <c r="L28" s="7"/>
      <c r="M28" s="7"/>
      <c r="N28" s="7"/>
      <c r="O28" s="6">
        <f t="shared" ref="O28:O31" si="19">SUBTOTAL(9,I28:N28)</f>
        <v>0</v>
      </c>
      <c r="P28" s="11">
        <f t="shared" ref="P28:P31" si="20">H28-O28</f>
        <v>147</v>
      </c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29">
        <f t="shared" ref="AF28:AF31" si="21">SUM(Q28:AD28)</f>
        <v>0</v>
      </c>
      <c r="AG28" s="15">
        <f t="shared" ref="AG28:AG31" si="22">P28-AF28</f>
        <v>147</v>
      </c>
      <c r="AH28" s="28">
        <f t="shared" ref="AH28:AH31" si="23">(B28*C28)+D28+E28</f>
        <v>147</v>
      </c>
      <c r="AI28" s="13">
        <f t="shared" ref="AI28:AI31" si="24">AH28+AE28-AG28</f>
        <v>0</v>
      </c>
    </row>
    <row r="29" spans="1:35" ht="12" customHeight="1" x14ac:dyDescent="0.25">
      <c r="A29" s="21" t="s">
        <v>197</v>
      </c>
      <c r="B29" s="21"/>
      <c r="C29" s="10"/>
      <c r="D29" s="10"/>
      <c r="E29" s="10"/>
      <c r="F29" s="12"/>
      <c r="G29" s="1">
        <f>'27.1'!AF29</f>
        <v>0</v>
      </c>
      <c r="H29" s="22">
        <f t="shared" si="18"/>
        <v>0</v>
      </c>
      <c r="I29" s="7"/>
      <c r="J29" s="7"/>
      <c r="K29" s="7"/>
      <c r="L29" s="7"/>
      <c r="M29" s="7"/>
      <c r="N29" s="7"/>
      <c r="O29" s="6">
        <f t="shared" si="19"/>
        <v>0</v>
      </c>
      <c r="P29" s="11">
        <f t="shared" si="20"/>
        <v>0</v>
      </c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29">
        <f t="shared" si="21"/>
        <v>0</v>
      </c>
      <c r="AG29" s="15">
        <f t="shared" si="22"/>
        <v>0</v>
      </c>
      <c r="AH29" s="28">
        <f t="shared" si="23"/>
        <v>0</v>
      </c>
      <c r="AI29" s="13">
        <f t="shared" si="24"/>
        <v>0</v>
      </c>
    </row>
    <row r="30" spans="1:35" ht="12" customHeight="1" x14ac:dyDescent="0.25">
      <c r="A30" s="21" t="s">
        <v>198</v>
      </c>
      <c r="B30" s="21"/>
      <c r="C30" s="10"/>
      <c r="D30" s="10">
        <v>10</v>
      </c>
      <c r="E30" s="10"/>
      <c r="F30" s="12"/>
      <c r="G30" s="1">
        <f>'27.1'!AF30</f>
        <v>10</v>
      </c>
      <c r="H30" s="22">
        <f t="shared" si="18"/>
        <v>10</v>
      </c>
      <c r="I30" s="7"/>
      <c r="J30" s="7"/>
      <c r="K30" s="7"/>
      <c r="L30" s="7"/>
      <c r="M30" s="7"/>
      <c r="N30" s="7"/>
      <c r="O30" s="6">
        <f t="shared" si="19"/>
        <v>0</v>
      </c>
      <c r="P30" s="11">
        <f t="shared" si="20"/>
        <v>10</v>
      </c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29">
        <f t="shared" si="21"/>
        <v>0</v>
      </c>
      <c r="AG30" s="15">
        <f t="shared" si="22"/>
        <v>10</v>
      </c>
      <c r="AH30" s="28">
        <f t="shared" si="23"/>
        <v>10</v>
      </c>
      <c r="AI30" s="13">
        <f t="shared" si="24"/>
        <v>0</v>
      </c>
    </row>
    <row r="31" spans="1:35" ht="12" customHeight="1" x14ac:dyDescent="0.25">
      <c r="A31" s="21" t="s">
        <v>199</v>
      </c>
      <c r="B31" s="21"/>
      <c r="C31" s="10"/>
      <c r="D31" s="10"/>
      <c r="E31" s="10"/>
      <c r="F31" s="12"/>
      <c r="G31" s="1">
        <f>'27.1'!AF31</f>
        <v>0</v>
      </c>
      <c r="H31" s="22">
        <f t="shared" si="18"/>
        <v>0</v>
      </c>
      <c r="I31" s="7"/>
      <c r="J31" s="7"/>
      <c r="K31" s="7"/>
      <c r="L31" s="7"/>
      <c r="M31" s="7"/>
      <c r="N31" s="7"/>
      <c r="O31" s="6">
        <f t="shared" si="19"/>
        <v>0</v>
      </c>
      <c r="P31" s="11">
        <f t="shared" si="20"/>
        <v>0</v>
      </c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29">
        <f t="shared" si="21"/>
        <v>0</v>
      </c>
      <c r="AG31" s="15">
        <f t="shared" si="22"/>
        <v>0</v>
      </c>
      <c r="AH31" s="28">
        <f t="shared" si="23"/>
        <v>0</v>
      </c>
      <c r="AI31" s="13">
        <f t="shared" si="24"/>
        <v>0</v>
      </c>
    </row>
    <row r="32" spans="1:35" ht="12" customHeight="1" x14ac:dyDescent="0.25">
      <c r="F32" s="19">
        <f t="shared" ref="F32:K32" si="25">SUM(F3:F31)</f>
        <v>1592</v>
      </c>
      <c r="G32" s="19">
        <f t="shared" si="25"/>
        <v>9517</v>
      </c>
      <c r="H32" s="19">
        <f t="shared" si="25"/>
        <v>11109</v>
      </c>
      <c r="I32" s="19">
        <f t="shared" si="25"/>
        <v>0</v>
      </c>
      <c r="J32" s="19">
        <f t="shared" si="25"/>
        <v>0</v>
      </c>
      <c r="K32" s="19">
        <f t="shared" si="25"/>
        <v>0</v>
      </c>
      <c r="L32" s="19">
        <f>SUM(L3:L31)</f>
        <v>0</v>
      </c>
      <c r="M32" s="19">
        <f t="shared" ref="M32:AI32" si="26">SUM(M3:M31)</f>
        <v>0</v>
      </c>
      <c r="N32" s="19">
        <f t="shared" si="26"/>
        <v>0</v>
      </c>
      <c r="O32" s="19">
        <f t="shared" si="26"/>
        <v>0</v>
      </c>
      <c r="P32" s="19">
        <f t="shared" si="26"/>
        <v>11109</v>
      </c>
      <c r="Q32" s="19">
        <f t="shared" si="26"/>
        <v>0</v>
      </c>
      <c r="R32" s="19">
        <f t="shared" si="26"/>
        <v>0</v>
      </c>
      <c r="S32" s="19">
        <f t="shared" si="26"/>
        <v>0</v>
      </c>
      <c r="T32" s="19">
        <f t="shared" si="26"/>
        <v>0</v>
      </c>
      <c r="U32" s="19">
        <f t="shared" si="26"/>
        <v>0</v>
      </c>
      <c r="V32" s="19">
        <f t="shared" si="26"/>
        <v>0</v>
      </c>
      <c r="W32" s="19">
        <f t="shared" si="26"/>
        <v>0</v>
      </c>
      <c r="X32" s="19">
        <f t="shared" si="26"/>
        <v>0</v>
      </c>
      <c r="Y32" s="19">
        <f t="shared" si="26"/>
        <v>0</v>
      </c>
      <c r="Z32" s="19">
        <f t="shared" si="26"/>
        <v>0</v>
      </c>
      <c r="AA32" s="19">
        <f t="shared" si="26"/>
        <v>0</v>
      </c>
      <c r="AB32" s="19">
        <f t="shared" si="26"/>
        <v>0</v>
      </c>
      <c r="AC32" s="19">
        <f t="shared" si="26"/>
        <v>0</v>
      </c>
      <c r="AD32" s="19">
        <f t="shared" si="26"/>
        <v>0</v>
      </c>
      <c r="AE32" s="19">
        <f t="shared" si="26"/>
        <v>0</v>
      </c>
      <c r="AF32" s="19">
        <f t="shared" si="26"/>
        <v>0</v>
      </c>
      <c r="AG32" s="19">
        <f t="shared" si="26"/>
        <v>11109</v>
      </c>
      <c r="AH32" s="19">
        <f t="shared" si="26"/>
        <v>11109</v>
      </c>
      <c r="AI32" s="19">
        <f t="shared" si="26"/>
        <v>0</v>
      </c>
    </row>
    <row r="35" spans="15:21" x14ac:dyDescent="0.25">
      <c r="O35" t="s">
        <v>8</v>
      </c>
      <c r="Q35" s="18"/>
      <c r="R35" s="18"/>
      <c r="S35" s="18"/>
      <c r="T35" s="18"/>
      <c r="U35" s="18"/>
    </row>
  </sheetData>
  <mergeCells count="15">
    <mergeCell ref="G1:G2"/>
    <mergeCell ref="A1:A2"/>
    <mergeCell ref="B1:B2"/>
    <mergeCell ref="C1:C2"/>
    <mergeCell ref="D1:D2"/>
    <mergeCell ref="F1:F2"/>
    <mergeCell ref="E1:E2"/>
    <mergeCell ref="AH1:AH2"/>
    <mergeCell ref="AI1:AI2"/>
    <mergeCell ref="H1:H2"/>
    <mergeCell ref="O1:O2"/>
    <mergeCell ref="P1:P2"/>
    <mergeCell ref="AE1:AE2"/>
    <mergeCell ref="AF1:AF2"/>
    <mergeCell ref="AG1:AG2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"/>
  <sheetViews>
    <sheetView zoomScale="85" zoomScaleNormal="85" workbookViewId="0">
      <pane xSplit="4" topLeftCell="P1" activePane="topRight" state="frozen"/>
      <selection pane="topRight" activeCell="A3" sqref="A3:A31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5.85546875" bestFit="1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7" width="10.85546875" customWidth="1"/>
    <col min="28" max="28" width="13.140625" customWidth="1"/>
    <col min="29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</cols>
  <sheetData>
    <row r="1" spans="1:34" x14ac:dyDescent="0.25">
      <c r="A1" s="177" t="s">
        <v>0</v>
      </c>
      <c r="B1" s="186" t="s">
        <v>21</v>
      </c>
      <c r="C1" s="186" t="s">
        <v>19</v>
      </c>
      <c r="D1" s="177" t="s">
        <v>20</v>
      </c>
      <c r="E1" s="194" t="s">
        <v>12</v>
      </c>
      <c r="F1" s="194" t="s">
        <v>5</v>
      </c>
      <c r="G1" s="183" t="s">
        <v>17</v>
      </c>
      <c r="H1" s="3" t="s">
        <v>3</v>
      </c>
      <c r="I1" s="3"/>
      <c r="J1" s="3"/>
      <c r="K1" s="23"/>
      <c r="L1" s="3"/>
      <c r="M1" s="3"/>
      <c r="N1" s="188" t="s">
        <v>6</v>
      </c>
      <c r="O1" s="184" t="s">
        <v>4</v>
      </c>
      <c r="P1" s="5" t="s">
        <v>40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40</v>
      </c>
      <c r="W1" s="5" t="s">
        <v>16</v>
      </c>
      <c r="X1" s="5" t="s">
        <v>13</v>
      </c>
      <c r="Y1" s="5" t="s">
        <v>9</v>
      </c>
      <c r="Z1" s="5" t="s">
        <v>9</v>
      </c>
      <c r="AA1" s="5" t="s">
        <v>218</v>
      </c>
      <c r="AB1" s="4" t="s">
        <v>216</v>
      </c>
      <c r="AC1" s="5" t="s">
        <v>217</v>
      </c>
      <c r="AD1" s="177" t="s">
        <v>18</v>
      </c>
      <c r="AE1" s="169" t="s">
        <v>10</v>
      </c>
      <c r="AF1" s="169" t="s">
        <v>44</v>
      </c>
      <c r="AG1" s="179" t="s">
        <v>22</v>
      </c>
      <c r="AH1" s="181" t="s">
        <v>23</v>
      </c>
    </row>
    <row r="2" spans="1:34" x14ac:dyDescent="0.25">
      <c r="A2" s="178"/>
      <c r="B2" s="187"/>
      <c r="C2" s="187"/>
      <c r="D2" s="178"/>
      <c r="E2" s="195"/>
      <c r="F2" s="195"/>
      <c r="G2" s="183"/>
      <c r="H2" s="116" t="s">
        <v>24</v>
      </c>
      <c r="I2" s="46" t="s">
        <v>126</v>
      </c>
      <c r="J2" s="116" t="s">
        <v>15</v>
      </c>
      <c r="K2" s="116" t="s">
        <v>1</v>
      </c>
      <c r="L2" s="115" t="s">
        <v>2</v>
      </c>
      <c r="M2" s="115" t="s">
        <v>7</v>
      </c>
      <c r="N2" s="189"/>
      <c r="O2" s="185"/>
      <c r="P2" s="4" t="s">
        <v>41</v>
      </c>
      <c r="Q2" s="4" t="s">
        <v>41</v>
      </c>
      <c r="R2" s="4" t="s">
        <v>41</v>
      </c>
      <c r="S2" s="4" t="s">
        <v>41</v>
      </c>
      <c r="T2" s="4" t="s">
        <v>90</v>
      </c>
      <c r="U2" s="4" t="s">
        <v>90</v>
      </c>
      <c r="V2" s="4" t="s">
        <v>42</v>
      </c>
      <c r="W2" s="4" t="s">
        <v>42</v>
      </c>
      <c r="X2" s="4" t="s">
        <v>42</v>
      </c>
      <c r="Y2" s="4" t="s">
        <v>92</v>
      </c>
      <c r="Z2" s="4" t="s">
        <v>42</v>
      </c>
      <c r="AA2" s="4" t="s">
        <v>176</v>
      </c>
      <c r="AB2" s="16" t="s">
        <v>176</v>
      </c>
      <c r="AC2" s="16" t="s">
        <v>1</v>
      </c>
      <c r="AD2" s="178"/>
      <c r="AE2" s="170"/>
      <c r="AF2" s="170"/>
      <c r="AG2" s="180"/>
      <c r="AH2" s="182"/>
    </row>
    <row r="3" spans="1:34" ht="12" customHeight="1" x14ac:dyDescent="0.25">
      <c r="A3" s="20" t="s">
        <v>28</v>
      </c>
      <c r="B3" s="21">
        <v>33</v>
      </c>
      <c r="C3" s="9">
        <v>74</v>
      </c>
      <c r="D3" s="9">
        <v>1057</v>
      </c>
      <c r="E3" s="12">
        <v>1050</v>
      </c>
      <c r="F3" s="1">
        <f>'28.1'!AH3</f>
        <v>2829</v>
      </c>
      <c r="G3" s="22">
        <f>SUM(E3:F3)</f>
        <v>3879</v>
      </c>
      <c r="H3" s="28">
        <v>45</v>
      </c>
      <c r="I3" s="28">
        <v>18</v>
      </c>
      <c r="J3" s="28"/>
      <c r="K3" s="28">
        <v>70</v>
      </c>
      <c r="L3" s="28">
        <v>105</v>
      </c>
      <c r="M3" s="28"/>
      <c r="N3" s="6">
        <f t="shared" ref="N3:N20" si="0">SUBTOTAL(9,H3:M3)</f>
        <v>238</v>
      </c>
      <c r="O3" s="11">
        <f t="shared" ref="O3:O20" si="1">G3-N3</f>
        <v>3641</v>
      </c>
      <c r="P3" s="70">
        <v>60</v>
      </c>
      <c r="Q3" s="70">
        <v>38</v>
      </c>
      <c r="R3" s="70"/>
      <c r="S3" s="70"/>
      <c r="T3" s="70"/>
      <c r="U3" s="70">
        <v>20</v>
      </c>
      <c r="V3" s="70">
        <v>12</v>
      </c>
      <c r="W3" s="70"/>
      <c r="X3" s="70">
        <v>10</v>
      </c>
      <c r="Y3" s="70"/>
      <c r="Z3" s="70"/>
      <c r="AA3" s="70"/>
      <c r="AB3" s="70"/>
      <c r="AC3" s="70"/>
      <c r="AD3" s="14">
        <v>2</v>
      </c>
      <c r="AE3" s="13">
        <f>SUM(P3:AC3)</f>
        <v>140</v>
      </c>
      <c r="AF3" s="15">
        <f t="shared" ref="AF3:AF13" si="2">O3-AE3</f>
        <v>3501</v>
      </c>
      <c r="AG3" s="7">
        <f>(B3*C3)+D3</f>
        <v>3499</v>
      </c>
      <c r="AH3" s="13">
        <f>AG3+AD3-AF3</f>
        <v>0</v>
      </c>
    </row>
    <row r="4" spans="1:34" s="32" customFormat="1" ht="12" customHeight="1" x14ac:dyDescent="0.25">
      <c r="A4" s="20" t="s">
        <v>29</v>
      </c>
      <c r="B4" s="21">
        <v>70</v>
      </c>
      <c r="C4" s="9">
        <v>31</v>
      </c>
      <c r="D4" s="9">
        <v>336</v>
      </c>
      <c r="E4" s="12">
        <v>840</v>
      </c>
      <c r="F4" s="1">
        <f>'28.1'!AH4</f>
        <v>2419</v>
      </c>
      <c r="G4" s="22">
        <f>SUM(E4:F4)</f>
        <v>3259</v>
      </c>
      <c r="H4" s="7">
        <v>45</v>
      </c>
      <c r="I4" s="7">
        <v>169</v>
      </c>
      <c r="J4" s="7"/>
      <c r="K4" s="7">
        <v>100</v>
      </c>
      <c r="L4" s="7">
        <v>215</v>
      </c>
      <c r="M4" s="7"/>
      <c r="N4" s="6">
        <f t="shared" ref="N4" si="3">SUBTOTAL(9,H4:M4)</f>
        <v>529</v>
      </c>
      <c r="O4" s="11">
        <f t="shared" ref="O4" si="4">G4-N4</f>
        <v>2730</v>
      </c>
      <c r="P4" s="70"/>
      <c r="Q4" s="70">
        <v>115</v>
      </c>
      <c r="R4" s="70"/>
      <c r="S4" s="70"/>
      <c r="T4" s="70"/>
      <c r="U4" s="70">
        <v>52</v>
      </c>
      <c r="V4" s="70">
        <v>25</v>
      </c>
      <c r="W4" s="70"/>
      <c r="X4" s="70">
        <v>31</v>
      </c>
      <c r="Y4" s="70"/>
      <c r="Z4" s="70"/>
      <c r="AA4" s="70"/>
      <c r="AB4" s="70"/>
      <c r="AC4" s="70"/>
      <c r="AD4" s="27">
        <v>2</v>
      </c>
      <c r="AE4" s="13">
        <f t="shared" ref="AE4:AE31" si="5">SUM(P4:AC4)</f>
        <v>223</v>
      </c>
      <c r="AF4" s="26">
        <f t="shared" si="2"/>
        <v>2507</v>
      </c>
      <c r="AG4" s="28">
        <f t="shared" ref="AG4:AG20" si="6">(B4*C4)+D4</f>
        <v>2506</v>
      </c>
      <c r="AH4" s="29">
        <f t="shared" ref="AH4:AH20" si="7">AG4+AD4-AF4</f>
        <v>1</v>
      </c>
    </row>
    <row r="5" spans="1:34" ht="12" customHeight="1" x14ac:dyDescent="0.25">
      <c r="A5" s="20" t="s">
        <v>30</v>
      </c>
      <c r="B5" s="21">
        <v>45</v>
      </c>
      <c r="C5" s="8">
        <v>7</v>
      </c>
      <c r="D5" s="8">
        <v>40</v>
      </c>
      <c r="E5" s="12">
        <v>229</v>
      </c>
      <c r="F5" s="1">
        <f>'28.1'!AH5</f>
        <v>546</v>
      </c>
      <c r="G5" s="22">
        <f t="shared" ref="G5:G26" si="8">SUM(E5:F5)</f>
        <v>775</v>
      </c>
      <c r="H5" s="7"/>
      <c r="I5" s="7"/>
      <c r="J5" s="7"/>
      <c r="K5" s="7">
        <v>160</v>
      </c>
      <c r="L5" s="7">
        <v>130</v>
      </c>
      <c r="M5" s="7"/>
      <c r="N5" s="6">
        <f t="shared" ref="N5:N11" si="9">SUBTOTAL(9,H5:M5)</f>
        <v>290</v>
      </c>
      <c r="O5" s="11">
        <f t="shared" ref="O5:O11" si="10">G5-N5</f>
        <v>485</v>
      </c>
      <c r="P5" s="70">
        <v>100</v>
      </c>
      <c r="Q5" s="70">
        <v>5</v>
      </c>
      <c r="R5" s="70"/>
      <c r="S5" s="70"/>
      <c r="T5" s="70"/>
      <c r="U5" s="70">
        <v>21</v>
      </c>
      <c r="V5" s="70">
        <v>3</v>
      </c>
      <c r="W5" s="70"/>
      <c r="X5" s="70"/>
      <c r="Y5" s="70"/>
      <c r="Z5" s="70"/>
      <c r="AA5" s="70"/>
      <c r="AB5" s="70"/>
      <c r="AC5" s="70"/>
      <c r="AD5" s="14">
        <v>1</v>
      </c>
      <c r="AE5" s="13">
        <f t="shared" si="5"/>
        <v>129</v>
      </c>
      <c r="AF5" s="15">
        <f t="shared" si="2"/>
        <v>356</v>
      </c>
      <c r="AG5" s="7">
        <f t="shared" si="6"/>
        <v>355</v>
      </c>
      <c r="AH5" s="13">
        <f t="shared" si="7"/>
        <v>0</v>
      </c>
    </row>
    <row r="6" spans="1:34" ht="12" customHeight="1" x14ac:dyDescent="0.25">
      <c r="A6" s="20" t="s">
        <v>31</v>
      </c>
      <c r="B6" s="21">
        <v>40</v>
      </c>
      <c r="C6" s="8">
        <v>1</v>
      </c>
      <c r="D6" s="8">
        <v>2</v>
      </c>
      <c r="E6" s="12"/>
      <c r="F6" s="1">
        <f>'28.1'!AH6</f>
        <v>105</v>
      </c>
      <c r="G6" s="22">
        <f t="shared" si="8"/>
        <v>105</v>
      </c>
      <c r="H6" s="7"/>
      <c r="I6" s="7">
        <v>6</v>
      </c>
      <c r="J6" s="7"/>
      <c r="K6" s="7">
        <v>20</v>
      </c>
      <c r="L6" s="7"/>
      <c r="M6" s="7"/>
      <c r="N6" s="6">
        <f t="shared" si="9"/>
        <v>26</v>
      </c>
      <c r="O6" s="11">
        <f t="shared" si="10"/>
        <v>79</v>
      </c>
      <c r="P6" s="70">
        <v>30</v>
      </c>
      <c r="Q6" s="70">
        <v>2</v>
      </c>
      <c r="R6" s="70"/>
      <c r="S6" s="70"/>
      <c r="T6" s="70"/>
      <c r="U6" s="70"/>
      <c r="V6" s="70"/>
      <c r="W6" s="70"/>
      <c r="X6" s="70">
        <v>5</v>
      </c>
      <c r="Y6" s="70"/>
      <c r="Z6" s="70"/>
      <c r="AA6" s="70"/>
      <c r="AB6" s="70"/>
      <c r="AC6" s="70"/>
      <c r="AD6" s="14"/>
      <c r="AE6" s="13">
        <f t="shared" si="5"/>
        <v>37</v>
      </c>
      <c r="AF6" s="15">
        <f t="shared" si="2"/>
        <v>42</v>
      </c>
      <c r="AG6" s="7">
        <f t="shared" si="6"/>
        <v>42</v>
      </c>
      <c r="AH6" s="13">
        <f t="shared" si="7"/>
        <v>0</v>
      </c>
    </row>
    <row r="7" spans="1:34" s="32" customFormat="1" ht="12" customHeight="1" x14ac:dyDescent="0.25">
      <c r="A7" s="20" t="s">
        <v>33</v>
      </c>
      <c r="B7" s="21">
        <v>120</v>
      </c>
      <c r="C7" s="9">
        <v>8</v>
      </c>
      <c r="D7" s="9">
        <v>2</v>
      </c>
      <c r="E7" s="12">
        <v>240</v>
      </c>
      <c r="F7" s="1">
        <f>'28.1'!AH7</f>
        <v>804</v>
      </c>
      <c r="G7" s="22">
        <f t="shared" si="8"/>
        <v>1044</v>
      </c>
      <c r="H7" s="7">
        <v>5</v>
      </c>
      <c r="I7" s="7">
        <v>6</v>
      </c>
      <c r="J7" s="7"/>
      <c r="K7" s="7"/>
      <c r="L7" s="7"/>
      <c r="M7" s="7"/>
      <c r="N7" s="6">
        <f t="shared" si="9"/>
        <v>11</v>
      </c>
      <c r="O7" s="11">
        <f t="shared" si="10"/>
        <v>1033</v>
      </c>
      <c r="P7" s="70"/>
      <c r="Q7" s="70">
        <v>6</v>
      </c>
      <c r="R7" s="70"/>
      <c r="S7" s="70"/>
      <c r="T7" s="70"/>
      <c r="U7" s="70">
        <v>11</v>
      </c>
      <c r="V7" s="70">
        <v>21</v>
      </c>
      <c r="W7" s="70"/>
      <c r="X7" s="70">
        <v>32</v>
      </c>
      <c r="Y7" s="70"/>
      <c r="Z7" s="70"/>
      <c r="AA7" s="70"/>
      <c r="AB7" s="70"/>
      <c r="AC7" s="70"/>
      <c r="AD7" s="27">
        <v>1</v>
      </c>
      <c r="AE7" s="13">
        <f t="shared" si="5"/>
        <v>70</v>
      </c>
      <c r="AF7" s="26">
        <f t="shared" si="2"/>
        <v>963</v>
      </c>
      <c r="AG7" s="28">
        <f t="shared" si="6"/>
        <v>962</v>
      </c>
      <c r="AH7" s="29">
        <f t="shared" si="7"/>
        <v>0</v>
      </c>
    </row>
    <row r="8" spans="1:34" ht="12" customHeight="1" x14ac:dyDescent="0.25">
      <c r="A8" s="20" t="s">
        <v>34</v>
      </c>
      <c r="B8" s="21">
        <v>60</v>
      </c>
      <c r="C8" s="8">
        <v>1</v>
      </c>
      <c r="D8" s="8">
        <v>41</v>
      </c>
      <c r="E8" s="12"/>
      <c r="F8" s="1">
        <f>'28.1'!AH8</f>
        <v>201</v>
      </c>
      <c r="G8" s="22">
        <f t="shared" si="8"/>
        <v>201</v>
      </c>
      <c r="H8" s="7"/>
      <c r="I8" s="7"/>
      <c r="J8" s="7"/>
      <c r="K8" s="7"/>
      <c r="L8" s="7"/>
      <c r="M8" s="7"/>
      <c r="N8" s="6">
        <f t="shared" si="9"/>
        <v>0</v>
      </c>
      <c r="O8" s="11">
        <f t="shared" si="10"/>
        <v>201</v>
      </c>
      <c r="P8" s="70">
        <v>100</v>
      </c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14"/>
      <c r="AE8" s="13">
        <f t="shared" si="5"/>
        <v>100</v>
      </c>
      <c r="AF8" s="15">
        <f t="shared" si="2"/>
        <v>101</v>
      </c>
      <c r="AG8" s="7">
        <f t="shared" si="6"/>
        <v>101</v>
      </c>
      <c r="AH8" s="13">
        <f t="shared" si="7"/>
        <v>0</v>
      </c>
    </row>
    <row r="9" spans="1:34" s="32" customFormat="1" ht="12" customHeight="1" x14ac:dyDescent="0.25">
      <c r="A9" s="20" t="s">
        <v>35</v>
      </c>
      <c r="B9" s="21">
        <v>65</v>
      </c>
      <c r="C9" s="8">
        <v>3</v>
      </c>
      <c r="D9" s="8">
        <v>24</v>
      </c>
      <c r="E9" s="12"/>
      <c r="F9" s="1">
        <f>'28.1'!AH9</f>
        <v>256</v>
      </c>
      <c r="G9" s="22">
        <f t="shared" si="8"/>
        <v>256</v>
      </c>
      <c r="H9" s="7">
        <v>3</v>
      </c>
      <c r="I9" s="7">
        <v>2</v>
      </c>
      <c r="J9" s="7"/>
      <c r="K9" s="7"/>
      <c r="L9" s="7"/>
      <c r="M9" s="7"/>
      <c r="N9" s="6">
        <f t="shared" si="9"/>
        <v>5</v>
      </c>
      <c r="O9" s="11">
        <f t="shared" si="10"/>
        <v>251</v>
      </c>
      <c r="P9" s="70"/>
      <c r="Q9" s="70">
        <v>3</v>
      </c>
      <c r="R9" s="70"/>
      <c r="S9" s="70"/>
      <c r="T9" s="70"/>
      <c r="U9" s="70">
        <v>3</v>
      </c>
      <c r="V9" s="70">
        <v>6</v>
      </c>
      <c r="W9" s="70"/>
      <c r="X9" s="70">
        <v>20</v>
      </c>
      <c r="Y9" s="70"/>
      <c r="Z9" s="70"/>
      <c r="AA9" s="70"/>
      <c r="AB9" s="70"/>
      <c r="AC9" s="70"/>
      <c r="AD9" s="27"/>
      <c r="AE9" s="13">
        <f t="shared" si="5"/>
        <v>32</v>
      </c>
      <c r="AF9" s="26">
        <f t="shared" si="2"/>
        <v>219</v>
      </c>
      <c r="AG9" s="28">
        <f t="shared" si="6"/>
        <v>219</v>
      </c>
      <c r="AH9" s="29">
        <f t="shared" si="7"/>
        <v>0</v>
      </c>
    </row>
    <row r="10" spans="1:34" s="32" customFormat="1" ht="12" customHeight="1" x14ac:dyDescent="0.25">
      <c r="A10" s="20" t="s">
        <v>36</v>
      </c>
      <c r="B10" s="21">
        <v>100</v>
      </c>
      <c r="C10" s="8">
        <v>5</v>
      </c>
      <c r="D10" s="8">
        <v>69</v>
      </c>
      <c r="E10" s="31">
        <v>218</v>
      </c>
      <c r="F10" s="1">
        <f>'28.1'!AH10</f>
        <v>826</v>
      </c>
      <c r="G10" s="22">
        <f t="shared" si="8"/>
        <v>1044</v>
      </c>
      <c r="H10" s="28">
        <v>25</v>
      </c>
      <c r="I10" s="28">
        <v>139</v>
      </c>
      <c r="J10" s="28"/>
      <c r="K10" s="28">
        <v>6</v>
      </c>
      <c r="L10" s="28">
        <v>117</v>
      </c>
      <c r="M10" s="28"/>
      <c r="N10" s="6">
        <f t="shared" si="9"/>
        <v>287</v>
      </c>
      <c r="O10" s="11">
        <f t="shared" si="10"/>
        <v>757</v>
      </c>
      <c r="P10" s="70"/>
      <c r="Q10" s="70">
        <v>38</v>
      </c>
      <c r="R10" s="70"/>
      <c r="S10" s="70"/>
      <c r="T10" s="70">
        <v>40</v>
      </c>
      <c r="U10" s="70">
        <v>41</v>
      </c>
      <c r="V10" s="70">
        <v>30</v>
      </c>
      <c r="W10" s="70"/>
      <c r="X10" s="70">
        <v>36</v>
      </c>
      <c r="Y10" s="70"/>
      <c r="Z10" s="70"/>
      <c r="AA10" s="70"/>
      <c r="AB10" s="70"/>
      <c r="AC10" s="70"/>
      <c r="AD10" s="27">
        <v>3</v>
      </c>
      <c r="AE10" s="13">
        <f t="shared" si="5"/>
        <v>185</v>
      </c>
      <c r="AF10" s="26">
        <f t="shared" si="2"/>
        <v>572</v>
      </c>
      <c r="AG10" s="28">
        <f t="shared" si="6"/>
        <v>569</v>
      </c>
      <c r="AH10" s="29">
        <f t="shared" si="7"/>
        <v>0</v>
      </c>
    </row>
    <row r="11" spans="1:34" ht="12" customHeight="1" x14ac:dyDescent="0.25">
      <c r="A11" s="20" t="s">
        <v>37</v>
      </c>
      <c r="B11" s="21">
        <v>85</v>
      </c>
      <c r="C11" s="10">
        <v>2</v>
      </c>
      <c r="D11" s="10">
        <v>76</v>
      </c>
      <c r="E11" s="12">
        <v>85</v>
      </c>
      <c r="F11" s="1">
        <f>'28.1'!AH11</f>
        <v>177</v>
      </c>
      <c r="G11" s="22">
        <f t="shared" si="8"/>
        <v>262</v>
      </c>
      <c r="H11" s="7"/>
      <c r="I11" s="7"/>
      <c r="J11" s="7"/>
      <c r="K11" s="7"/>
      <c r="L11" s="7"/>
      <c r="M11" s="7"/>
      <c r="N11" s="6">
        <f t="shared" si="9"/>
        <v>0</v>
      </c>
      <c r="O11" s="11">
        <f t="shared" si="10"/>
        <v>262</v>
      </c>
      <c r="P11" s="70"/>
      <c r="Q11" s="70">
        <v>5</v>
      </c>
      <c r="R11" s="70"/>
      <c r="S11" s="70"/>
      <c r="T11" s="70"/>
      <c r="U11" s="70">
        <v>5</v>
      </c>
      <c r="V11" s="70">
        <v>6</v>
      </c>
      <c r="W11" s="70"/>
      <c r="X11" s="70"/>
      <c r="Y11" s="70"/>
      <c r="Z11" s="70"/>
      <c r="AA11" s="70"/>
      <c r="AB11" s="70"/>
      <c r="AC11" s="70"/>
      <c r="AD11" s="14"/>
      <c r="AE11" s="13">
        <f t="shared" si="5"/>
        <v>16</v>
      </c>
      <c r="AF11" s="15">
        <f t="shared" si="2"/>
        <v>246</v>
      </c>
      <c r="AG11" s="7">
        <f t="shared" si="6"/>
        <v>246</v>
      </c>
      <c r="AH11" s="13">
        <f t="shared" si="7"/>
        <v>0</v>
      </c>
    </row>
    <row r="12" spans="1:34" ht="12" customHeight="1" x14ac:dyDescent="0.25">
      <c r="A12" s="20" t="s">
        <v>38</v>
      </c>
      <c r="B12" s="21">
        <v>50</v>
      </c>
      <c r="C12" s="10">
        <v>7</v>
      </c>
      <c r="D12" s="10">
        <v>116</v>
      </c>
      <c r="E12" s="31">
        <v>85</v>
      </c>
      <c r="F12" s="1">
        <f>'28.1'!AH12</f>
        <v>430</v>
      </c>
      <c r="G12" s="22">
        <f t="shared" si="8"/>
        <v>515</v>
      </c>
      <c r="H12" s="7">
        <v>10</v>
      </c>
      <c r="I12" s="7">
        <v>4</v>
      </c>
      <c r="J12" s="7"/>
      <c r="K12" s="7"/>
      <c r="L12" s="7"/>
      <c r="M12" s="7"/>
      <c r="N12" s="6">
        <f t="shared" si="0"/>
        <v>14</v>
      </c>
      <c r="O12" s="11">
        <f t="shared" si="1"/>
        <v>501</v>
      </c>
      <c r="P12" s="70"/>
      <c r="Q12" s="70"/>
      <c r="R12" s="70"/>
      <c r="S12" s="70"/>
      <c r="T12" s="70"/>
      <c r="U12" s="70">
        <v>15</v>
      </c>
      <c r="V12" s="70">
        <v>15</v>
      </c>
      <c r="W12" s="70"/>
      <c r="X12" s="70">
        <v>5</v>
      </c>
      <c r="Y12" s="70"/>
      <c r="Z12" s="70"/>
      <c r="AA12" s="70"/>
      <c r="AB12" s="70"/>
      <c r="AC12" s="70"/>
      <c r="AD12" s="14"/>
      <c r="AE12" s="13">
        <f t="shared" si="5"/>
        <v>35</v>
      </c>
      <c r="AF12" s="15">
        <f t="shared" si="2"/>
        <v>466</v>
      </c>
      <c r="AG12" s="7">
        <f t="shared" si="6"/>
        <v>466</v>
      </c>
      <c r="AH12" s="13">
        <f t="shared" si="7"/>
        <v>0</v>
      </c>
    </row>
    <row r="13" spans="1:34" ht="12" customHeight="1" x14ac:dyDescent="0.25">
      <c r="A13" s="20" t="s">
        <v>39</v>
      </c>
      <c r="B13" s="21">
        <v>50</v>
      </c>
      <c r="C13" s="10">
        <v>7</v>
      </c>
      <c r="D13" s="10">
        <v>73</v>
      </c>
      <c r="E13" s="12"/>
      <c r="F13" s="1">
        <f>'28.1'!AH13</f>
        <v>442</v>
      </c>
      <c r="G13" s="22">
        <f t="shared" si="8"/>
        <v>442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442</v>
      </c>
      <c r="P13" s="70"/>
      <c r="Q13" s="70"/>
      <c r="R13" s="70"/>
      <c r="S13" s="70"/>
      <c r="T13" s="70"/>
      <c r="U13" s="70">
        <v>4</v>
      </c>
      <c r="V13" s="70">
        <v>10</v>
      </c>
      <c r="W13" s="70"/>
      <c r="X13" s="70">
        <v>5</v>
      </c>
      <c r="Y13" s="70"/>
      <c r="Z13" s="70"/>
      <c r="AA13" s="70"/>
      <c r="AB13" s="70"/>
      <c r="AC13" s="70"/>
      <c r="AD13" s="14"/>
      <c r="AE13" s="13">
        <f t="shared" si="5"/>
        <v>19</v>
      </c>
      <c r="AF13" s="15">
        <f t="shared" si="2"/>
        <v>423</v>
      </c>
      <c r="AG13" s="7">
        <f t="shared" si="6"/>
        <v>423</v>
      </c>
      <c r="AH13" s="13">
        <f t="shared" si="7"/>
        <v>0</v>
      </c>
    </row>
    <row r="14" spans="1:34" ht="12" customHeight="1" x14ac:dyDescent="0.25">
      <c r="A14" s="20" t="s">
        <v>25</v>
      </c>
      <c r="B14" s="21">
        <v>45</v>
      </c>
      <c r="C14" s="10">
        <v>5</v>
      </c>
      <c r="D14" s="10">
        <v>40</v>
      </c>
      <c r="E14" s="12"/>
      <c r="F14" s="1">
        <f>'28.1'!AH14</f>
        <v>295</v>
      </c>
      <c r="G14" s="22">
        <f t="shared" si="8"/>
        <v>295</v>
      </c>
      <c r="H14" s="7"/>
      <c r="I14" s="7"/>
      <c r="J14" s="7"/>
      <c r="K14" s="7"/>
      <c r="L14" s="7">
        <v>5</v>
      </c>
      <c r="M14" s="7"/>
      <c r="N14" s="6">
        <f t="shared" si="0"/>
        <v>5</v>
      </c>
      <c r="O14" s="11">
        <f t="shared" si="1"/>
        <v>290</v>
      </c>
      <c r="P14" s="70"/>
      <c r="Q14" s="70"/>
      <c r="R14" s="70"/>
      <c r="S14" s="70"/>
      <c r="T14" s="70"/>
      <c r="U14" s="70"/>
      <c r="V14" s="70">
        <v>25</v>
      </c>
      <c r="W14" s="70"/>
      <c r="X14" s="70"/>
      <c r="Y14" s="70"/>
      <c r="Z14" s="70"/>
      <c r="AA14" s="70"/>
      <c r="AB14" s="70"/>
      <c r="AC14" s="70"/>
      <c r="AD14" s="14"/>
      <c r="AE14" s="13">
        <f t="shared" si="5"/>
        <v>25</v>
      </c>
      <c r="AF14" s="15">
        <f t="shared" ref="AF14:AF20" si="11">O14-AE14</f>
        <v>265</v>
      </c>
      <c r="AG14" s="7">
        <f t="shared" si="6"/>
        <v>265</v>
      </c>
      <c r="AH14" s="13">
        <f t="shared" si="7"/>
        <v>0</v>
      </c>
    </row>
    <row r="15" spans="1:34" ht="12" customHeight="1" x14ac:dyDescent="0.25">
      <c r="A15" s="20" t="s">
        <v>26</v>
      </c>
      <c r="B15" s="21">
        <v>33</v>
      </c>
      <c r="C15" s="10">
        <v>5</v>
      </c>
      <c r="D15" s="10">
        <v>30</v>
      </c>
      <c r="E15" s="12"/>
      <c r="F15" s="1">
        <f>'28.1'!AH15</f>
        <v>195</v>
      </c>
      <c r="G15" s="22">
        <f t="shared" si="8"/>
        <v>195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195</v>
      </c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14"/>
      <c r="AE15" s="13">
        <f t="shared" si="5"/>
        <v>0</v>
      </c>
      <c r="AF15" s="15">
        <f t="shared" si="11"/>
        <v>195</v>
      </c>
      <c r="AG15" s="7">
        <f t="shared" si="6"/>
        <v>195</v>
      </c>
      <c r="AH15" s="13">
        <f t="shared" si="7"/>
        <v>0</v>
      </c>
    </row>
    <row r="16" spans="1:34" ht="12" customHeight="1" x14ac:dyDescent="0.25">
      <c r="A16" s="20" t="s">
        <v>27</v>
      </c>
      <c r="B16" s="21">
        <v>45</v>
      </c>
      <c r="C16" s="10">
        <v>6</v>
      </c>
      <c r="D16" s="10">
        <v>25</v>
      </c>
      <c r="E16" s="31"/>
      <c r="F16" s="1">
        <f>'28.1'!AH16</f>
        <v>515</v>
      </c>
      <c r="G16" s="22">
        <f t="shared" si="8"/>
        <v>515</v>
      </c>
      <c r="H16" s="7"/>
      <c r="I16" s="7">
        <v>193</v>
      </c>
      <c r="J16" s="7"/>
      <c r="K16" s="7"/>
      <c r="L16" s="7"/>
      <c r="M16" s="7"/>
      <c r="N16" s="6">
        <f t="shared" si="0"/>
        <v>193</v>
      </c>
      <c r="O16" s="11">
        <f t="shared" si="1"/>
        <v>322</v>
      </c>
      <c r="P16" s="70"/>
      <c r="Q16" s="70"/>
      <c r="R16" s="70"/>
      <c r="S16" s="70"/>
      <c r="T16" s="70"/>
      <c r="U16" s="70">
        <v>4</v>
      </c>
      <c r="V16" s="70">
        <v>19</v>
      </c>
      <c r="W16" s="70"/>
      <c r="X16" s="70">
        <v>4</v>
      </c>
      <c r="Y16" s="70"/>
      <c r="Z16" s="70"/>
      <c r="AA16" s="70"/>
      <c r="AB16" s="70"/>
      <c r="AC16" s="70"/>
      <c r="AD16" s="14"/>
      <c r="AE16" s="13">
        <f t="shared" si="5"/>
        <v>27</v>
      </c>
      <c r="AF16" s="15">
        <f t="shared" si="11"/>
        <v>295</v>
      </c>
      <c r="AG16" s="7">
        <f t="shared" si="6"/>
        <v>295</v>
      </c>
      <c r="AH16" s="13">
        <f t="shared" si="7"/>
        <v>0</v>
      </c>
    </row>
    <row r="17" spans="1:34" ht="12" customHeight="1" x14ac:dyDescent="0.25">
      <c r="A17" s="20" t="s">
        <v>48</v>
      </c>
      <c r="B17" s="21">
        <v>100</v>
      </c>
      <c r="C17" s="10"/>
      <c r="D17" s="10">
        <v>27</v>
      </c>
      <c r="E17" s="12"/>
      <c r="F17" s="1">
        <f>'28.1'!AH17</f>
        <v>37</v>
      </c>
      <c r="G17" s="22">
        <f t="shared" si="8"/>
        <v>37</v>
      </c>
      <c r="H17" s="7">
        <v>10</v>
      </c>
      <c r="I17" s="7"/>
      <c r="J17" s="7"/>
      <c r="K17" s="7"/>
      <c r="L17" s="7"/>
      <c r="M17" s="7"/>
      <c r="N17" s="6">
        <f t="shared" si="0"/>
        <v>10</v>
      </c>
      <c r="O17" s="11">
        <f t="shared" si="1"/>
        <v>27</v>
      </c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14"/>
      <c r="AE17" s="13">
        <f t="shared" si="5"/>
        <v>0</v>
      </c>
      <c r="AF17" s="15">
        <f t="shared" si="11"/>
        <v>27</v>
      </c>
      <c r="AG17" s="7">
        <f t="shared" si="6"/>
        <v>27</v>
      </c>
      <c r="AH17" s="13">
        <f t="shared" si="7"/>
        <v>0</v>
      </c>
    </row>
    <row r="18" spans="1:34" ht="12" customHeight="1" x14ac:dyDescent="0.25">
      <c r="A18" s="20" t="s">
        <v>49</v>
      </c>
      <c r="B18" s="21">
        <v>100</v>
      </c>
      <c r="C18" s="10">
        <v>1</v>
      </c>
      <c r="D18" s="10">
        <v>40</v>
      </c>
      <c r="E18" s="12"/>
      <c r="F18" s="1">
        <f>'28.1'!AH18</f>
        <v>167</v>
      </c>
      <c r="G18" s="22">
        <f t="shared" si="8"/>
        <v>167</v>
      </c>
      <c r="H18" s="7"/>
      <c r="I18" s="7">
        <v>16</v>
      </c>
      <c r="J18" s="7"/>
      <c r="K18" s="7"/>
      <c r="L18" s="7"/>
      <c r="M18" s="7"/>
      <c r="N18" s="6">
        <f t="shared" si="0"/>
        <v>16</v>
      </c>
      <c r="O18" s="11">
        <f t="shared" si="1"/>
        <v>151</v>
      </c>
      <c r="P18" s="70"/>
      <c r="Q18" s="70">
        <v>1</v>
      </c>
      <c r="R18" s="70"/>
      <c r="S18" s="70"/>
      <c r="T18" s="70"/>
      <c r="U18" s="70"/>
      <c r="V18" s="70"/>
      <c r="W18" s="70"/>
      <c r="X18" s="70">
        <v>10</v>
      </c>
      <c r="Y18" s="70"/>
      <c r="Z18" s="70"/>
      <c r="AA18" s="70"/>
      <c r="AB18" s="70"/>
      <c r="AC18" s="70"/>
      <c r="AD18" s="14"/>
      <c r="AE18" s="13">
        <f t="shared" si="5"/>
        <v>11</v>
      </c>
      <c r="AF18" s="15">
        <f t="shared" si="11"/>
        <v>140</v>
      </c>
      <c r="AG18" s="7">
        <f t="shared" si="6"/>
        <v>140</v>
      </c>
      <c r="AH18" s="13">
        <f t="shared" si="7"/>
        <v>0</v>
      </c>
    </row>
    <row r="19" spans="1:34" ht="12" customHeight="1" x14ac:dyDescent="0.25">
      <c r="A19" s="20" t="s">
        <v>50</v>
      </c>
      <c r="B19" s="21">
        <v>50</v>
      </c>
      <c r="C19" s="10"/>
      <c r="D19" s="10">
        <v>39</v>
      </c>
      <c r="E19" s="12">
        <v>50</v>
      </c>
      <c r="F19" s="1">
        <f>'28.1'!AH19</f>
        <v>8</v>
      </c>
      <c r="G19" s="22">
        <f t="shared" si="8"/>
        <v>58</v>
      </c>
      <c r="H19" s="7">
        <v>12</v>
      </c>
      <c r="I19" s="7">
        <v>6</v>
      </c>
      <c r="J19" s="7"/>
      <c r="K19" s="7"/>
      <c r="L19" s="7"/>
      <c r="M19" s="7"/>
      <c r="N19" s="6">
        <f t="shared" si="0"/>
        <v>18</v>
      </c>
      <c r="O19" s="11">
        <f t="shared" si="1"/>
        <v>40</v>
      </c>
      <c r="P19" s="70"/>
      <c r="Q19" s="70">
        <v>1</v>
      </c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14"/>
      <c r="AE19" s="13">
        <f t="shared" si="5"/>
        <v>1</v>
      </c>
      <c r="AF19" s="15">
        <f t="shared" si="11"/>
        <v>39</v>
      </c>
      <c r="AG19" s="7">
        <f t="shared" si="6"/>
        <v>39</v>
      </c>
      <c r="AH19" s="13">
        <f t="shared" si="7"/>
        <v>0</v>
      </c>
    </row>
    <row r="20" spans="1:34" ht="12" customHeight="1" x14ac:dyDescent="0.25">
      <c r="A20" s="20" t="s">
        <v>47</v>
      </c>
      <c r="B20" s="21">
        <v>33</v>
      </c>
      <c r="C20" s="10">
        <v>1</v>
      </c>
      <c r="D20" s="10">
        <v>140</v>
      </c>
      <c r="E20" s="12">
        <v>104</v>
      </c>
      <c r="F20" s="1">
        <f>'28.1'!AH20</f>
        <v>229</v>
      </c>
      <c r="G20" s="22">
        <f t="shared" si="8"/>
        <v>333</v>
      </c>
      <c r="H20" s="7">
        <v>2</v>
      </c>
      <c r="I20" s="7">
        <v>123</v>
      </c>
      <c r="J20" s="7"/>
      <c r="K20" s="7"/>
      <c r="L20" s="7">
        <v>10</v>
      </c>
      <c r="M20" s="7"/>
      <c r="N20" s="6">
        <f t="shared" si="0"/>
        <v>135</v>
      </c>
      <c r="O20" s="11">
        <f t="shared" si="1"/>
        <v>198</v>
      </c>
      <c r="P20" s="70"/>
      <c r="Q20" s="70">
        <v>3</v>
      </c>
      <c r="R20" s="70"/>
      <c r="S20" s="70"/>
      <c r="T20" s="70"/>
      <c r="U20" s="70"/>
      <c r="V20" s="70">
        <v>14</v>
      </c>
      <c r="W20" s="70"/>
      <c r="X20" s="70">
        <v>3</v>
      </c>
      <c r="Y20" s="70"/>
      <c r="Z20" s="70"/>
      <c r="AA20" s="70"/>
      <c r="AB20" s="70">
        <v>4</v>
      </c>
      <c r="AC20" s="70">
        <v>1</v>
      </c>
      <c r="AD20" s="14"/>
      <c r="AE20" s="13">
        <f t="shared" si="5"/>
        <v>25</v>
      </c>
      <c r="AF20" s="15">
        <f t="shared" si="11"/>
        <v>173</v>
      </c>
      <c r="AG20" s="7">
        <f t="shared" si="6"/>
        <v>173</v>
      </c>
      <c r="AH20" s="13">
        <f t="shared" si="7"/>
        <v>0</v>
      </c>
    </row>
    <row r="21" spans="1:34" ht="12" customHeight="1" x14ac:dyDescent="0.25">
      <c r="A21" s="20" t="s">
        <v>191</v>
      </c>
      <c r="B21" s="21">
        <v>33</v>
      </c>
      <c r="C21" s="10">
        <v>7</v>
      </c>
      <c r="D21" s="10">
        <v>5</v>
      </c>
      <c r="E21" s="12"/>
      <c r="F21" s="1">
        <f>'28.1'!AH21</f>
        <v>255</v>
      </c>
      <c r="G21" s="22">
        <f t="shared" si="8"/>
        <v>255</v>
      </c>
      <c r="H21" s="7"/>
      <c r="I21" s="7"/>
      <c r="J21" s="7"/>
      <c r="K21" s="7"/>
      <c r="L21" s="7"/>
      <c r="M21" s="7"/>
      <c r="N21" s="6">
        <f t="shared" ref="N21:N26" si="12">SUBTOTAL(9,H21:M21)</f>
        <v>0</v>
      </c>
      <c r="O21" s="11">
        <f t="shared" ref="O21:O26" si="13">G21-N21</f>
        <v>255</v>
      </c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>
        <v>14</v>
      </c>
      <c r="AB21" s="70">
        <v>4</v>
      </c>
      <c r="AC21" s="70">
        <v>1</v>
      </c>
      <c r="AD21" s="14"/>
      <c r="AE21" s="13">
        <f t="shared" si="5"/>
        <v>19</v>
      </c>
      <c r="AF21" s="15">
        <f t="shared" ref="AF21:AF26" si="14">O21-AE21</f>
        <v>236</v>
      </c>
      <c r="AG21" s="7">
        <f t="shared" ref="AG21:AG26" si="15">(B21*C21)+D21</f>
        <v>236</v>
      </c>
      <c r="AH21" s="13">
        <f t="shared" ref="AH21:AH26" si="16">AG21+AD21-AF21</f>
        <v>0</v>
      </c>
    </row>
    <row r="22" spans="1:34" ht="12" customHeight="1" x14ac:dyDescent="0.25">
      <c r="A22" s="20" t="s">
        <v>192</v>
      </c>
      <c r="B22" s="21"/>
      <c r="C22" s="10"/>
      <c r="D22" s="10">
        <v>24</v>
      </c>
      <c r="E22" s="12"/>
      <c r="F22" s="1">
        <f>'28.1'!AH22</f>
        <v>27</v>
      </c>
      <c r="G22" s="22">
        <f t="shared" si="8"/>
        <v>27</v>
      </c>
      <c r="H22" s="7"/>
      <c r="I22" s="7"/>
      <c r="J22" s="7"/>
      <c r="K22" s="7"/>
      <c r="L22" s="7"/>
      <c r="M22" s="7"/>
      <c r="N22" s="6">
        <f t="shared" si="12"/>
        <v>0</v>
      </c>
      <c r="O22" s="11">
        <f t="shared" si="13"/>
        <v>27</v>
      </c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>
        <v>2</v>
      </c>
      <c r="AC22" s="70">
        <v>1</v>
      </c>
      <c r="AD22" s="14"/>
      <c r="AE22" s="13">
        <f t="shared" si="5"/>
        <v>3</v>
      </c>
      <c r="AF22" s="15">
        <f t="shared" si="14"/>
        <v>24</v>
      </c>
      <c r="AG22" s="7">
        <f t="shared" si="15"/>
        <v>24</v>
      </c>
      <c r="AH22" s="13">
        <f t="shared" si="16"/>
        <v>0</v>
      </c>
    </row>
    <row r="23" spans="1:34" ht="12" customHeight="1" x14ac:dyDescent="0.25">
      <c r="A23" s="20" t="s">
        <v>193</v>
      </c>
      <c r="B23" s="21">
        <v>50</v>
      </c>
      <c r="C23" s="10">
        <v>0</v>
      </c>
      <c r="D23" s="10">
        <v>44</v>
      </c>
      <c r="E23" s="12"/>
      <c r="F23" s="1">
        <f>'28.1'!AH23</f>
        <v>61</v>
      </c>
      <c r="G23" s="22">
        <f t="shared" si="8"/>
        <v>61</v>
      </c>
      <c r="H23" s="7"/>
      <c r="I23" s="7"/>
      <c r="J23" s="7"/>
      <c r="K23" s="7"/>
      <c r="L23" s="7"/>
      <c r="M23" s="7"/>
      <c r="N23" s="6">
        <f t="shared" si="12"/>
        <v>0</v>
      </c>
      <c r="O23" s="11">
        <f t="shared" si="13"/>
        <v>61</v>
      </c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>
        <v>14</v>
      </c>
      <c r="AB23" s="70">
        <v>2</v>
      </c>
      <c r="AC23" s="70">
        <v>1</v>
      </c>
      <c r="AD23" s="14"/>
      <c r="AE23" s="13">
        <f t="shared" si="5"/>
        <v>17</v>
      </c>
      <c r="AF23" s="15">
        <f t="shared" si="14"/>
        <v>44</v>
      </c>
      <c r="AG23" s="7">
        <f t="shared" si="15"/>
        <v>44</v>
      </c>
      <c r="AH23" s="13">
        <f t="shared" si="16"/>
        <v>0</v>
      </c>
    </row>
    <row r="24" spans="1:34" ht="12" customHeight="1" x14ac:dyDescent="0.25">
      <c r="A24" s="20" t="s">
        <v>180</v>
      </c>
      <c r="B24" s="21"/>
      <c r="C24" s="10"/>
      <c r="D24" s="10">
        <v>18</v>
      </c>
      <c r="E24" s="12"/>
      <c r="F24" s="1">
        <f>'28.1'!AH24</f>
        <v>33</v>
      </c>
      <c r="G24" s="22">
        <f t="shared" si="8"/>
        <v>33</v>
      </c>
      <c r="H24" s="7"/>
      <c r="I24" s="7">
        <v>12</v>
      </c>
      <c r="J24" s="7"/>
      <c r="K24" s="7"/>
      <c r="L24" s="7"/>
      <c r="M24" s="7"/>
      <c r="N24" s="6">
        <f t="shared" si="12"/>
        <v>12</v>
      </c>
      <c r="O24" s="11">
        <f t="shared" si="13"/>
        <v>21</v>
      </c>
      <c r="P24" s="70"/>
      <c r="Q24" s="70"/>
      <c r="R24" s="70"/>
      <c r="S24" s="70"/>
      <c r="T24" s="70"/>
      <c r="U24" s="70"/>
      <c r="V24" s="70">
        <v>3</v>
      </c>
      <c r="W24" s="70"/>
      <c r="X24" s="70"/>
      <c r="Y24" s="70"/>
      <c r="Z24" s="70"/>
      <c r="AA24" s="70"/>
      <c r="AB24" s="70"/>
      <c r="AC24" s="70"/>
      <c r="AD24" s="14"/>
      <c r="AE24" s="13">
        <f t="shared" si="5"/>
        <v>3</v>
      </c>
      <c r="AF24" s="15">
        <f t="shared" si="14"/>
        <v>18</v>
      </c>
      <c r="AG24" s="7">
        <f t="shared" si="15"/>
        <v>18</v>
      </c>
      <c r="AH24" s="13">
        <f t="shared" si="16"/>
        <v>0</v>
      </c>
    </row>
    <row r="25" spans="1:34" ht="12" customHeight="1" x14ac:dyDescent="0.25">
      <c r="A25" s="20" t="s">
        <v>181</v>
      </c>
      <c r="B25" s="21">
        <v>40</v>
      </c>
      <c r="C25" s="10"/>
      <c r="D25" s="10">
        <v>32</v>
      </c>
      <c r="E25" s="12"/>
      <c r="F25" s="1">
        <f>'28.1'!AH25</f>
        <v>54</v>
      </c>
      <c r="G25" s="22">
        <f t="shared" si="8"/>
        <v>54</v>
      </c>
      <c r="H25" s="7"/>
      <c r="I25" s="7">
        <v>22</v>
      </c>
      <c r="J25" s="7"/>
      <c r="K25" s="7"/>
      <c r="L25" s="7"/>
      <c r="M25" s="7"/>
      <c r="N25" s="6">
        <f t="shared" si="12"/>
        <v>22</v>
      </c>
      <c r="O25" s="11">
        <f t="shared" si="13"/>
        <v>32</v>
      </c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14"/>
      <c r="AE25" s="13">
        <f t="shared" si="5"/>
        <v>0</v>
      </c>
      <c r="AF25" s="15">
        <f t="shared" si="14"/>
        <v>32</v>
      </c>
      <c r="AG25" s="7">
        <f t="shared" si="15"/>
        <v>32</v>
      </c>
      <c r="AH25" s="13">
        <f t="shared" si="16"/>
        <v>0</v>
      </c>
    </row>
    <row r="26" spans="1:34" ht="12" customHeight="1" x14ac:dyDescent="0.25">
      <c r="A26" s="20" t="s">
        <v>139</v>
      </c>
      <c r="B26" s="21">
        <v>30</v>
      </c>
      <c r="C26" s="10"/>
      <c r="D26" s="10">
        <v>7</v>
      </c>
      <c r="E26" s="12"/>
      <c r="F26" s="1">
        <f>'28.1'!AH26</f>
        <v>37</v>
      </c>
      <c r="G26" s="22">
        <f t="shared" si="8"/>
        <v>37</v>
      </c>
      <c r="H26" s="7"/>
      <c r="I26" s="7"/>
      <c r="J26" s="7"/>
      <c r="K26" s="7">
        <v>30</v>
      </c>
      <c r="L26" s="7"/>
      <c r="M26" s="7"/>
      <c r="N26" s="6">
        <f t="shared" si="12"/>
        <v>30</v>
      </c>
      <c r="O26" s="11">
        <f t="shared" si="13"/>
        <v>7</v>
      </c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14"/>
      <c r="AE26" s="13">
        <f t="shared" si="5"/>
        <v>0</v>
      </c>
      <c r="AF26" s="15">
        <f t="shared" si="14"/>
        <v>7</v>
      </c>
      <c r="AG26" s="7">
        <f t="shared" si="15"/>
        <v>7</v>
      </c>
      <c r="AH26" s="13">
        <f t="shared" si="16"/>
        <v>0</v>
      </c>
    </row>
    <row r="27" spans="1:34" ht="12" customHeight="1" x14ac:dyDescent="0.25">
      <c r="A27" s="99" t="s">
        <v>138</v>
      </c>
      <c r="B27" s="21">
        <v>20</v>
      </c>
      <c r="C27" s="10"/>
      <c r="D27" s="10"/>
      <c r="E27" s="12"/>
      <c r="F27" s="1">
        <f>'28.1'!AH27</f>
        <v>4</v>
      </c>
      <c r="G27" s="22">
        <f t="shared" ref="G27" si="17">SUM(E27:F27)</f>
        <v>4</v>
      </c>
      <c r="H27" s="7"/>
      <c r="I27" s="7"/>
      <c r="J27" s="7"/>
      <c r="K27" s="7">
        <v>4</v>
      </c>
      <c r="L27" s="7"/>
      <c r="M27" s="7"/>
      <c r="N27" s="6">
        <f t="shared" ref="N27" si="18">SUBTOTAL(9,H27:M27)</f>
        <v>4</v>
      </c>
      <c r="O27" s="11">
        <f t="shared" ref="O27" si="19">G27-N27</f>
        <v>0</v>
      </c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14"/>
      <c r="AE27" s="13">
        <f t="shared" si="5"/>
        <v>0</v>
      </c>
      <c r="AF27" s="15">
        <f t="shared" ref="AF27" si="20">O27-AE27</f>
        <v>0</v>
      </c>
      <c r="AG27" s="7">
        <f t="shared" ref="AG27" si="21">(B27*C27)+D27</f>
        <v>0</v>
      </c>
      <c r="AH27" s="13">
        <f t="shared" ref="AH27" si="22">AG27+AD27-AF27</f>
        <v>0</v>
      </c>
    </row>
    <row r="28" spans="1:34" ht="12" customHeight="1" x14ac:dyDescent="0.25">
      <c r="A28" s="99" t="s">
        <v>194</v>
      </c>
      <c r="B28" s="21">
        <v>65</v>
      </c>
      <c r="C28" s="10">
        <v>1</v>
      </c>
      <c r="D28" s="10">
        <v>50</v>
      </c>
      <c r="E28" s="12"/>
      <c r="F28" s="1">
        <f>'28.1'!AH28</f>
        <v>147</v>
      </c>
      <c r="G28" s="22">
        <f t="shared" ref="G28:G31" si="23">SUM(E28:F28)</f>
        <v>147</v>
      </c>
      <c r="H28" s="7"/>
      <c r="I28" s="7"/>
      <c r="J28" s="7"/>
      <c r="K28" s="7"/>
      <c r="L28" s="7"/>
      <c r="M28" s="7"/>
      <c r="N28" s="6">
        <f t="shared" ref="N28:N31" si="24">SUBTOTAL(9,H28:M28)</f>
        <v>0</v>
      </c>
      <c r="O28" s="11">
        <f t="shared" ref="O28:O31" si="25">G28-N28</f>
        <v>147</v>
      </c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>
        <v>28</v>
      </c>
      <c r="AB28" s="27">
        <v>2</v>
      </c>
      <c r="AC28" s="27">
        <v>1</v>
      </c>
      <c r="AD28" s="14">
        <v>1</v>
      </c>
      <c r="AE28" s="13">
        <f>SUM(P28:AC28)</f>
        <v>31</v>
      </c>
      <c r="AF28" s="15">
        <f t="shared" ref="AF28:AF31" si="26">O28-AE28</f>
        <v>116</v>
      </c>
      <c r="AG28" s="7">
        <f t="shared" ref="AG28:AG31" si="27">(B28*C28)+D28</f>
        <v>115</v>
      </c>
      <c r="AH28" s="13">
        <f t="shared" ref="AH28:AH31" si="28">AG28+AD28-AF28</f>
        <v>0</v>
      </c>
    </row>
    <row r="29" spans="1:34" ht="12" customHeight="1" x14ac:dyDescent="0.25">
      <c r="A29" s="21" t="s">
        <v>197</v>
      </c>
      <c r="B29" s="21"/>
      <c r="C29" s="10"/>
      <c r="D29" s="10"/>
      <c r="E29" s="12"/>
      <c r="F29" s="1">
        <f>'28.1'!AH29</f>
        <v>0</v>
      </c>
      <c r="G29" s="22">
        <f t="shared" si="23"/>
        <v>0</v>
      </c>
      <c r="H29" s="7"/>
      <c r="I29" s="7"/>
      <c r="J29" s="7"/>
      <c r="K29" s="7"/>
      <c r="L29" s="7"/>
      <c r="M29" s="7"/>
      <c r="N29" s="6">
        <f t="shared" si="24"/>
        <v>0</v>
      </c>
      <c r="O29" s="11">
        <f t="shared" si="25"/>
        <v>0</v>
      </c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14"/>
      <c r="AE29" s="13">
        <f t="shared" si="5"/>
        <v>0</v>
      </c>
      <c r="AF29" s="15">
        <f t="shared" si="26"/>
        <v>0</v>
      </c>
      <c r="AG29" s="7">
        <f t="shared" si="27"/>
        <v>0</v>
      </c>
      <c r="AH29" s="13">
        <f t="shared" si="28"/>
        <v>0</v>
      </c>
    </row>
    <row r="30" spans="1:34" ht="12" customHeight="1" x14ac:dyDescent="0.25">
      <c r="A30" s="21" t="s">
        <v>198</v>
      </c>
      <c r="B30" s="21"/>
      <c r="C30" s="10"/>
      <c r="D30" s="10">
        <v>7</v>
      </c>
      <c r="E30" s="12"/>
      <c r="F30" s="1">
        <f>'28.1'!AH30</f>
        <v>10</v>
      </c>
      <c r="G30" s="22">
        <f t="shared" si="23"/>
        <v>10</v>
      </c>
      <c r="H30" s="7"/>
      <c r="I30" s="7"/>
      <c r="J30" s="7"/>
      <c r="K30" s="7"/>
      <c r="L30" s="7"/>
      <c r="M30" s="7"/>
      <c r="N30" s="6">
        <f t="shared" si="24"/>
        <v>0</v>
      </c>
      <c r="O30" s="11">
        <f t="shared" si="25"/>
        <v>10</v>
      </c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>
        <v>2</v>
      </c>
      <c r="AC30" s="27">
        <v>1</v>
      </c>
      <c r="AD30" s="14"/>
      <c r="AE30" s="13">
        <f t="shared" si="5"/>
        <v>3</v>
      </c>
      <c r="AF30" s="15">
        <f t="shared" si="26"/>
        <v>7</v>
      </c>
      <c r="AG30" s="7">
        <f t="shared" si="27"/>
        <v>7</v>
      </c>
      <c r="AH30" s="13">
        <f t="shared" si="28"/>
        <v>0</v>
      </c>
    </row>
    <row r="31" spans="1:34" ht="12" customHeight="1" x14ac:dyDescent="0.25">
      <c r="A31" s="21" t="s">
        <v>199</v>
      </c>
      <c r="B31" s="21"/>
      <c r="C31" s="10"/>
      <c r="D31" s="10"/>
      <c r="E31" s="12"/>
      <c r="F31" s="1">
        <f>'28.1'!AH31</f>
        <v>0</v>
      </c>
      <c r="G31" s="22">
        <f t="shared" si="23"/>
        <v>0</v>
      </c>
      <c r="H31" s="7"/>
      <c r="I31" s="7"/>
      <c r="J31" s="7"/>
      <c r="K31" s="7"/>
      <c r="L31" s="7"/>
      <c r="M31" s="7"/>
      <c r="N31" s="6">
        <f t="shared" si="24"/>
        <v>0</v>
      </c>
      <c r="O31" s="11">
        <f t="shared" si="25"/>
        <v>0</v>
      </c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14"/>
      <c r="AE31" s="13">
        <f t="shared" si="5"/>
        <v>0</v>
      </c>
      <c r="AF31" s="15">
        <f t="shared" si="26"/>
        <v>0</v>
      </c>
      <c r="AG31" s="7">
        <f t="shared" si="27"/>
        <v>0</v>
      </c>
      <c r="AH31" s="13">
        <f t="shared" si="28"/>
        <v>0</v>
      </c>
    </row>
    <row r="32" spans="1:34" ht="12" customHeight="1" x14ac:dyDescent="0.25">
      <c r="E32" s="19">
        <f>SUM(E3:E31)</f>
        <v>2901</v>
      </c>
      <c r="F32" s="19">
        <f>SUM(F3:F31)</f>
        <v>11109</v>
      </c>
      <c r="G32" s="19">
        <f t="shared" ref="G32:AH32" si="29">SUM(G3:G31)</f>
        <v>14010</v>
      </c>
      <c r="H32" s="19">
        <f t="shared" si="29"/>
        <v>157</v>
      </c>
      <c r="I32" s="19">
        <f>SUM(I3:I31)</f>
        <v>716</v>
      </c>
      <c r="J32" s="19">
        <f t="shared" si="29"/>
        <v>0</v>
      </c>
      <c r="K32" s="19">
        <f t="shared" si="29"/>
        <v>390</v>
      </c>
      <c r="L32" s="19">
        <f t="shared" si="29"/>
        <v>582</v>
      </c>
      <c r="M32" s="19">
        <f t="shared" si="29"/>
        <v>0</v>
      </c>
      <c r="N32" s="19">
        <f t="shared" si="29"/>
        <v>1845</v>
      </c>
      <c r="O32" s="19">
        <f t="shared" si="29"/>
        <v>12165</v>
      </c>
      <c r="P32" s="19">
        <f t="shared" si="29"/>
        <v>290</v>
      </c>
      <c r="Q32" s="19">
        <f t="shared" si="29"/>
        <v>217</v>
      </c>
      <c r="R32" s="19">
        <f t="shared" si="29"/>
        <v>0</v>
      </c>
      <c r="S32" s="19">
        <f t="shared" si="29"/>
        <v>0</v>
      </c>
      <c r="T32" s="19">
        <f t="shared" si="29"/>
        <v>40</v>
      </c>
      <c r="U32" s="19">
        <f t="shared" si="29"/>
        <v>176</v>
      </c>
      <c r="V32" s="19">
        <f t="shared" si="29"/>
        <v>189</v>
      </c>
      <c r="W32" s="19">
        <f t="shared" si="29"/>
        <v>0</v>
      </c>
      <c r="X32" s="19">
        <f t="shared" si="29"/>
        <v>161</v>
      </c>
      <c r="Y32" s="19">
        <f t="shared" si="29"/>
        <v>0</v>
      </c>
      <c r="Z32" s="19">
        <f t="shared" si="29"/>
        <v>0</v>
      </c>
      <c r="AA32" s="19">
        <f t="shared" si="29"/>
        <v>56</v>
      </c>
      <c r="AB32" s="19">
        <f t="shared" si="29"/>
        <v>16</v>
      </c>
      <c r="AC32" s="19">
        <f t="shared" si="29"/>
        <v>6</v>
      </c>
      <c r="AD32" s="19">
        <f t="shared" si="29"/>
        <v>10</v>
      </c>
      <c r="AE32" s="19">
        <f t="shared" si="29"/>
        <v>1151</v>
      </c>
      <c r="AF32" s="19">
        <f t="shared" si="29"/>
        <v>11014</v>
      </c>
      <c r="AG32" s="19">
        <f t="shared" si="29"/>
        <v>11005</v>
      </c>
      <c r="AH32" s="19">
        <f t="shared" si="29"/>
        <v>1</v>
      </c>
    </row>
    <row r="35" spans="14:20" x14ac:dyDescent="0.25">
      <c r="N35" t="s">
        <v>8</v>
      </c>
      <c r="P35" s="18"/>
      <c r="Q35" s="18"/>
      <c r="R35" s="18"/>
      <c r="S35" s="18"/>
      <c r="T35" s="18"/>
    </row>
  </sheetData>
  <mergeCells count="14">
    <mergeCell ref="F1:F2"/>
    <mergeCell ref="A1:A2"/>
    <mergeCell ref="B1:B2"/>
    <mergeCell ref="C1:C2"/>
    <mergeCell ref="D1:D2"/>
    <mergeCell ref="E1:E2"/>
    <mergeCell ref="AG1:AG2"/>
    <mergeCell ref="AH1:AH2"/>
    <mergeCell ref="G1:G2"/>
    <mergeCell ref="N1:N2"/>
    <mergeCell ref="O1:O2"/>
    <mergeCell ref="AD1:AD2"/>
    <mergeCell ref="AE1:AE2"/>
    <mergeCell ref="AF1:AF2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zoomScale="55" zoomScaleNormal="55" workbookViewId="0">
      <selection activeCell="G20" sqref="G20"/>
    </sheetView>
  </sheetViews>
  <sheetFormatPr defaultRowHeight="15" x14ac:dyDescent="0.25"/>
  <cols>
    <col min="1" max="1" width="36.7109375" customWidth="1"/>
    <col min="2" max="2" width="24.42578125" customWidth="1"/>
    <col min="3" max="8" width="17.42578125" customWidth="1"/>
  </cols>
  <sheetData>
    <row r="1" spans="1:9" s="51" customFormat="1" ht="28.5" customHeight="1" x14ac:dyDescent="0.4">
      <c r="A1" s="84" t="s">
        <v>0</v>
      </c>
      <c r="B1" s="85" t="s">
        <v>83</v>
      </c>
      <c r="C1" s="64" t="s">
        <v>220</v>
      </c>
      <c r="D1" s="64" t="s">
        <v>221</v>
      </c>
      <c r="E1" s="64" t="s">
        <v>222</v>
      </c>
      <c r="F1" s="64" t="s">
        <v>213</v>
      </c>
      <c r="G1" s="64" t="s">
        <v>214</v>
      </c>
      <c r="H1" s="64" t="s">
        <v>215</v>
      </c>
    </row>
    <row r="2" spans="1:9" ht="21.75" customHeight="1" x14ac:dyDescent="0.35">
      <c r="A2" s="53" t="s">
        <v>28</v>
      </c>
      <c r="B2" s="96">
        <f>SUM(C2:H2)</f>
        <v>20</v>
      </c>
      <c r="C2" s="93">
        <v>2</v>
      </c>
      <c r="D2" s="93">
        <v>10</v>
      </c>
      <c r="E2" s="94">
        <v>8</v>
      </c>
      <c r="F2" s="95"/>
      <c r="G2" s="94"/>
      <c r="H2" s="94"/>
      <c r="I2" t="s">
        <v>186</v>
      </c>
    </row>
    <row r="3" spans="1:9" ht="21.75" customHeight="1" x14ac:dyDescent="0.35">
      <c r="A3" s="53" t="s">
        <v>29</v>
      </c>
      <c r="B3" s="96">
        <f t="shared" ref="B3:B22" si="0">SUM(C3:H3)</f>
        <v>10</v>
      </c>
      <c r="C3" s="93">
        <v>2</v>
      </c>
      <c r="D3" s="93">
        <v>4</v>
      </c>
      <c r="E3" s="94">
        <v>4</v>
      </c>
      <c r="F3" s="93"/>
      <c r="G3" s="94"/>
      <c r="H3" s="94"/>
      <c r="I3" t="s">
        <v>186</v>
      </c>
    </row>
    <row r="4" spans="1:9" ht="21.75" customHeight="1" x14ac:dyDescent="0.35">
      <c r="A4" s="53" t="s">
        <v>30</v>
      </c>
      <c r="B4" s="96">
        <f t="shared" si="0"/>
        <v>2</v>
      </c>
      <c r="C4" s="93">
        <v>1</v>
      </c>
      <c r="D4" s="93">
        <v>1</v>
      </c>
      <c r="E4" s="94"/>
      <c r="F4" s="93"/>
      <c r="G4" s="94"/>
      <c r="H4" s="94"/>
      <c r="I4" t="s">
        <v>186</v>
      </c>
    </row>
    <row r="5" spans="1:9" ht="21.75" customHeight="1" x14ac:dyDescent="0.35">
      <c r="A5" s="53" t="s">
        <v>31</v>
      </c>
      <c r="B5" s="96">
        <f t="shared" si="0"/>
        <v>0</v>
      </c>
      <c r="C5" s="93"/>
      <c r="D5" s="93"/>
      <c r="E5" s="94"/>
      <c r="F5" s="93"/>
      <c r="G5" s="94"/>
      <c r="H5" s="94"/>
    </row>
    <row r="6" spans="1:9" ht="21.75" customHeight="1" x14ac:dyDescent="0.35">
      <c r="A6" s="53" t="s">
        <v>33</v>
      </c>
      <c r="B6" s="96">
        <f t="shared" si="0"/>
        <v>1</v>
      </c>
      <c r="C6" s="93">
        <v>1</v>
      </c>
      <c r="D6" s="93"/>
      <c r="E6" s="94"/>
      <c r="F6" s="93"/>
      <c r="G6" s="94"/>
      <c r="H6" s="94"/>
      <c r="I6" t="s">
        <v>186</v>
      </c>
    </row>
    <row r="7" spans="1:9" ht="21.75" customHeight="1" x14ac:dyDescent="0.35">
      <c r="A7" s="53" t="s">
        <v>34</v>
      </c>
      <c r="B7" s="96">
        <f t="shared" si="0"/>
        <v>0</v>
      </c>
      <c r="C7" s="93"/>
      <c r="D7" s="93"/>
      <c r="E7" s="94"/>
      <c r="F7" s="93"/>
      <c r="G7" s="94"/>
      <c r="H7" s="94"/>
      <c r="I7" t="s">
        <v>186</v>
      </c>
    </row>
    <row r="8" spans="1:9" ht="21.75" customHeight="1" x14ac:dyDescent="0.35">
      <c r="A8" s="53" t="s">
        <v>35</v>
      </c>
      <c r="B8" s="96">
        <f t="shared" si="0"/>
        <v>0</v>
      </c>
      <c r="C8" s="93"/>
      <c r="D8" s="93"/>
      <c r="E8" s="94"/>
      <c r="F8" s="93"/>
      <c r="G8" s="94"/>
      <c r="H8" s="94"/>
      <c r="I8" t="s">
        <v>186</v>
      </c>
    </row>
    <row r="9" spans="1:9" ht="21.75" customHeight="1" x14ac:dyDescent="0.35">
      <c r="A9" s="53" t="s">
        <v>36</v>
      </c>
      <c r="B9" s="96">
        <f t="shared" si="0"/>
        <v>7</v>
      </c>
      <c r="C9" s="93">
        <v>3</v>
      </c>
      <c r="D9" s="93">
        <v>4</v>
      </c>
      <c r="E9" s="94"/>
      <c r="F9" s="93"/>
      <c r="G9" s="94"/>
      <c r="H9" s="94"/>
      <c r="I9" t="s">
        <v>186</v>
      </c>
    </row>
    <row r="10" spans="1:9" ht="21.75" customHeight="1" x14ac:dyDescent="0.35">
      <c r="A10" s="53" t="s">
        <v>37</v>
      </c>
      <c r="B10" s="96">
        <f t="shared" si="0"/>
        <v>0</v>
      </c>
      <c r="C10" s="93"/>
      <c r="D10" s="93"/>
      <c r="E10" s="94"/>
      <c r="F10" s="93"/>
      <c r="G10" s="94"/>
      <c r="H10" s="94"/>
      <c r="I10" t="s">
        <v>186</v>
      </c>
    </row>
    <row r="11" spans="1:9" ht="21.75" customHeight="1" x14ac:dyDescent="0.35">
      <c r="A11" s="53" t="s">
        <v>38</v>
      </c>
      <c r="B11" s="96">
        <f t="shared" si="0"/>
        <v>0</v>
      </c>
      <c r="C11" s="93"/>
      <c r="D11" s="110"/>
      <c r="E11" s="94"/>
      <c r="F11" s="111"/>
      <c r="G11" s="94"/>
      <c r="H11" s="94"/>
      <c r="I11" t="s">
        <v>186</v>
      </c>
    </row>
    <row r="12" spans="1:9" ht="21.75" customHeight="1" x14ac:dyDescent="0.35">
      <c r="A12" s="53" t="s">
        <v>39</v>
      </c>
      <c r="B12" s="96">
        <f t="shared" si="0"/>
        <v>0</v>
      </c>
      <c r="C12" s="93"/>
      <c r="D12" s="110"/>
      <c r="E12" s="94"/>
      <c r="F12" s="110"/>
      <c r="G12" s="94"/>
      <c r="H12" s="94"/>
    </row>
    <row r="13" spans="1:9" ht="21.75" customHeight="1" x14ac:dyDescent="0.35">
      <c r="A13" s="53" t="s">
        <v>25</v>
      </c>
      <c r="B13" s="96">
        <f t="shared" si="0"/>
        <v>0</v>
      </c>
      <c r="C13" s="93"/>
      <c r="D13" s="110"/>
      <c r="E13" s="94"/>
      <c r="F13" s="110"/>
      <c r="G13" s="94"/>
      <c r="H13" s="94"/>
    </row>
    <row r="14" spans="1:9" ht="21.75" customHeight="1" x14ac:dyDescent="0.35">
      <c r="A14" s="53" t="s">
        <v>26</v>
      </c>
      <c r="B14" s="96">
        <f t="shared" si="0"/>
        <v>1</v>
      </c>
      <c r="C14" s="93"/>
      <c r="D14" s="110"/>
      <c r="E14" s="94">
        <v>1</v>
      </c>
      <c r="F14" s="110"/>
      <c r="G14" s="94"/>
      <c r="H14" s="94"/>
      <c r="I14" t="s">
        <v>186</v>
      </c>
    </row>
    <row r="15" spans="1:9" ht="21.75" customHeight="1" x14ac:dyDescent="0.35">
      <c r="A15" s="53" t="s">
        <v>27</v>
      </c>
      <c r="B15" s="96">
        <f t="shared" si="0"/>
        <v>0</v>
      </c>
      <c r="C15" s="93"/>
      <c r="D15" s="110"/>
      <c r="E15" s="94"/>
      <c r="F15" s="110"/>
      <c r="G15" s="94"/>
      <c r="H15" s="94"/>
      <c r="I15" t="s">
        <v>186</v>
      </c>
    </row>
    <row r="16" spans="1:9" ht="21.75" customHeight="1" x14ac:dyDescent="0.35">
      <c r="A16" s="53" t="s">
        <v>127</v>
      </c>
      <c r="B16" s="96">
        <f t="shared" si="0"/>
        <v>0</v>
      </c>
      <c r="C16" s="93"/>
      <c r="D16" s="110"/>
      <c r="E16" s="94"/>
      <c r="F16" s="110"/>
      <c r="G16" s="94"/>
      <c r="H16" s="94"/>
      <c r="I16" t="s">
        <v>186</v>
      </c>
    </row>
    <row r="17" spans="1:9" ht="21.75" customHeight="1" x14ac:dyDescent="0.35">
      <c r="A17" s="53" t="s">
        <v>128</v>
      </c>
      <c r="B17" s="96">
        <f t="shared" si="0"/>
        <v>0</v>
      </c>
      <c r="C17" s="93"/>
      <c r="D17" s="110"/>
      <c r="E17" s="94"/>
      <c r="F17" s="110"/>
      <c r="G17" s="94"/>
      <c r="H17" s="94"/>
    </row>
    <row r="18" spans="1:9" ht="21.75" customHeight="1" x14ac:dyDescent="0.35">
      <c r="A18" s="53" t="s">
        <v>129</v>
      </c>
      <c r="B18" s="96">
        <f t="shared" si="0"/>
        <v>0</v>
      </c>
      <c r="C18" s="93"/>
      <c r="D18" s="110"/>
      <c r="E18" s="94"/>
      <c r="F18" s="110"/>
      <c r="G18" s="94"/>
      <c r="H18" s="94"/>
      <c r="I18" t="s">
        <v>186</v>
      </c>
    </row>
    <row r="19" spans="1:9" ht="21.75" customHeight="1" x14ac:dyDescent="0.35">
      <c r="A19" s="53" t="s">
        <v>47</v>
      </c>
      <c r="B19" s="96">
        <f t="shared" si="0"/>
        <v>3</v>
      </c>
      <c r="C19" s="93"/>
      <c r="D19" s="110">
        <v>1</v>
      </c>
      <c r="E19" s="94">
        <v>2</v>
      </c>
      <c r="F19" s="111"/>
      <c r="G19" s="94"/>
      <c r="H19" s="94"/>
      <c r="I19" t="s">
        <v>186</v>
      </c>
    </row>
    <row r="20" spans="1:9" ht="21.75" customHeight="1" x14ac:dyDescent="0.35">
      <c r="A20" s="53" t="s">
        <v>32</v>
      </c>
      <c r="B20" s="96">
        <f t="shared" si="0"/>
        <v>0</v>
      </c>
      <c r="C20" s="94"/>
      <c r="D20" s="94"/>
      <c r="E20" s="94"/>
      <c r="F20" s="94"/>
      <c r="G20" s="94"/>
      <c r="H20" s="94"/>
    </row>
    <row r="21" spans="1:9" ht="21.75" customHeight="1" x14ac:dyDescent="0.35">
      <c r="A21" s="53" t="s">
        <v>174</v>
      </c>
      <c r="B21" s="96">
        <f t="shared" si="0"/>
        <v>0</v>
      </c>
      <c r="C21" s="94"/>
      <c r="D21" s="94"/>
      <c r="E21" s="94"/>
      <c r="F21" s="94"/>
      <c r="G21" s="94"/>
      <c r="H21" s="94"/>
    </row>
    <row r="22" spans="1:9" ht="21.75" customHeight="1" x14ac:dyDescent="0.35">
      <c r="A22" s="53" t="s">
        <v>188</v>
      </c>
      <c r="B22" s="96">
        <f t="shared" si="0"/>
        <v>1</v>
      </c>
      <c r="C22" s="94"/>
      <c r="D22" s="94"/>
      <c r="E22" s="94">
        <v>1</v>
      </c>
      <c r="F22" s="94"/>
      <c r="G22" s="94"/>
      <c r="H22" s="94"/>
    </row>
    <row r="23" spans="1:9" ht="63" customHeight="1" x14ac:dyDescent="0.25">
      <c r="A23" s="68" t="s">
        <v>83</v>
      </c>
      <c r="B23" s="96">
        <f>SUM(C23:H23)</f>
        <v>45</v>
      </c>
      <c r="C23" s="79">
        <f>SUM(C2:C22)</f>
        <v>9</v>
      </c>
      <c r="D23" s="79">
        <f t="shared" ref="D23:H23" si="1">SUM(D2:D22)</f>
        <v>20</v>
      </c>
      <c r="E23" s="79">
        <f t="shared" si="1"/>
        <v>16</v>
      </c>
      <c r="F23" s="79">
        <f>SUM(F2:F22)</f>
        <v>0</v>
      </c>
      <c r="G23" s="79">
        <f t="shared" si="1"/>
        <v>0</v>
      </c>
      <c r="H23" s="79">
        <f t="shared" si="1"/>
        <v>0</v>
      </c>
    </row>
    <row r="24" spans="1:9" ht="29.25" customHeight="1" x14ac:dyDescent="0.25">
      <c r="A24" s="210" t="s">
        <v>117</v>
      </c>
      <c r="B24" s="211"/>
      <c r="C24" s="211"/>
      <c r="D24" s="211"/>
      <c r="E24" s="211"/>
      <c r="F24" s="211"/>
      <c r="G24" s="211"/>
      <c r="H24" s="211"/>
    </row>
    <row r="25" spans="1:9" ht="29.25" customHeight="1" x14ac:dyDescent="0.25">
      <c r="A25" s="210"/>
      <c r="B25" s="211"/>
      <c r="C25" s="211"/>
      <c r="D25" s="211"/>
      <c r="E25" s="211"/>
      <c r="F25" s="211"/>
      <c r="G25" s="211"/>
      <c r="H25" s="211"/>
    </row>
    <row r="26" spans="1:9" ht="29.25" customHeight="1" x14ac:dyDescent="0.25">
      <c r="A26" s="210"/>
      <c r="B26" s="211"/>
      <c r="C26" s="211"/>
      <c r="D26" s="211"/>
      <c r="E26" s="211"/>
      <c r="F26" s="211"/>
      <c r="G26" s="211"/>
      <c r="H26" s="211"/>
    </row>
  </sheetData>
  <mergeCells count="4">
    <mergeCell ref="A24:A26"/>
    <mergeCell ref="B24:H24"/>
    <mergeCell ref="B25:H25"/>
    <mergeCell ref="B26:H26"/>
  </mergeCells>
  <phoneticPr fontId="10" type="noConversion"/>
  <pageMargins left="0.25" right="0.25" top="0.75" bottom="0.75" header="0.3" footer="0.3"/>
  <pageSetup paperSize="9" scale="83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35"/>
  <sheetViews>
    <sheetView zoomScale="85" zoomScaleNormal="85" workbookViewId="0">
      <pane xSplit="4" topLeftCell="K1" activePane="topRight" state="frozen"/>
      <selection pane="topRight" activeCell="AB3" sqref="AB3:AB31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9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</cols>
  <sheetData>
    <row r="1" spans="1:34" x14ac:dyDescent="0.25">
      <c r="A1" s="177" t="s">
        <v>0</v>
      </c>
      <c r="B1" s="186" t="s">
        <v>21</v>
      </c>
      <c r="C1" s="186" t="s">
        <v>19</v>
      </c>
      <c r="D1" s="177" t="s">
        <v>20</v>
      </c>
      <c r="E1" s="194" t="s">
        <v>12</v>
      </c>
      <c r="F1" s="194" t="s">
        <v>5</v>
      </c>
      <c r="G1" s="183" t="s">
        <v>17</v>
      </c>
      <c r="H1" s="3" t="s">
        <v>3</v>
      </c>
      <c r="I1" s="3"/>
      <c r="J1" s="3"/>
      <c r="K1" s="23"/>
      <c r="L1" s="3"/>
      <c r="M1" s="3"/>
      <c r="N1" s="188" t="s">
        <v>6</v>
      </c>
      <c r="O1" s="184" t="s">
        <v>4</v>
      </c>
      <c r="P1" s="5" t="s">
        <v>40</v>
      </c>
      <c r="Q1" s="5" t="s">
        <v>16</v>
      </c>
      <c r="R1" s="5" t="s">
        <v>136</v>
      </c>
      <c r="S1" s="5" t="s">
        <v>13</v>
      </c>
      <c r="T1" s="5" t="s">
        <v>9</v>
      </c>
      <c r="U1" s="5" t="s">
        <v>14</v>
      </c>
      <c r="V1" s="5" t="s">
        <v>40</v>
      </c>
      <c r="W1" s="5" t="s">
        <v>16</v>
      </c>
      <c r="X1" s="5" t="s">
        <v>136</v>
      </c>
      <c r="Y1" s="5" t="s">
        <v>196</v>
      </c>
      <c r="Z1" s="5" t="s">
        <v>9</v>
      </c>
      <c r="AA1" s="5" t="s">
        <v>201</v>
      </c>
      <c r="AB1" s="4" t="s">
        <v>148</v>
      </c>
      <c r="AC1" s="5" t="s">
        <v>141</v>
      </c>
      <c r="AD1" s="177" t="s">
        <v>18</v>
      </c>
      <c r="AE1" s="169" t="s">
        <v>10</v>
      </c>
      <c r="AF1" s="169" t="s">
        <v>44</v>
      </c>
      <c r="AG1" s="179" t="s">
        <v>22</v>
      </c>
      <c r="AH1" s="181" t="s">
        <v>23</v>
      </c>
    </row>
    <row r="2" spans="1:34" x14ac:dyDescent="0.25">
      <c r="A2" s="178"/>
      <c r="B2" s="187"/>
      <c r="C2" s="187"/>
      <c r="D2" s="178"/>
      <c r="E2" s="195"/>
      <c r="F2" s="195"/>
      <c r="G2" s="183"/>
      <c r="H2" s="17" t="s">
        <v>24</v>
      </c>
      <c r="I2" s="17" t="s">
        <v>108</v>
      </c>
      <c r="J2" s="17" t="s">
        <v>15</v>
      </c>
      <c r="K2" s="17" t="s">
        <v>1</v>
      </c>
      <c r="L2" s="2" t="s">
        <v>2</v>
      </c>
      <c r="M2" s="2" t="s">
        <v>7</v>
      </c>
      <c r="N2" s="189"/>
      <c r="O2" s="185"/>
      <c r="P2" s="4" t="s">
        <v>41</v>
      </c>
      <c r="Q2" s="4" t="s">
        <v>41</v>
      </c>
      <c r="R2" s="4" t="s">
        <v>41</v>
      </c>
      <c r="S2" s="4" t="s">
        <v>41</v>
      </c>
      <c r="T2" s="4" t="s">
        <v>41</v>
      </c>
      <c r="U2" s="4" t="s">
        <v>41</v>
      </c>
      <c r="V2" s="4" t="s">
        <v>42</v>
      </c>
      <c r="W2" s="4" t="s">
        <v>42</v>
      </c>
      <c r="X2" s="4" t="s">
        <v>42</v>
      </c>
      <c r="Y2" s="4" t="s">
        <v>219</v>
      </c>
      <c r="Z2" s="4" t="s">
        <v>42</v>
      </c>
      <c r="AA2" s="4" t="s">
        <v>176</v>
      </c>
      <c r="AB2" s="16" t="s">
        <v>115</v>
      </c>
      <c r="AC2" s="16"/>
      <c r="AD2" s="178"/>
      <c r="AE2" s="170"/>
      <c r="AF2" s="170"/>
      <c r="AG2" s="180"/>
      <c r="AH2" s="182"/>
    </row>
    <row r="3" spans="1:34" ht="12.75" customHeight="1" x14ac:dyDescent="0.25">
      <c r="A3" s="20" t="s">
        <v>28</v>
      </c>
      <c r="B3" s="21">
        <v>33</v>
      </c>
      <c r="C3" s="9">
        <v>86</v>
      </c>
      <c r="D3" s="9">
        <v>137</v>
      </c>
      <c r="E3" s="12">
        <v>520</v>
      </c>
      <c r="F3" s="1">
        <f>'29.1'!AG3</f>
        <v>3499</v>
      </c>
      <c r="G3" s="22">
        <f>SUM(E3:F3)</f>
        <v>4019</v>
      </c>
      <c r="H3" s="7">
        <v>114</v>
      </c>
      <c r="I3" s="7"/>
      <c r="J3" s="7">
        <v>150</v>
      </c>
      <c r="K3" s="7"/>
      <c r="L3" s="7">
        <v>113</v>
      </c>
      <c r="M3" s="7">
        <v>470</v>
      </c>
      <c r="N3" s="6">
        <f t="shared" ref="N3:N9" si="0">SUBTOTAL(9,H3:M3)</f>
        <v>847</v>
      </c>
      <c r="O3" s="11">
        <f t="shared" ref="O3:O9" si="1">G3-N3</f>
        <v>3172</v>
      </c>
      <c r="P3" s="14">
        <v>30</v>
      </c>
      <c r="Q3" s="14">
        <v>56</v>
      </c>
      <c r="R3" s="14"/>
      <c r="S3" s="14">
        <v>16</v>
      </c>
      <c r="T3" s="14"/>
      <c r="U3" s="14"/>
      <c r="V3" s="14"/>
      <c r="W3" s="14"/>
      <c r="X3" s="14"/>
      <c r="Y3" s="14">
        <v>2</v>
      </c>
      <c r="Z3" s="14">
        <v>58</v>
      </c>
      <c r="AA3" s="14"/>
      <c r="AB3" s="14">
        <v>8</v>
      </c>
      <c r="AC3" s="14">
        <v>17</v>
      </c>
      <c r="AD3" s="14">
        <v>10</v>
      </c>
      <c r="AE3" s="13">
        <f>SUM(P3:AC3)</f>
        <v>187</v>
      </c>
      <c r="AF3" s="15">
        <f t="shared" ref="AF3:AF26" si="2">O3-AE3</f>
        <v>2985</v>
      </c>
      <c r="AG3" s="49">
        <f t="shared" ref="AG3:AG27" si="3">(B3*C3)+D3</f>
        <v>2975</v>
      </c>
      <c r="AH3" s="13">
        <f>AG3+AD3-AF3</f>
        <v>0</v>
      </c>
    </row>
    <row r="4" spans="1:34" ht="12.75" customHeight="1" x14ac:dyDescent="0.25">
      <c r="A4" s="20" t="s">
        <v>29</v>
      </c>
      <c r="B4" s="21">
        <v>70</v>
      </c>
      <c r="C4" s="9">
        <v>32</v>
      </c>
      <c r="D4" s="9">
        <v>25</v>
      </c>
      <c r="E4" s="12">
        <v>700</v>
      </c>
      <c r="F4" s="1">
        <f>'29.1'!AG4</f>
        <v>2506</v>
      </c>
      <c r="G4" s="22">
        <f t="shared" ref="G4:G26" si="4">SUM(E4:F4)</f>
        <v>3206</v>
      </c>
      <c r="H4" s="7">
        <v>241</v>
      </c>
      <c r="I4" s="7">
        <v>71</v>
      </c>
      <c r="J4" s="7"/>
      <c r="K4" s="7"/>
      <c r="L4" s="7">
        <v>206</v>
      </c>
      <c r="M4" s="7">
        <v>200</v>
      </c>
      <c r="N4" s="6">
        <f t="shared" si="0"/>
        <v>718</v>
      </c>
      <c r="O4" s="11">
        <f t="shared" si="1"/>
        <v>2488</v>
      </c>
      <c r="P4" s="25">
        <v>74</v>
      </c>
      <c r="Q4" s="25">
        <v>60</v>
      </c>
      <c r="R4" s="14"/>
      <c r="S4" s="25">
        <v>26</v>
      </c>
      <c r="T4" s="14"/>
      <c r="U4" s="14"/>
      <c r="V4" s="14"/>
      <c r="W4" s="14"/>
      <c r="X4" s="14"/>
      <c r="Y4" s="14"/>
      <c r="Z4" s="25">
        <v>59</v>
      </c>
      <c r="AA4" s="14"/>
      <c r="AB4" s="25">
        <v>4</v>
      </c>
      <c r="AC4" s="14"/>
      <c r="AD4" s="14">
        <v>4</v>
      </c>
      <c r="AE4" s="13">
        <f t="shared" ref="AE4:AE31" si="5">SUM(P4:AC4)</f>
        <v>223</v>
      </c>
      <c r="AF4" s="15">
        <f t="shared" si="2"/>
        <v>2265</v>
      </c>
      <c r="AG4" s="49">
        <f t="shared" si="3"/>
        <v>2265</v>
      </c>
      <c r="AH4" s="13">
        <f t="shared" ref="AH4:AH20" si="6">AG4+AD4-AF4</f>
        <v>4</v>
      </c>
    </row>
    <row r="5" spans="1:34" ht="12.75" customHeight="1" x14ac:dyDescent="0.25">
      <c r="A5" s="20" t="s">
        <v>30</v>
      </c>
      <c r="B5" s="21">
        <v>45</v>
      </c>
      <c r="C5" s="8">
        <v>8</v>
      </c>
      <c r="D5" s="8">
        <v>42</v>
      </c>
      <c r="E5" s="12">
        <v>270</v>
      </c>
      <c r="F5" s="1">
        <f>'29.1'!AG5</f>
        <v>355</v>
      </c>
      <c r="G5" s="22">
        <f t="shared" si="4"/>
        <v>625</v>
      </c>
      <c r="H5" s="7"/>
      <c r="I5" s="7"/>
      <c r="J5" s="7">
        <v>130</v>
      </c>
      <c r="K5" s="7"/>
      <c r="L5" s="7">
        <v>22</v>
      </c>
      <c r="M5" s="7"/>
      <c r="N5" s="6">
        <f t="shared" si="0"/>
        <v>152</v>
      </c>
      <c r="O5" s="11">
        <f t="shared" si="1"/>
        <v>473</v>
      </c>
      <c r="P5" s="14"/>
      <c r="Q5" s="25">
        <v>40</v>
      </c>
      <c r="R5" s="14"/>
      <c r="S5" s="14"/>
      <c r="T5" s="14"/>
      <c r="U5" s="14"/>
      <c r="V5" s="14"/>
      <c r="W5" s="14"/>
      <c r="X5" s="14"/>
      <c r="Y5" s="14"/>
      <c r="Z5" s="25">
        <v>25</v>
      </c>
      <c r="AA5" s="14"/>
      <c r="AB5" s="25">
        <v>5</v>
      </c>
      <c r="AC5" s="14"/>
      <c r="AD5" s="14">
        <v>1</v>
      </c>
      <c r="AE5" s="13">
        <f t="shared" si="5"/>
        <v>70</v>
      </c>
      <c r="AF5" s="15">
        <f t="shared" si="2"/>
        <v>403</v>
      </c>
      <c r="AG5" s="49">
        <f t="shared" si="3"/>
        <v>402</v>
      </c>
      <c r="AH5" s="13">
        <f t="shared" si="6"/>
        <v>0</v>
      </c>
    </row>
    <row r="6" spans="1:34" ht="12.75" customHeight="1" x14ac:dyDescent="0.25">
      <c r="A6" s="20" t="s">
        <v>31</v>
      </c>
      <c r="B6" s="21">
        <v>40</v>
      </c>
      <c r="C6" s="8">
        <v>1</v>
      </c>
      <c r="D6" s="8">
        <v>39</v>
      </c>
      <c r="E6" s="12">
        <v>80</v>
      </c>
      <c r="F6" s="1">
        <f>'29.1'!AG6</f>
        <v>42</v>
      </c>
      <c r="G6" s="22">
        <f t="shared" si="4"/>
        <v>122</v>
      </c>
      <c r="H6" s="7"/>
      <c r="I6" s="7"/>
      <c r="J6" s="7">
        <v>10</v>
      </c>
      <c r="K6" s="7"/>
      <c r="L6" s="7"/>
      <c r="M6" s="7">
        <v>20</v>
      </c>
      <c r="N6" s="6">
        <f t="shared" si="0"/>
        <v>30</v>
      </c>
      <c r="O6" s="11">
        <f t="shared" si="1"/>
        <v>92</v>
      </c>
      <c r="P6" s="14">
        <v>9</v>
      </c>
      <c r="Q6" s="14"/>
      <c r="R6" s="14"/>
      <c r="S6" s="14"/>
      <c r="T6" s="14"/>
      <c r="U6" s="14"/>
      <c r="V6" s="14"/>
      <c r="W6" s="14"/>
      <c r="X6" s="14"/>
      <c r="Y6" s="14"/>
      <c r="Z6" s="14">
        <v>3</v>
      </c>
      <c r="AA6" s="14"/>
      <c r="AB6" s="14">
        <v>1</v>
      </c>
      <c r="AC6" s="14"/>
      <c r="AD6" s="14"/>
      <c r="AE6" s="13">
        <f t="shared" si="5"/>
        <v>13</v>
      </c>
      <c r="AF6" s="15">
        <f t="shared" si="2"/>
        <v>79</v>
      </c>
      <c r="AG6" s="49">
        <f t="shared" si="3"/>
        <v>79</v>
      </c>
      <c r="AH6" s="13">
        <f t="shared" si="6"/>
        <v>0</v>
      </c>
    </row>
    <row r="7" spans="1:34" ht="12.75" customHeight="1" x14ac:dyDescent="0.25">
      <c r="A7" s="20" t="s">
        <v>33</v>
      </c>
      <c r="B7" s="21">
        <v>120</v>
      </c>
      <c r="C7" s="9">
        <v>5</v>
      </c>
      <c r="D7" s="9">
        <v>33</v>
      </c>
      <c r="E7" s="12"/>
      <c r="F7" s="1">
        <f>'29.1'!AG7</f>
        <v>962</v>
      </c>
      <c r="G7" s="22">
        <f t="shared" si="4"/>
        <v>962</v>
      </c>
      <c r="H7" s="7">
        <v>113</v>
      </c>
      <c r="I7" s="7">
        <v>50</v>
      </c>
      <c r="J7" s="7"/>
      <c r="K7" s="7"/>
      <c r="L7" s="7"/>
      <c r="M7" s="7">
        <v>80</v>
      </c>
      <c r="N7" s="6">
        <f t="shared" si="0"/>
        <v>243</v>
      </c>
      <c r="O7" s="11">
        <f t="shared" si="1"/>
        <v>719</v>
      </c>
      <c r="P7" s="14">
        <v>16</v>
      </c>
      <c r="Q7" s="14">
        <v>26</v>
      </c>
      <c r="R7" s="14"/>
      <c r="S7" s="14"/>
      <c r="T7" s="14"/>
      <c r="U7" s="14"/>
      <c r="V7" s="14"/>
      <c r="W7" s="14"/>
      <c r="X7" s="14"/>
      <c r="Y7" s="14"/>
      <c r="Z7" s="14">
        <v>37</v>
      </c>
      <c r="AA7" s="14"/>
      <c r="AB7" s="14">
        <v>7</v>
      </c>
      <c r="AC7" s="14"/>
      <c r="AD7" s="14"/>
      <c r="AE7" s="13">
        <f t="shared" si="5"/>
        <v>86</v>
      </c>
      <c r="AF7" s="15">
        <f t="shared" si="2"/>
        <v>633</v>
      </c>
      <c r="AG7" s="49">
        <f t="shared" si="3"/>
        <v>633</v>
      </c>
      <c r="AH7" s="13">
        <f t="shared" si="6"/>
        <v>0</v>
      </c>
    </row>
    <row r="8" spans="1:34" ht="12.75" customHeight="1" x14ac:dyDescent="0.25">
      <c r="A8" s="20" t="s">
        <v>34</v>
      </c>
      <c r="B8" s="21">
        <v>40</v>
      </c>
      <c r="C8" s="8"/>
      <c r="D8" s="8">
        <v>31</v>
      </c>
      <c r="E8" s="12"/>
      <c r="F8" s="1">
        <f>'29.1'!AG8</f>
        <v>101</v>
      </c>
      <c r="G8" s="22">
        <f t="shared" si="4"/>
        <v>101</v>
      </c>
      <c r="H8" s="7"/>
      <c r="I8" s="7"/>
      <c r="J8" s="7">
        <v>65</v>
      </c>
      <c r="K8" s="7"/>
      <c r="L8" s="7"/>
      <c r="M8" s="7"/>
      <c r="N8" s="6">
        <f t="shared" si="0"/>
        <v>65</v>
      </c>
      <c r="O8" s="11">
        <f t="shared" si="1"/>
        <v>36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>
        <v>5</v>
      </c>
      <c r="AA8" s="14"/>
      <c r="AB8" s="14"/>
      <c r="AC8" s="14"/>
      <c r="AD8" s="14"/>
      <c r="AE8" s="13">
        <f t="shared" si="5"/>
        <v>5</v>
      </c>
      <c r="AF8" s="15">
        <f t="shared" si="2"/>
        <v>31</v>
      </c>
      <c r="AG8" s="49">
        <f t="shared" si="3"/>
        <v>31</v>
      </c>
      <c r="AH8" s="13">
        <f t="shared" si="6"/>
        <v>0</v>
      </c>
    </row>
    <row r="9" spans="1:34" ht="12.75" customHeight="1" x14ac:dyDescent="0.25">
      <c r="A9" s="20" t="s">
        <v>35</v>
      </c>
      <c r="B9" s="21">
        <v>65</v>
      </c>
      <c r="C9" s="8">
        <v>2</v>
      </c>
      <c r="D9" s="8">
        <v>30</v>
      </c>
      <c r="E9" s="12"/>
      <c r="F9" s="1">
        <f>'29.1'!AG9</f>
        <v>219</v>
      </c>
      <c r="G9" s="22">
        <f t="shared" si="4"/>
        <v>219</v>
      </c>
      <c r="H9" s="7">
        <v>46</v>
      </c>
      <c r="I9" s="7"/>
      <c r="J9" s="7"/>
      <c r="K9" s="7"/>
      <c r="L9" s="7"/>
      <c r="M9" s="7"/>
      <c r="N9" s="6">
        <f t="shared" si="0"/>
        <v>46</v>
      </c>
      <c r="O9" s="11">
        <f t="shared" si="1"/>
        <v>173</v>
      </c>
      <c r="P9" s="14">
        <v>2</v>
      </c>
      <c r="Q9" s="14">
        <v>7</v>
      </c>
      <c r="R9" s="14"/>
      <c r="S9" s="14"/>
      <c r="T9" s="14"/>
      <c r="U9" s="14"/>
      <c r="V9" s="14"/>
      <c r="W9" s="14"/>
      <c r="X9" s="14"/>
      <c r="Y9" s="14"/>
      <c r="Z9" s="14">
        <v>4</v>
      </c>
      <c r="AA9" s="14"/>
      <c r="AB9" s="14"/>
      <c r="AC9" s="14"/>
      <c r="AD9" s="14"/>
      <c r="AE9" s="13">
        <f t="shared" si="5"/>
        <v>13</v>
      </c>
      <c r="AF9" s="15">
        <f t="shared" si="2"/>
        <v>160</v>
      </c>
      <c r="AG9" s="49">
        <f t="shared" si="3"/>
        <v>160</v>
      </c>
      <c r="AH9" s="13">
        <f t="shared" si="6"/>
        <v>0</v>
      </c>
    </row>
    <row r="10" spans="1:34" s="32" customFormat="1" ht="12.75" customHeight="1" x14ac:dyDescent="0.25">
      <c r="A10" s="20" t="s">
        <v>36</v>
      </c>
      <c r="B10" s="21">
        <v>100</v>
      </c>
      <c r="C10" s="8"/>
      <c r="D10" s="8">
        <v>7</v>
      </c>
      <c r="E10" s="31"/>
      <c r="F10" s="1">
        <f>'29.1'!AG10</f>
        <v>569</v>
      </c>
      <c r="G10" s="22">
        <f t="shared" si="4"/>
        <v>569</v>
      </c>
      <c r="H10" s="28">
        <v>78</v>
      </c>
      <c r="I10" s="28"/>
      <c r="J10" s="28"/>
      <c r="K10" s="28"/>
      <c r="L10" s="28">
        <v>258</v>
      </c>
      <c r="M10" s="28">
        <v>148</v>
      </c>
      <c r="N10" s="6">
        <f t="shared" ref="N10:N20" si="7">SUBTOTAL(9,H10:M10)</f>
        <v>484</v>
      </c>
      <c r="O10" s="11">
        <f t="shared" ref="O10:O20" si="8">G10-N10</f>
        <v>85</v>
      </c>
      <c r="P10" s="27">
        <v>6</v>
      </c>
      <c r="Q10" s="27">
        <v>17</v>
      </c>
      <c r="R10" s="27"/>
      <c r="S10" s="27">
        <v>16</v>
      </c>
      <c r="T10" s="27"/>
      <c r="U10" s="27"/>
      <c r="V10" s="27"/>
      <c r="W10" s="27"/>
      <c r="X10" s="27"/>
      <c r="Y10" s="27"/>
      <c r="Z10" s="27">
        <v>31</v>
      </c>
      <c r="AA10" s="27"/>
      <c r="AB10" s="27">
        <v>4</v>
      </c>
      <c r="AC10" s="27"/>
      <c r="AD10" s="27">
        <v>4</v>
      </c>
      <c r="AE10" s="13">
        <f t="shared" si="5"/>
        <v>74</v>
      </c>
      <c r="AF10" s="26">
        <f t="shared" si="2"/>
        <v>11</v>
      </c>
      <c r="AG10" s="71">
        <f t="shared" si="3"/>
        <v>7</v>
      </c>
      <c r="AH10" s="29">
        <f t="shared" si="6"/>
        <v>0</v>
      </c>
    </row>
    <row r="11" spans="1:34" ht="12.75" customHeight="1" x14ac:dyDescent="0.25">
      <c r="A11" s="20" t="s">
        <v>37</v>
      </c>
      <c r="B11" s="21">
        <v>85</v>
      </c>
      <c r="C11" s="10">
        <v>2</v>
      </c>
      <c r="D11" s="10">
        <v>16</v>
      </c>
      <c r="E11" s="12"/>
      <c r="F11" s="1">
        <f>'29.1'!AG11</f>
        <v>246</v>
      </c>
      <c r="G11" s="22">
        <f t="shared" si="4"/>
        <v>246</v>
      </c>
      <c r="H11" s="7">
        <v>40</v>
      </c>
      <c r="I11" s="7"/>
      <c r="J11" s="7"/>
      <c r="K11" s="7"/>
      <c r="L11" s="7">
        <v>2</v>
      </c>
      <c r="M11" s="7"/>
      <c r="N11" s="6">
        <f t="shared" si="7"/>
        <v>42</v>
      </c>
      <c r="O11" s="11">
        <f t="shared" si="8"/>
        <v>204</v>
      </c>
      <c r="P11" s="14"/>
      <c r="Q11" s="14"/>
      <c r="R11" s="14"/>
      <c r="S11" s="14">
        <v>6</v>
      </c>
      <c r="T11" s="14"/>
      <c r="U11" s="14"/>
      <c r="V11" s="14"/>
      <c r="W11" s="14"/>
      <c r="X11" s="14"/>
      <c r="Y11" s="14">
        <v>2</v>
      </c>
      <c r="Z11" s="14">
        <v>10</v>
      </c>
      <c r="AA11" s="14"/>
      <c r="AB11" s="14"/>
      <c r="AC11" s="14"/>
      <c r="AD11" s="14"/>
      <c r="AE11" s="13">
        <f t="shared" si="5"/>
        <v>18</v>
      </c>
      <c r="AF11" s="15">
        <f t="shared" si="2"/>
        <v>186</v>
      </c>
      <c r="AG11" s="49">
        <f t="shared" si="3"/>
        <v>186</v>
      </c>
      <c r="AH11" s="13">
        <f t="shared" si="6"/>
        <v>0</v>
      </c>
    </row>
    <row r="12" spans="1:34" s="32" customFormat="1" ht="12.75" customHeight="1" x14ac:dyDescent="0.25">
      <c r="A12" s="20" t="s">
        <v>38</v>
      </c>
      <c r="B12" s="21">
        <v>50</v>
      </c>
      <c r="C12" s="10">
        <v>6</v>
      </c>
      <c r="D12" s="10">
        <v>159</v>
      </c>
      <c r="E12" s="31">
        <v>85</v>
      </c>
      <c r="F12" s="1">
        <f>'29.1'!AG12</f>
        <v>466</v>
      </c>
      <c r="G12" s="22">
        <f t="shared" si="4"/>
        <v>551</v>
      </c>
      <c r="H12" s="28">
        <v>37</v>
      </c>
      <c r="I12" s="28"/>
      <c r="J12" s="28"/>
      <c r="K12" s="28"/>
      <c r="L12" s="28">
        <v>17</v>
      </c>
      <c r="M12" s="28"/>
      <c r="N12" s="6">
        <f t="shared" si="7"/>
        <v>54</v>
      </c>
      <c r="O12" s="11">
        <f t="shared" si="8"/>
        <v>497</v>
      </c>
      <c r="P12" s="27">
        <v>2</v>
      </c>
      <c r="Q12" s="27"/>
      <c r="R12" s="27"/>
      <c r="S12" s="27">
        <v>10</v>
      </c>
      <c r="T12" s="27"/>
      <c r="U12" s="27"/>
      <c r="V12" s="27"/>
      <c r="W12" s="27"/>
      <c r="X12" s="27"/>
      <c r="Y12" s="27"/>
      <c r="Z12" s="27">
        <v>26</v>
      </c>
      <c r="AA12" s="27"/>
      <c r="AB12" s="27"/>
      <c r="AC12" s="27"/>
      <c r="AD12" s="27"/>
      <c r="AE12" s="13">
        <f t="shared" si="5"/>
        <v>38</v>
      </c>
      <c r="AF12" s="26">
        <f t="shared" si="2"/>
        <v>459</v>
      </c>
      <c r="AG12" s="71">
        <f t="shared" si="3"/>
        <v>459</v>
      </c>
      <c r="AH12" s="29">
        <f t="shared" si="6"/>
        <v>0</v>
      </c>
    </row>
    <row r="13" spans="1:34" ht="12.75" customHeight="1" x14ac:dyDescent="0.25">
      <c r="A13" s="20" t="s">
        <v>39</v>
      </c>
      <c r="B13" s="21">
        <v>50</v>
      </c>
      <c r="C13" s="10">
        <v>7</v>
      </c>
      <c r="D13" s="10">
        <v>10</v>
      </c>
      <c r="E13" s="12"/>
      <c r="F13" s="1">
        <f>'29.1'!AG13</f>
        <v>423</v>
      </c>
      <c r="G13" s="22">
        <f t="shared" si="4"/>
        <v>423</v>
      </c>
      <c r="H13" s="7">
        <v>27</v>
      </c>
      <c r="I13" s="7"/>
      <c r="J13" s="7"/>
      <c r="K13" s="7"/>
      <c r="L13" s="7"/>
      <c r="M13" s="7"/>
      <c r="N13" s="6">
        <f t="shared" si="7"/>
        <v>27</v>
      </c>
      <c r="O13" s="11">
        <f t="shared" si="8"/>
        <v>396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>
        <v>36</v>
      </c>
      <c r="AA13" s="14"/>
      <c r="AB13" s="14"/>
      <c r="AC13" s="14"/>
      <c r="AD13" s="14"/>
      <c r="AE13" s="13">
        <f t="shared" si="5"/>
        <v>36</v>
      </c>
      <c r="AF13" s="15">
        <f t="shared" si="2"/>
        <v>360</v>
      </c>
      <c r="AG13" s="49">
        <f t="shared" si="3"/>
        <v>360</v>
      </c>
      <c r="AH13" s="13">
        <f>AG13+AD13-AF13</f>
        <v>0</v>
      </c>
    </row>
    <row r="14" spans="1:34" ht="12.75" customHeight="1" x14ac:dyDescent="0.25">
      <c r="A14" s="20" t="s">
        <v>25</v>
      </c>
      <c r="B14" s="21">
        <v>45</v>
      </c>
      <c r="C14" s="10">
        <v>4</v>
      </c>
      <c r="D14" s="10">
        <v>40</v>
      </c>
      <c r="E14" s="12"/>
      <c r="F14" s="1">
        <f>'29.1'!AG14</f>
        <v>265</v>
      </c>
      <c r="G14" s="22">
        <f t="shared" si="4"/>
        <v>265</v>
      </c>
      <c r="H14" s="7"/>
      <c r="I14" s="7"/>
      <c r="J14" s="7"/>
      <c r="K14" s="7"/>
      <c r="L14" s="7">
        <v>35</v>
      </c>
      <c r="M14" s="7"/>
      <c r="N14" s="6">
        <f t="shared" si="7"/>
        <v>35</v>
      </c>
      <c r="O14" s="11">
        <f t="shared" si="8"/>
        <v>230</v>
      </c>
      <c r="P14" s="14">
        <v>10</v>
      </c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>
        <v>1</v>
      </c>
      <c r="AE14" s="13">
        <f t="shared" si="5"/>
        <v>10</v>
      </c>
      <c r="AF14" s="15">
        <f t="shared" si="2"/>
        <v>220</v>
      </c>
      <c r="AG14" s="49">
        <f t="shared" si="3"/>
        <v>220</v>
      </c>
      <c r="AH14" s="13">
        <f t="shared" si="6"/>
        <v>1</v>
      </c>
    </row>
    <row r="15" spans="1:34" ht="12.75" customHeight="1" x14ac:dyDescent="0.25">
      <c r="A15" s="20" t="s">
        <v>26</v>
      </c>
      <c r="B15" s="21">
        <v>33</v>
      </c>
      <c r="C15" s="10">
        <v>3</v>
      </c>
      <c r="D15" s="10">
        <v>26</v>
      </c>
      <c r="E15" s="12"/>
      <c r="F15" s="1">
        <f>'29.1'!AG15</f>
        <v>195</v>
      </c>
      <c r="G15" s="22">
        <f t="shared" si="4"/>
        <v>195</v>
      </c>
      <c r="H15" s="7"/>
      <c r="I15" s="7"/>
      <c r="J15" s="7"/>
      <c r="K15" s="7"/>
      <c r="L15" s="7">
        <v>55</v>
      </c>
      <c r="M15" s="7"/>
      <c r="N15" s="6">
        <f t="shared" si="7"/>
        <v>55</v>
      </c>
      <c r="O15" s="11">
        <f t="shared" si="8"/>
        <v>140</v>
      </c>
      <c r="P15" s="14">
        <v>15</v>
      </c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3">
        <f t="shared" si="5"/>
        <v>15</v>
      </c>
      <c r="AF15" s="15">
        <f t="shared" si="2"/>
        <v>125</v>
      </c>
      <c r="AG15" s="49">
        <f t="shared" si="3"/>
        <v>125</v>
      </c>
      <c r="AH15" s="13">
        <f t="shared" si="6"/>
        <v>0</v>
      </c>
    </row>
    <row r="16" spans="1:34" s="32" customFormat="1" ht="12.75" customHeight="1" x14ac:dyDescent="0.25">
      <c r="A16" s="20" t="s">
        <v>27</v>
      </c>
      <c r="B16" s="21">
        <v>45</v>
      </c>
      <c r="C16" s="10">
        <v>3</v>
      </c>
      <c r="D16" s="10">
        <v>180</v>
      </c>
      <c r="E16" s="31">
        <v>150</v>
      </c>
      <c r="F16" s="1">
        <f>'29.1'!AG16</f>
        <v>295</v>
      </c>
      <c r="G16" s="22">
        <f t="shared" si="4"/>
        <v>445</v>
      </c>
      <c r="H16" s="28">
        <v>14</v>
      </c>
      <c r="I16" s="28">
        <v>54</v>
      </c>
      <c r="J16" s="28"/>
      <c r="K16" s="28"/>
      <c r="L16" s="28"/>
      <c r="M16" s="28"/>
      <c r="N16" s="6">
        <f t="shared" si="7"/>
        <v>68</v>
      </c>
      <c r="O16" s="11">
        <f t="shared" si="8"/>
        <v>377</v>
      </c>
      <c r="P16" s="27">
        <v>45</v>
      </c>
      <c r="Q16" s="27"/>
      <c r="R16" s="27"/>
      <c r="S16" s="27"/>
      <c r="T16" s="27"/>
      <c r="U16" s="27"/>
      <c r="V16" s="27"/>
      <c r="W16" s="27"/>
      <c r="X16" s="27"/>
      <c r="Y16" s="27"/>
      <c r="Z16" s="27">
        <v>18</v>
      </c>
      <c r="AA16" s="27"/>
      <c r="AB16" s="27"/>
      <c r="AC16" s="27"/>
      <c r="AD16" s="27"/>
      <c r="AE16" s="13">
        <f t="shared" si="5"/>
        <v>63</v>
      </c>
      <c r="AF16" s="26">
        <f t="shared" si="2"/>
        <v>314</v>
      </c>
      <c r="AG16" s="71">
        <f t="shared" si="3"/>
        <v>315</v>
      </c>
      <c r="AH16" s="29">
        <f t="shared" si="6"/>
        <v>1</v>
      </c>
    </row>
    <row r="17" spans="1:34" ht="12.75" customHeight="1" x14ac:dyDescent="0.25">
      <c r="A17" s="20" t="s">
        <v>48</v>
      </c>
      <c r="B17" s="21">
        <v>50</v>
      </c>
      <c r="C17" s="10"/>
      <c r="D17" s="10">
        <v>17</v>
      </c>
      <c r="E17" s="12"/>
      <c r="F17" s="1">
        <f>'29.1'!AG17</f>
        <v>27</v>
      </c>
      <c r="G17" s="22">
        <f t="shared" si="4"/>
        <v>27</v>
      </c>
      <c r="H17" s="7">
        <v>10</v>
      </c>
      <c r="I17" s="7"/>
      <c r="J17" s="7"/>
      <c r="K17" s="7"/>
      <c r="L17" s="7"/>
      <c r="M17" s="7"/>
      <c r="N17" s="6">
        <f t="shared" si="7"/>
        <v>10</v>
      </c>
      <c r="O17" s="11">
        <f t="shared" si="8"/>
        <v>17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3">
        <f t="shared" si="5"/>
        <v>0</v>
      </c>
      <c r="AF17" s="15">
        <f t="shared" si="2"/>
        <v>17</v>
      </c>
      <c r="AG17" s="49">
        <f t="shared" si="3"/>
        <v>17</v>
      </c>
      <c r="AH17" s="13">
        <f t="shared" si="6"/>
        <v>0</v>
      </c>
    </row>
    <row r="18" spans="1:34" ht="12.75" customHeight="1" x14ac:dyDescent="0.25">
      <c r="A18" s="20" t="s">
        <v>49</v>
      </c>
      <c r="B18" s="21">
        <v>100</v>
      </c>
      <c r="C18" s="10">
        <v>1</v>
      </c>
      <c r="D18" s="10">
        <v>17</v>
      </c>
      <c r="E18" s="12"/>
      <c r="F18" s="1">
        <f>'29.1'!AG18</f>
        <v>140</v>
      </c>
      <c r="G18" s="22">
        <f t="shared" si="4"/>
        <v>140</v>
      </c>
      <c r="H18" s="7">
        <v>8</v>
      </c>
      <c r="I18" s="7"/>
      <c r="J18" s="7"/>
      <c r="K18" s="7"/>
      <c r="L18" s="7"/>
      <c r="M18" s="7"/>
      <c r="N18" s="6">
        <f t="shared" si="7"/>
        <v>8</v>
      </c>
      <c r="O18" s="11">
        <f t="shared" si="8"/>
        <v>132</v>
      </c>
      <c r="P18" s="14"/>
      <c r="Q18" s="14"/>
      <c r="R18" s="14"/>
      <c r="S18" s="14">
        <v>6</v>
      </c>
      <c r="T18" s="14"/>
      <c r="U18" s="14"/>
      <c r="V18" s="14"/>
      <c r="W18" s="14"/>
      <c r="X18" s="14"/>
      <c r="Y18" s="14"/>
      <c r="Z18" s="14">
        <v>9</v>
      </c>
      <c r="AA18" s="14"/>
      <c r="AB18" s="14"/>
      <c r="AC18" s="14"/>
      <c r="AD18" s="14"/>
      <c r="AE18" s="13">
        <f t="shared" si="5"/>
        <v>15</v>
      </c>
      <c r="AF18" s="15">
        <f t="shared" si="2"/>
        <v>117</v>
      </c>
      <c r="AG18" s="49">
        <f t="shared" si="3"/>
        <v>117</v>
      </c>
      <c r="AH18" s="13">
        <f t="shared" si="6"/>
        <v>0</v>
      </c>
    </row>
    <row r="19" spans="1:34" ht="12.75" customHeight="1" x14ac:dyDescent="0.25">
      <c r="A19" s="20" t="s">
        <v>50</v>
      </c>
      <c r="B19" s="21">
        <v>50</v>
      </c>
      <c r="C19" s="10"/>
      <c r="D19" s="10">
        <v>31</v>
      </c>
      <c r="E19" s="12"/>
      <c r="F19" s="1">
        <f>'29.1'!AG19</f>
        <v>39</v>
      </c>
      <c r="G19" s="22">
        <f t="shared" si="4"/>
        <v>39</v>
      </c>
      <c r="H19" s="7">
        <v>8</v>
      </c>
      <c r="I19" s="7"/>
      <c r="J19" s="7"/>
      <c r="K19" s="7"/>
      <c r="L19" s="7"/>
      <c r="M19" s="7"/>
      <c r="N19" s="6">
        <f t="shared" si="7"/>
        <v>8</v>
      </c>
      <c r="O19" s="11">
        <f t="shared" si="8"/>
        <v>31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>
        <f t="shared" si="5"/>
        <v>0</v>
      </c>
      <c r="AF19" s="15">
        <f t="shared" si="2"/>
        <v>31</v>
      </c>
      <c r="AG19" s="49">
        <f t="shared" si="3"/>
        <v>31</v>
      </c>
      <c r="AH19" s="13">
        <f t="shared" si="6"/>
        <v>0</v>
      </c>
    </row>
    <row r="20" spans="1:34" s="32" customFormat="1" ht="12.75" customHeight="1" x14ac:dyDescent="0.25">
      <c r="A20" s="20" t="s">
        <v>47</v>
      </c>
      <c r="B20" s="21">
        <v>33</v>
      </c>
      <c r="C20" s="10">
        <v>3</v>
      </c>
      <c r="D20" s="10">
        <v>88</v>
      </c>
      <c r="E20" s="31">
        <v>104</v>
      </c>
      <c r="F20" s="1">
        <f>'29.1'!AG20</f>
        <v>173</v>
      </c>
      <c r="G20" s="22">
        <f t="shared" si="4"/>
        <v>277</v>
      </c>
      <c r="H20" s="28">
        <v>42</v>
      </c>
      <c r="I20" s="28"/>
      <c r="J20" s="28"/>
      <c r="K20" s="28"/>
      <c r="L20" s="28">
        <v>10</v>
      </c>
      <c r="M20" s="28"/>
      <c r="N20" s="6">
        <f t="shared" si="7"/>
        <v>52</v>
      </c>
      <c r="O20" s="11">
        <f t="shared" si="8"/>
        <v>225</v>
      </c>
      <c r="P20" s="27"/>
      <c r="Q20" s="27"/>
      <c r="R20" s="27"/>
      <c r="S20" s="27">
        <v>10</v>
      </c>
      <c r="T20" s="27"/>
      <c r="U20" s="27"/>
      <c r="V20" s="27"/>
      <c r="W20" s="27"/>
      <c r="X20" s="27"/>
      <c r="Y20" s="27">
        <v>4</v>
      </c>
      <c r="Z20" s="27">
        <v>23</v>
      </c>
      <c r="AA20" s="27"/>
      <c r="AB20" s="27"/>
      <c r="AC20" s="27"/>
      <c r="AD20" s="27">
        <v>1</v>
      </c>
      <c r="AE20" s="13">
        <f t="shared" si="5"/>
        <v>37</v>
      </c>
      <c r="AF20" s="26">
        <f t="shared" si="2"/>
        <v>188</v>
      </c>
      <c r="AG20" s="71">
        <f t="shared" si="3"/>
        <v>187</v>
      </c>
      <c r="AH20" s="29">
        <f t="shared" si="6"/>
        <v>0</v>
      </c>
    </row>
    <row r="21" spans="1:34" ht="12.75" customHeight="1" x14ac:dyDescent="0.25">
      <c r="A21" s="20" t="s">
        <v>191</v>
      </c>
      <c r="B21" s="21">
        <v>33</v>
      </c>
      <c r="C21" s="10">
        <v>2</v>
      </c>
      <c r="D21" s="10">
        <v>31</v>
      </c>
      <c r="E21" s="12"/>
      <c r="F21" s="1">
        <f>'29.1'!AG21</f>
        <v>236</v>
      </c>
      <c r="G21" s="22">
        <f t="shared" si="4"/>
        <v>236</v>
      </c>
      <c r="H21" s="7"/>
      <c r="I21" s="7"/>
      <c r="J21" s="7"/>
      <c r="K21" s="7"/>
      <c r="L21" s="7"/>
      <c r="M21" s="7"/>
      <c r="N21" s="6">
        <f t="shared" ref="N21:N26" si="9">SUBTOTAL(9,H21:M21)</f>
        <v>0</v>
      </c>
      <c r="O21" s="11">
        <f t="shared" ref="O21:O26" si="10">G21-N21</f>
        <v>236</v>
      </c>
      <c r="P21" s="14"/>
      <c r="Q21" s="14"/>
      <c r="R21" s="14"/>
      <c r="S21" s="14"/>
      <c r="T21" s="14"/>
      <c r="U21" s="14"/>
      <c r="V21" s="14"/>
      <c r="W21" s="14"/>
      <c r="X21" s="14"/>
      <c r="Y21" s="14">
        <v>94</v>
      </c>
      <c r="Z21" s="14"/>
      <c r="AA21" s="14">
        <v>45</v>
      </c>
      <c r="AB21" s="14"/>
      <c r="AC21" s="14"/>
      <c r="AD21" s="14"/>
      <c r="AE21" s="13">
        <f t="shared" si="5"/>
        <v>139</v>
      </c>
      <c r="AF21" s="15">
        <f t="shared" si="2"/>
        <v>97</v>
      </c>
      <c r="AG21" s="34">
        <f t="shared" si="3"/>
        <v>97</v>
      </c>
      <c r="AH21" s="13">
        <f t="shared" ref="AH21:AH26" si="11">AG21+AD21-AF21</f>
        <v>0</v>
      </c>
    </row>
    <row r="22" spans="1:34" ht="12.75" customHeight="1" x14ac:dyDescent="0.25">
      <c r="A22" s="20" t="s">
        <v>192</v>
      </c>
      <c r="B22" s="21"/>
      <c r="C22" s="10"/>
      <c r="D22" s="10"/>
      <c r="E22" s="12"/>
      <c r="F22" s="1">
        <f>'29.1'!AG22</f>
        <v>24</v>
      </c>
      <c r="G22" s="22">
        <f t="shared" si="4"/>
        <v>24</v>
      </c>
      <c r="H22" s="7"/>
      <c r="I22" s="7"/>
      <c r="J22" s="7"/>
      <c r="K22" s="7"/>
      <c r="L22" s="7"/>
      <c r="M22" s="7"/>
      <c r="N22" s="6">
        <f t="shared" si="9"/>
        <v>0</v>
      </c>
      <c r="O22" s="11">
        <f t="shared" si="10"/>
        <v>24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>
        <v>23</v>
      </c>
      <c r="AB22" s="14"/>
      <c r="AC22" s="14"/>
      <c r="AD22" s="14">
        <v>1</v>
      </c>
      <c r="AE22" s="13">
        <f t="shared" si="5"/>
        <v>23</v>
      </c>
      <c r="AF22" s="15">
        <f t="shared" si="2"/>
        <v>1</v>
      </c>
      <c r="AG22" s="34">
        <f t="shared" si="3"/>
        <v>0</v>
      </c>
      <c r="AH22" s="13">
        <f t="shared" si="11"/>
        <v>0</v>
      </c>
    </row>
    <row r="23" spans="1:34" ht="12.75" customHeight="1" x14ac:dyDescent="0.25">
      <c r="A23" s="20" t="s">
        <v>193</v>
      </c>
      <c r="B23" s="21">
        <v>50</v>
      </c>
      <c r="C23" s="10"/>
      <c r="D23" s="10">
        <v>10</v>
      </c>
      <c r="E23" s="12"/>
      <c r="F23" s="1">
        <f>'29.1'!AG23</f>
        <v>44</v>
      </c>
      <c r="G23" s="22">
        <f t="shared" si="4"/>
        <v>44</v>
      </c>
      <c r="H23" s="7"/>
      <c r="I23" s="7"/>
      <c r="J23" s="7"/>
      <c r="K23" s="7"/>
      <c r="L23" s="7"/>
      <c r="M23" s="7"/>
      <c r="N23" s="6">
        <f t="shared" si="9"/>
        <v>0</v>
      </c>
      <c r="O23" s="11">
        <f t="shared" si="10"/>
        <v>44</v>
      </c>
      <c r="P23" s="14"/>
      <c r="Q23" s="14"/>
      <c r="R23" s="14"/>
      <c r="S23" s="14"/>
      <c r="T23" s="14"/>
      <c r="U23" s="14"/>
      <c r="V23" s="14"/>
      <c r="W23" s="14"/>
      <c r="X23" s="14"/>
      <c r="Y23" s="14">
        <v>2</v>
      </c>
      <c r="Z23" s="14"/>
      <c r="AA23" s="14">
        <v>32</v>
      </c>
      <c r="AB23" s="14"/>
      <c r="AC23" s="14"/>
      <c r="AD23" s="14"/>
      <c r="AE23" s="13">
        <f t="shared" si="5"/>
        <v>34</v>
      </c>
      <c r="AF23" s="15">
        <f t="shared" si="2"/>
        <v>10</v>
      </c>
      <c r="AG23" s="34">
        <f t="shared" si="3"/>
        <v>10</v>
      </c>
      <c r="AH23" s="13">
        <f t="shared" si="11"/>
        <v>0</v>
      </c>
    </row>
    <row r="24" spans="1:34" ht="12.75" customHeight="1" x14ac:dyDescent="0.25">
      <c r="A24" s="20" t="s">
        <v>180</v>
      </c>
      <c r="B24" s="21"/>
      <c r="C24" s="10"/>
      <c r="D24" s="10">
        <v>16</v>
      </c>
      <c r="E24" s="12"/>
      <c r="F24" s="1">
        <f>'29.1'!AG24</f>
        <v>18</v>
      </c>
      <c r="G24" s="22">
        <f t="shared" si="4"/>
        <v>18</v>
      </c>
      <c r="H24" s="7"/>
      <c r="I24" s="7"/>
      <c r="J24" s="7"/>
      <c r="K24" s="7"/>
      <c r="L24" s="7"/>
      <c r="M24" s="7"/>
      <c r="N24" s="6">
        <f t="shared" si="9"/>
        <v>0</v>
      </c>
      <c r="O24" s="11">
        <f t="shared" si="10"/>
        <v>18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>
        <v>2</v>
      </c>
      <c r="AA24" s="14"/>
      <c r="AB24" s="14"/>
      <c r="AC24" s="14"/>
      <c r="AD24" s="14"/>
      <c r="AE24" s="13">
        <f t="shared" si="5"/>
        <v>2</v>
      </c>
      <c r="AF24" s="15">
        <f t="shared" si="2"/>
        <v>16</v>
      </c>
      <c r="AG24" s="34">
        <f t="shared" si="3"/>
        <v>16</v>
      </c>
      <c r="AH24" s="13">
        <f t="shared" si="11"/>
        <v>0</v>
      </c>
    </row>
    <row r="25" spans="1:34" ht="12.75" customHeight="1" x14ac:dyDescent="0.25">
      <c r="A25" s="20" t="s">
        <v>181</v>
      </c>
      <c r="B25" s="21">
        <v>40</v>
      </c>
      <c r="C25" s="10"/>
      <c r="D25" s="10">
        <v>32</v>
      </c>
      <c r="E25" s="12"/>
      <c r="F25" s="1">
        <f>'29.1'!AG25</f>
        <v>32</v>
      </c>
      <c r="G25" s="22">
        <f t="shared" si="4"/>
        <v>32</v>
      </c>
      <c r="H25" s="7"/>
      <c r="I25" s="7"/>
      <c r="J25" s="7"/>
      <c r="K25" s="7"/>
      <c r="L25" s="7"/>
      <c r="M25" s="7"/>
      <c r="N25" s="6">
        <f t="shared" si="9"/>
        <v>0</v>
      </c>
      <c r="O25" s="11">
        <f t="shared" si="10"/>
        <v>32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3">
        <f t="shared" si="5"/>
        <v>0</v>
      </c>
      <c r="AF25" s="15">
        <f t="shared" si="2"/>
        <v>32</v>
      </c>
      <c r="AG25" s="34">
        <f t="shared" si="3"/>
        <v>32</v>
      </c>
      <c r="AH25" s="13">
        <f t="shared" si="11"/>
        <v>0</v>
      </c>
    </row>
    <row r="26" spans="1:34" ht="12.75" customHeight="1" x14ac:dyDescent="0.25">
      <c r="A26" s="20" t="s">
        <v>139</v>
      </c>
      <c r="B26" s="21">
        <v>30</v>
      </c>
      <c r="C26" s="10">
        <v>1</v>
      </c>
      <c r="D26" s="10">
        <v>7</v>
      </c>
      <c r="E26" s="12">
        <v>30</v>
      </c>
      <c r="F26" s="1">
        <f>'29.1'!AG26</f>
        <v>7</v>
      </c>
      <c r="G26" s="22">
        <f t="shared" si="4"/>
        <v>37</v>
      </c>
      <c r="H26" s="7"/>
      <c r="I26" s="7"/>
      <c r="J26" s="7"/>
      <c r="K26" s="7"/>
      <c r="L26" s="7"/>
      <c r="M26" s="7"/>
      <c r="N26" s="6">
        <f t="shared" si="9"/>
        <v>0</v>
      </c>
      <c r="O26" s="11">
        <f t="shared" si="10"/>
        <v>37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3">
        <f t="shared" si="5"/>
        <v>0</v>
      </c>
      <c r="AF26" s="15">
        <f t="shared" si="2"/>
        <v>37</v>
      </c>
      <c r="AG26" s="34">
        <f t="shared" si="3"/>
        <v>37</v>
      </c>
      <c r="AH26" s="13">
        <f t="shared" si="11"/>
        <v>0</v>
      </c>
    </row>
    <row r="27" spans="1:34" ht="12.75" customHeight="1" x14ac:dyDescent="0.25">
      <c r="A27" s="99" t="s">
        <v>138</v>
      </c>
      <c r="B27" s="21">
        <v>20</v>
      </c>
      <c r="C27" s="10"/>
      <c r="D27" s="10">
        <v>30</v>
      </c>
      <c r="E27" s="12">
        <v>30</v>
      </c>
      <c r="F27" s="1">
        <f>'29.1'!AG27</f>
        <v>0</v>
      </c>
      <c r="G27" s="22">
        <f t="shared" ref="G27" si="12">SUM(E27:F27)</f>
        <v>30</v>
      </c>
      <c r="H27" s="7"/>
      <c r="I27" s="7"/>
      <c r="J27" s="7"/>
      <c r="K27" s="7"/>
      <c r="L27" s="7"/>
      <c r="M27" s="7"/>
      <c r="N27" s="6">
        <f t="shared" ref="N27" si="13">SUBTOTAL(9,H27:M27)</f>
        <v>0</v>
      </c>
      <c r="O27" s="11">
        <f t="shared" ref="O27" si="14">G27-N27</f>
        <v>30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3">
        <f t="shared" si="5"/>
        <v>0</v>
      </c>
      <c r="AF27" s="15">
        <f t="shared" ref="AF27" si="15">O27-AE27</f>
        <v>30</v>
      </c>
      <c r="AG27" s="34">
        <f t="shared" si="3"/>
        <v>30</v>
      </c>
      <c r="AH27" s="13">
        <f t="shared" ref="AH27" si="16">AG27+AD27-AF27</f>
        <v>0</v>
      </c>
    </row>
    <row r="28" spans="1:34" ht="12.75" customHeight="1" x14ac:dyDescent="0.25">
      <c r="A28" s="99" t="s">
        <v>194</v>
      </c>
      <c r="B28" s="21">
        <v>65</v>
      </c>
      <c r="C28" s="10"/>
      <c r="D28" s="10">
        <v>39</v>
      </c>
      <c r="E28" s="12"/>
      <c r="F28" s="1">
        <f>'29.1'!AG28</f>
        <v>115</v>
      </c>
      <c r="G28" s="22">
        <f t="shared" ref="G28:G31" si="17">SUM(E28:F28)</f>
        <v>115</v>
      </c>
      <c r="H28" s="7"/>
      <c r="I28" s="7"/>
      <c r="J28" s="7"/>
      <c r="K28" s="7"/>
      <c r="L28" s="7"/>
      <c r="M28" s="7"/>
      <c r="N28" s="6">
        <f t="shared" ref="N28:N31" si="18">SUBTOTAL(9,H28:M28)</f>
        <v>0</v>
      </c>
      <c r="O28" s="11">
        <f t="shared" ref="O28:O31" si="19">G28-N28</f>
        <v>115</v>
      </c>
      <c r="P28" s="14"/>
      <c r="Q28" s="14"/>
      <c r="R28" s="14"/>
      <c r="S28" s="14"/>
      <c r="T28" s="14"/>
      <c r="U28" s="14"/>
      <c r="V28" s="14"/>
      <c r="W28" s="14"/>
      <c r="X28" s="14"/>
      <c r="Y28" s="14">
        <v>44</v>
      </c>
      <c r="Z28" s="14"/>
      <c r="AA28" s="14">
        <v>32</v>
      </c>
      <c r="AB28" s="14"/>
      <c r="AC28" s="14"/>
      <c r="AD28" s="14"/>
      <c r="AE28" s="13">
        <f t="shared" si="5"/>
        <v>76</v>
      </c>
      <c r="AF28" s="15">
        <f t="shared" ref="AF28:AF31" si="20">O28-AE28</f>
        <v>39</v>
      </c>
      <c r="AG28" s="34">
        <f t="shared" ref="AG28:AG31" si="21">(B28*C28)+D28</f>
        <v>39</v>
      </c>
      <c r="AH28" s="13">
        <f t="shared" ref="AH28:AH31" si="22">AG28+AD28-AF28</f>
        <v>0</v>
      </c>
    </row>
    <row r="29" spans="1:34" ht="12.75" customHeight="1" x14ac:dyDescent="0.25">
      <c r="A29" s="21" t="s">
        <v>197</v>
      </c>
      <c r="B29" s="21"/>
      <c r="C29" s="10"/>
      <c r="D29" s="10">
        <v>0</v>
      </c>
      <c r="E29" s="12"/>
      <c r="F29" s="1">
        <f>'29.1'!AG29</f>
        <v>0</v>
      </c>
      <c r="G29" s="22">
        <f t="shared" si="17"/>
        <v>0</v>
      </c>
      <c r="H29" s="7"/>
      <c r="I29" s="7"/>
      <c r="J29" s="7"/>
      <c r="K29" s="7"/>
      <c r="L29" s="7"/>
      <c r="M29" s="7"/>
      <c r="N29" s="6">
        <f t="shared" si="18"/>
        <v>0</v>
      </c>
      <c r="O29" s="11">
        <f t="shared" si="19"/>
        <v>0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3">
        <f t="shared" si="5"/>
        <v>0</v>
      </c>
      <c r="AF29" s="15">
        <f t="shared" si="20"/>
        <v>0</v>
      </c>
      <c r="AG29" s="34">
        <f t="shared" si="21"/>
        <v>0</v>
      </c>
      <c r="AH29" s="13">
        <f t="shared" si="22"/>
        <v>0</v>
      </c>
    </row>
    <row r="30" spans="1:34" ht="12.75" customHeight="1" x14ac:dyDescent="0.25">
      <c r="A30" s="21" t="s">
        <v>198</v>
      </c>
      <c r="B30" s="21"/>
      <c r="C30" s="10"/>
      <c r="D30" s="10">
        <v>2</v>
      </c>
      <c r="E30" s="12"/>
      <c r="F30" s="1">
        <f>'29.1'!AG30</f>
        <v>7</v>
      </c>
      <c r="G30" s="22">
        <f t="shared" si="17"/>
        <v>7</v>
      </c>
      <c r="H30" s="7"/>
      <c r="I30" s="7"/>
      <c r="J30" s="7"/>
      <c r="K30" s="7"/>
      <c r="L30" s="7"/>
      <c r="M30" s="7"/>
      <c r="N30" s="6">
        <f t="shared" si="18"/>
        <v>0</v>
      </c>
      <c r="O30" s="11">
        <f t="shared" si="19"/>
        <v>7</v>
      </c>
      <c r="P30" s="14"/>
      <c r="Q30" s="14"/>
      <c r="R30" s="14"/>
      <c r="S30" s="14"/>
      <c r="T30" s="14"/>
      <c r="U30" s="14"/>
      <c r="V30" s="14"/>
      <c r="W30" s="14"/>
      <c r="X30" s="14"/>
      <c r="Y30" s="14">
        <v>2</v>
      </c>
      <c r="Z30" s="14"/>
      <c r="AA30" s="14">
        <v>2</v>
      </c>
      <c r="AB30" s="14"/>
      <c r="AC30" s="14"/>
      <c r="AD30" s="14">
        <v>1</v>
      </c>
      <c r="AE30" s="13">
        <f t="shared" si="5"/>
        <v>4</v>
      </c>
      <c r="AF30" s="15">
        <f t="shared" si="20"/>
        <v>3</v>
      </c>
      <c r="AG30" s="34">
        <f t="shared" si="21"/>
        <v>2</v>
      </c>
      <c r="AH30" s="13">
        <f t="shared" si="22"/>
        <v>0</v>
      </c>
    </row>
    <row r="31" spans="1:34" ht="12.75" customHeight="1" x14ac:dyDescent="0.25">
      <c r="A31" s="21" t="s">
        <v>199</v>
      </c>
      <c r="B31" s="21"/>
      <c r="C31" s="10"/>
      <c r="D31" s="10">
        <v>0</v>
      </c>
      <c r="E31" s="12"/>
      <c r="F31" s="1">
        <f>'29.1'!AG31</f>
        <v>0</v>
      </c>
      <c r="G31" s="22">
        <f t="shared" si="17"/>
        <v>0</v>
      </c>
      <c r="H31" s="7"/>
      <c r="I31" s="7"/>
      <c r="J31" s="7"/>
      <c r="K31" s="7"/>
      <c r="L31" s="7"/>
      <c r="M31" s="7"/>
      <c r="N31" s="6">
        <f t="shared" si="18"/>
        <v>0</v>
      </c>
      <c r="O31" s="11">
        <f t="shared" si="19"/>
        <v>0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3">
        <f t="shared" si="5"/>
        <v>0</v>
      </c>
      <c r="AF31" s="15">
        <f t="shared" si="20"/>
        <v>0</v>
      </c>
      <c r="AG31" s="34">
        <f t="shared" si="21"/>
        <v>0</v>
      </c>
      <c r="AH31" s="13">
        <f t="shared" si="22"/>
        <v>0</v>
      </c>
    </row>
    <row r="32" spans="1:34" ht="12.75" customHeight="1" x14ac:dyDescent="0.25">
      <c r="E32" s="19">
        <f>SUM(E3:E31)</f>
        <v>1969</v>
      </c>
      <c r="F32" s="19">
        <f>SUM(F3:F31)</f>
        <v>11005</v>
      </c>
      <c r="G32" s="19">
        <f t="shared" ref="G32:AH32" si="23">SUM(G3:G31)</f>
        <v>12974</v>
      </c>
      <c r="H32" s="19">
        <f t="shared" si="23"/>
        <v>778</v>
      </c>
      <c r="I32" s="19">
        <f t="shared" si="23"/>
        <v>175</v>
      </c>
      <c r="J32" s="19">
        <f t="shared" si="23"/>
        <v>355</v>
      </c>
      <c r="K32" s="19">
        <f t="shared" si="23"/>
        <v>0</v>
      </c>
      <c r="L32" s="19">
        <f t="shared" si="23"/>
        <v>718</v>
      </c>
      <c r="M32" s="19">
        <f t="shared" si="23"/>
        <v>918</v>
      </c>
      <c r="N32" s="19">
        <f t="shared" si="23"/>
        <v>2944</v>
      </c>
      <c r="O32" s="19">
        <f t="shared" si="23"/>
        <v>10030</v>
      </c>
      <c r="P32" s="19">
        <f t="shared" si="23"/>
        <v>209</v>
      </c>
      <c r="Q32" s="19">
        <f t="shared" si="23"/>
        <v>206</v>
      </c>
      <c r="R32" s="19">
        <f t="shared" si="23"/>
        <v>0</v>
      </c>
      <c r="S32" s="19">
        <f t="shared" si="23"/>
        <v>90</v>
      </c>
      <c r="T32" s="19">
        <f t="shared" si="23"/>
        <v>0</v>
      </c>
      <c r="U32" s="19">
        <f t="shared" si="23"/>
        <v>0</v>
      </c>
      <c r="V32" s="19">
        <f t="shared" si="23"/>
        <v>0</v>
      </c>
      <c r="W32" s="19">
        <f t="shared" si="23"/>
        <v>0</v>
      </c>
      <c r="X32" s="19">
        <f t="shared" si="23"/>
        <v>0</v>
      </c>
      <c r="Y32" s="19">
        <f t="shared" si="23"/>
        <v>150</v>
      </c>
      <c r="Z32" s="19">
        <f t="shared" si="23"/>
        <v>346</v>
      </c>
      <c r="AA32" s="19">
        <f t="shared" si="23"/>
        <v>134</v>
      </c>
      <c r="AB32" s="19">
        <f t="shared" si="23"/>
        <v>29</v>
      </c>
      <c r="AC32" s="19">
        <f t="shared" si="23"/>
        <v>17</v>
      </c>
      <c r="AD32" s="19">
        <f t="shared" si="23"/>
        <v>23</v>
      </c>
      <c r="AE32" s="19">
        <f t="shared" si="23"/>
        <v>1181</v>
      </c>
      <c r="AF32" s="19">
        <f t="shared" si="23"/>
        <v>8849</v>
      </c>
      <c r="AG32" s="19">
        <f t="shared" si="23"/>
        <v>8832</v>
      </c>
      <c r="AH32" s="19">
        <f t="shared" si="23"/>
        <v>6</v>
      </c>
    </row>
    <row r="35" spans="14:20" x14ac:dyDescent="0.25">
      <c r="N35" t="s">
        <v>8</v>
      </c>
      <c r="P35" s="18"/>
      <c r="Q35" s="18"/>
      <c r="R35" s="18"/>
      <c r="S35" s="18"/>
      <c r="T35" s="18"/>
    </row>
  </sheetData>
  <mergeCells count="14">
    <mergeCell ref="F1:F2"/>
    <mergeCell ref="A1:A2"/>
    <mergeCell ref="B1:B2"/>
    <mergeCell ref="C1:C2"/>
    <mergeCell ref="D1:D2"/>
    <mergeCell ref="E1:E2"/>
    <mergeCell ref="AG1:AG2"/>
    <mergeCell ref="AH1:AH2"/>
    <mergeCell ref="G1:G2"/>
    <mergeCell ref="N1:N2"/>
    <mergeCell ref="O1:O2"/>
    <mergeCell ref="AD1:AD2"/>
    <mergeCell ref="AE1:AE2"/>
    <mergeCell ref="AF1:AF2"/>
  </mergeCells>
  <pageMargins left="0.7" right="0.7" top="0.75" bottom="0.75" header="0.3" footer="0.3"/>
  <pageSetup paperSize="9" orientation="portrait"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35"/>
  <sheetViews>
    <sheetView zoomScale="85" zoomScaleNormal="85" workbookViewId="0">
      <pane xSplit="4" topLeftCell="Q1" activePane="topRight" state="frozen"/>
      <selection pane="topRight" activeCell="AC3" sqref="AC3:AC31"/>
    </sheetView>
  </sheetViews>
  <sheetFormatPr defaultRowHeight="15" x14ac:dyDescent="0.25"/>
  <cols>
    <col min="1" max="1" width="19.7109375" bestFit="1" customWidth="1"/>
    <col min="2" max="5" width="8.28515625" customWidth="1"/>
    <col min="6" max="6" width="14.140625" customWidth="1"/>
    <col min="7" max="8" width="9.85546875" customWidth="1"/>
    <col min="15" max="15" width="12.7109375" customWidth="1"/>
    <col min="16" max="16" width="16.42578125" customWidth="1"/>
    <col min="17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</cols>
  <sheetData>
    <row r="1" spans="1:34" x14ac:dyDescent="0.25">
      <c r="A1" s="177" t="s">
        <v>0</v>
      </c>
      <c r="B1" s="186" t="s">
        <v>21</v>
      </c>
      <c r="C1" s="186" t="s">
        <v>19</v>
      </c>
      <c r="D1" s="177" t="s">
        <v>20</v>
      </c>
      <c r="E1" s="177" t="s">
        <v>149</v>
      </c>
      <c r="F1" s="194" t="s">
        <v>12</v>
      </c>
      <c r="G1" s="194" t="s">
        <v>5</v>
      </c>
      <c r="H1" s="183" t="s">
        <v>17</v>
      </c>
      <c r="I1" s="3" t="s">
        <v>3</v>
      </c>
      <c r="J1" s="3"/>
      <c r="K1" s="3"/>
      <c r="L1" s="23"/>
      <c r="M1" s="3"/>
      <c r="N1" s="3"/>
      <c r="O1" s="188" t="s">
        <v>6</v>
      </c>
      <c r="P1" s="184" t="s">
        <v>4</v>
      </c>
      <c r="Q1" s="5" t="s">
        <v>40</v>
      </c>
      <c r="R1" s="5" t="s">
        <v>16</v>
      </c>
      <c r="S1" s="5" t="s">
        <v>11</v>
      </c>
      <c r="T1" s="5" t="s">
        <v>13</v>
      </c>
      <c r="U1" s="5" t="s">
        <v>9</v>
      </c>
      <c r="V1" s="5" t="s">
        <v>14</v>
      </c>
      <c r="W1" s="5" t="s">
        <v>224</v>
      </c>
      <c r="X1" s="5" t="s">
        <v>16</v>
      </c>
      <c r="Y1" s="5" t="s">
        <v>151</v>
      </c>
      <c r="Z1" s="5" t="s">
        <v>196</v>
      </c>
      <c r="AA1" s="5" t="s">
        <v>9</v>
      </c>
      <c r="AB1" s="5" t="s">
        <v>14</v>
      </c>
      <c r="AC1" s="4" t="s">
        <v>201</v>
      </c>
      <c r="AD1" s="177" t="s">
        <v>18</v>
      </c>
      <c r="AE1" s="169" t="s">
        <v>10</v>
      </c>
      <c r="AF1" s="169" t="s">
        <v>44</v>
      </c>
      <c r="AG1" s="179" t="s">
        <v>22</v>
      </c>
      <c r="AH1" s="181" t="s">
        <v>23</v>
      </c>
    </row>
    <row r="2" spans="1:34" x14ac:dyDescent="0.25">
      <c r="A2" s="178"/>
      <c r="B2" s="187"/>
      <c r="C2" s="187"/>
      <c r="D2" s="178"/>
      <c r="E2" s="178"/>
      <c r="F2" s="195"/>
      <c r="G2" s="195"/>
      <c r="H2" s="183"/>
      <c r="I2" s="17" t="s">
        <v>24</v>
      </c>
      <c r="J2" s="17" t="s">
        <v>108</v>
      </c>
      <c r="K2" s="17" t="s">
        <v>15</v>
      </c>
      <c r="L2" s="17" t="s">
        <v>108</v>
      </c>
      <c r="M2" s="2" t="s">
        <v>2</v>
      </c>
      <c r="N2" s="2" t="s">
        <v>7</v>
      </c>
      <c r="O2" s="189"/>
      <c r="P2" s="185"/>
      <c r="Q2" s="4" t="s">
        <v>41</v>
      </c>
      <c r="R2" s="4" t="s">
        <v>41</v>
      </c>
      <c r="S2" s="4" t="s">
        <v>41</v>
      </c>
      <c r="T2" s="4" t="s">
        <v>90</v>
      </c>
      <c r="U2" s="4" t="s">
        <v>41</v>
      </c>
      <c r="V2" s="4" t="s">
        <v>41</v>
      </c>
      <c r="W2" s="4" t="s">
        <v>225</v>
      </c>
      <c r="X2" s="4" t="s">
        <v>42</v>
      </c>
      <c r="Y2" s="4" t="s">
        <v>176</v>
      </c>
      <c r="Z2" s="4" t="s">
        <v>223</v>
      </c>
      <c r="AA2" s="4" t="s">
        <v>42</v>
      </c>
      <c r="AB2" s="4" t="s">
        <v>42</v>
      </c>
      <c r="AC2" s="16" t="s">
        <v>176</v>
      </c>
      <c r="AD2" s="178"/>
      <c r="AE2" s="170"/>
      <c r="AF2" s="170"/>
      <c r="AG2" s="180"/>
      <c r="AH2" s="182"/>
    </row>
    <row r="3" spans="1:34" ht="12.75" customHeight="1" x14ac:dyDescent="0.25">
      <c r="A3" s="20" t="s">
        <v>28</v>
      </c>
      <c r="B3" s="21">
        <v>33</v>
      </c>
      <c r="C3" s="9">
        <v>85</v>
      </c>
      <c r="D3" s="9">
        <v>16</v>
      </c>
      <c r="E3" s="9"/>
      <c r="F3" s="12">
        <v>520</v>
      </c>
      <c r="G3" s="1">
        <f>'30.1'!AG3</f>
        <v>2975</v>
      </c>
      <c r="H3" s="22">
        <f>SUM(E3:G3)</f>
        <v>3495</v>
      </c>
      <c r="I3" s="7">
        <v>51</v>
      </c>
      <c r="J3" s="7"/>
      <c r="K3" s="7"/>
      <c r="L3" s="7"/>
      <c r="M3" s="7">
        <v>220</v>
      </c>
      <c r="N3" s="7"/>
      <c r="O3" s="6">
        <f t="shared" ref="O3:O26" si="0">SUBTOTAL(9,I3:N3)</f>
        <v>271</v>
      </c>
      <c r="P3" s="11">
        <f t="shared" ref="P3:P26" si="1">H3-O3</f>
        <v>3224</v>
      </c>
      <c r="Q3" s="14">
        <v>49</v>
      </c>
      <c r="R3" s="14">
        <v>48</v>
      </c>
      <c r="S3" s="14"/>
      <c r="T3" s="14">
        <v>30</v>
      </c>
      <c r="U3" s="14">
        <v>10</v>
      </c>
      <c r="V3" s="14">
        <v>65</v>
      </c>
      <c r="W3" s="14"/>
      <c r="X3" s="14">
        <v>107</v>
      </c>
      <c r="Y3" s="14"/>
      <c r="Z3" s="14">
        <v>20</v>
      </c>
      <c r="AA3" s="14">
        <v>66</v>
      </c>
      <c r="AB3" s="14"/>
      <c r="AC3" s="14"/>
      <c r="AD3" s="14">
        <v>8</v>
      </c>
      <c r="AE3" s="13">
        <f>SUM(Q3:AC3)</f>
        <v>395</v>
      </c>
      <c r="AF3" s="15">
        <f t="shared" ref="AF3:AF20" si="2">P3-AE3</f>
        <v>2829</v>
      </c>
      <c r="AG3" s="7">
        <f>(B3*C3)+D3</f>
        <v>2821</v>
      </c>
      <c r="AH3" s="13">
        <f>AG3+AD3-AF3</f>
        <v>0</v>
      </c>
    </row>
    <row r="4" spans="1:34" ht="12.75" customHeight="1" x14ac:dyDescent="0.25">
      <c r="A4" s="20" t="s">
        <v>29</v>
      </c>
      <c r="B4" s="21">
        <v>70</v>
      </c>
      <c r="C4" s="9">
        <v>27</v>
      </c>
      <c r="D4" s="9">
        <v>65</v>
      </c>
      <c r="E4" s="9"/>
      <c r="F4" s="12">
        <v>1120</v>
      </c>
      <c r="G4" s="1">
        <f>'30.1'!AG4</f>
        <v>2265</v>
      </c>
      <c r="H4" s="22">
        <f t="shared" ref="H4:H26" si="3">SUM(E4:G4)</f>
        <v>3385</v>
      </c>
      <c r="I4" s="7">
        <v>75</v>
      </c>
      <c r="J4" s="7"/>
      <c r="K4" s="7"/>
      <c r="L4" s="7"/>
      <c r="M4" s="7">
        <v>895</v>
      </c>
      <c r="N4" s="7"/>
      <c r="O4" s="6">
        <f t="shared" ref="O4:O22" si="4">SUBTOTAL(9,I4:N4)</f>
        <v>970</v>
      </c>
      <c r="P4" s="11">
        <f t="shared" ref="P4:P22" si="5">H4-O4</f>
        <v>2415</v>
      </c>
      <c r="Q4" s="14">
        <v>92</v>
      </c>
      <c r="R4" s="14">
        <v>43</v>
      </c>
      <c r="S4" s="14"/>
      <c r="T4" s="14">
        <v>5</v>
      </c>
      <c r="U4" s="14">
        <v>150</v>
      </c>
      <c r="V4" s="14">
        <v>77</v>
      </c>
      <c r="W4" s="14"/>
      <c r="X4" s="14">
        <v>55</v>
      </c>
      <c r="Y4" s="14">
        <v>1</v>
      </c>
      <c r="Z4" s="14">
        <v>10</v>
      </c>
      <c r="AA4" s="14">
        <v>27</v>
      </c>
      <c r="AB4" s="14"/>
      <c r="AC4" s="14"/>
      <c r="AD4" s="14">
        <v>4</v>
      </c>
      <c r="AE4" s="13">
        <f t="shared" ref="AE4:AE27" si="6">SUM(Q4:AC4)</f>
        <v>460</v>
      </c>
      <c r="AF4" s="15">
        <f t="shared" si="2"/>
        <v>1955</v>
      </c>
      <c r="AG4" s="7">
        <f t="shared" ref="AG4:AG20" si="7">(B4*C4)+D4</f>
        <v>1955</v>
      </c>
      <c r="AH4" s="13">
        <f t="shared" ref="AH4:AH20" si="8">AG4+AD4-AF4</f>
        <v>4</v>
      </c>
    </row>
    <row r="5" spans="1:34" ht="12.75" customHeight="1" x14ac:dyDescent="0.25">
      <c r="A5" s="20" t="s">
        <v>30</v>
      </c>
      <c r="B5" s="21">
        <v>45</v>
      </c>
      <c r="C5" s="9">
        <v>2</v>
      </c>
      <c r="D5" s="8">
        <v>38</v>
      </c>
      <c r="E5" s="8"/>
      <c r="F5" s="12">
        <v>450</v>
      </c>
      <c r="G5" s="1">
        <f>'30.1'!AG5</f>
        <v>402</v>
      </c>
      <c r="H5" s="22">
        <f t="shared" si="3"/>
        <v>852</v>
      </c>
      <c r="I5" s="7"/>
      <c r="J5" s="7"/>
      <c r="K5" s="7"/>
      <c r="L5" s="7"/>
      <c r="M5" s="7">
        <v>555</v>
      </c>
      <c r="N5" s="7"/>
      <c r="O5" s="6">
        <f t="shared" si="4"/>
        <v>555</v>
      </c>
      <c r="P5" s="11">
        <f t="shared" si="5"/>
        <v>297</v>
      </c>
      <c r="Q5" s="14">
        <v>45</v>
      </c>
      <c r="R5" s="14">
        <v>9</v>
      </c>
      <c r="S5" s="14"/>
      <c r="T5" s="14"/>
      <c r="U5" s="14"/>
      <c r="V5" s="14">
        <v>60</v>
      </c>
      <c r="W5" s="14"/>
      <c r="X5" s="14">
        <v>42</v>
      </c>
      <c r="Y5" s="14"/>
      <c r="Z5" s="14"/>
      <c r="AA5" s="14">
        <v>13</v>
      </c>
      <c r="AB5" s="14"/>
      <c r="AC5" s="14"/>
      <c r="AD5" s="14"/>
      <c r="AE5" s="13">
        <f t="shared" si="6"/>
        <v>169</v>
      </c>
      <c r="AF5" s="15">
        <f t="shared" si="2"/>
        <v>128</v>
      </c>
      <c r="AG5" s="7">
        <f t="shared" si="7"/>
        <v>128</v>
      </c>
      <c r="AH5" s="13">
        <f t="shared" si="8"/>
        <v>0</v>
      </c>
    </row>
    <row r="6" spans="1:34" ht="12.75" customHeight="1" x14ac:dyDescent="0.25">
      <c r="A6" s="20" t="s">
        <v>31</v>
      </c>
      <c r="B6" s="21">
        <v>60</v>
      </c>
      <c r="C6" s="9"/>
      <c r="D6" s="8">
        <v>45</v>
      </c>
      <c r="E6" s="8"/>
      <c r="F6" s="12"/>
      <c r="G6" s="1">
        <f>'30.1'!AG6</f>
        <v>79</v>
      </c>
      <c r="H6" s="22">
        <f t="shared" si="3"/>
        <v>79</v>
      </c>
      <c r="I6" s="7"/>
      <c r="J6" s="7"/>
      <c r="K6" s="7"/>
      <c r="L6" s="7"/>
      <c r="M6" s="7"/>
      <c r="N6" s="7"/>
      <c r="O6" s="6">
        <f t="shared" si="4"/>
        <v>0</v>
      </c>
      <c r="P6" s="11">
        <f t="shared" si="5"/>
        <v>79</v>
      </c>
      <c r="Q6" s="14">
        <v>4</v>
      </c>
      <c r="R6" s="14"/>
      <c r="S6" s="14"/>
      <c r="T6" s="14">
        <v>10</v>
      </c>
      <c r="U6" s="14"/>
      <c r="V6" s="14">
        <v>10</v>
      </c>
      <c r="W6" s="14"/>
      <c r="X6" s="14"/>
      <c r="Y6" s="14"/>
      <c r="Z6" s="14"/>
      <c r="AA6" s="14">
        <v>10</v>
      </c>
      <c r="AB6" s="14"/>
      <c r="AC6" s="14"/>
      <c r="AD6" s="14"/>
      <c r="AE6" s="13">
        <f t="shared" si="6"/>
        <v>34</v>
      </c>
      <c r="AF6" s="15">
        <f t="shared" si="2"/>
        <v>45</v>
      </c>
      <c r="AG6" s="7">
        <f t="shared" si="7"/>
        <v>45</v>
      </c>
      <c r="AH6" s="13">
        <f t="shared" si="8"/>
        <v>0</v>
      </c>
    </row>
    <row r="7" spans="1:34" ht="12.75" customHeight="1" x14ac:dyDescent="0.25">
      <c r="A7" s="20" t="s">
        <v>33</v>
      </c>
      <c r="B7" s="21">
        <v>120</v>
      </c>
      <c r="C7" s="9">
        <v>4</v>
      </c>
      <c r="D7" s="9">
        <v>31</v>
      </c>
      <c r="E7" s="9"/>
      <c r="F7" s="12"/>
      <c r="G7" s="1">
        <f>'30.1'!AG7</f>
        <v>633</v>
      </c>
      <c r="H7" s="22">
        <f t="shared" si="3"/>
        <v>633</v>
      </c>
      <c r="I7" s="7">
        <v>8</v>
      </c>
      <c r="J7" s="7"/>
      <c r="K7" s="7"/>
      <c r="L7" s="7"/>
      <c r="M7" s="7"/>
      <c r="N7" s="7"/>
      <c r="O7" s="6">
        <f t="shared" si="4"/>
        <v>8</v>
      </c>
      <c r="P7" s="11">
        <f t="shared" si="5"/>
        <v>625</v>
      </c>
      <c r="Q7" s="14">
        <v>18</v>
      </c>
      <c r="R7" s="14"/>
      <c r="S7" s="14"/>
      <c r="T7" s="14">
        <v>25</v>
      </c>
      <c r="U7" s="14"/>
      <c r="V7" s="14">
        <v>66</v>
      </c>
      <c r="W7" s="14"/>
      <c r="X7" s="14">
        <v>4</v>
      </c>
      <c r="Y7" s="14">
        <v>1</v>
      </c>
      <c r="Z7" s="14"/>
      <c r="AA7" s="14"/>
      <c r="AB7" s="14"/>
      <c r="AC7" s="14"/>
      <c r="AD7" s="14"/>
      <c r="AE7" s="13">
        <f t="shared" si="6"/>
        <v>114</v>
      </c>
      <c r="AF7" s="15">
        <f t="shared" si="2"/>
        <v>511</v>
      </c>
      <c r="AG7" s="7">
        <f t="shared" si="7"/>
        <v>511</v>
      </c>
      <c r="AH7" s="13">
        <f t="shared" si="8"/>
        <v>0</v>
      </c>
    </row>
    <row r="8" spans="1:34" s="32" customFormat="1" ht="12.75" customHeight="1" x14ac:dyDescent="0.25">
      <c r="A8" s="20" t="s">
        <v>34</v>
      </c>
      <c r="B8" s="21">
        <v>40</v>
      </c>
      <c r="C8" s="9"/>
      <c r="D8" s="8">
        <v>22</v>
      </c>
      <c r="E8" s="8"/>
      <c r="F8" s="31"/>
      <c r="G8" s="1">
        <f>'30.1'!AG8</f>
        <v>31</v>
      </c>
      <c r="H8" s="22">
        <f t="shared" si="3"/>
        <v>31</v>
      </c>
      <c r="I8" s="28"/>
      <c r="J8" s="28"/>
      <c r="K8" s="28"/>
      <c r="L8" s="28"/>
      <c r="M8" s="28"/>
      <c r="N8" s="28"/>
      <c r="O8" s="31">
        <f t="shared" si="4"/>
        <v>0</v>
      </c>
      <c r="P8" s="61">
        <f t="shared" si="5"/>
        <v>31</v>
      </c>
      <c r="Q8" s="27">
        <v>4</v>
      </c>
      <c r="R8" s="27"/>
      <c r="S8" s="27"/>
      <c r="T8" s="27"/>
      <c r="U8" s="27"/>
      <c r="V8" s="27">
        <v>5</v>
      </c>
      <c r="W8" s="27"/>
      <c r="X8" s="27"/>
      <c r="Y8" s="27"/>
      <c r="Z8" s="27"/>
      <c r="AA8" s="27"/>
      <c r="AB8" s="27"/>
      <c r="AC8" s="27"/>
      <c r="AD8" s="27"/>
      <c r="AE8" s="13">
        <f t="shared" si="6"/>
        <v>9</v>
      </c>
      <c r="AF8" s="26">
        <f t="shared" si="2"/>
        <v>22</v>
      </c>
      <c r="AG8" s="28">
        <f t="shared" si="7"/>
        <v>22</v>
      </c>
      <c r="AH8" s="29">
        <f t="shared" si="8"/>
        <v>0</v>
      </c>
    </row>
    <row r="9" spans="1:34" ht="12.75" customHeight="1" x14ac:dyDescent="0.25">
      <c r="A9" s="20" t="s">
        <v>35</v>
      </c>
      <c r="B9" s="21">
        <v>65</v>
      </c>
      <c r="C9" s="9">
        <v>2</v>
      </c>
      <c r="D9" s="8">
        <v>10</v>
      </c>
      <c r="E9" s="8"/>
      <c r="F9" s="12"/>
      <c r="G9" s="1">
        <f>'30.1'!AG9</f>
        <v>160</v>
      </c>
      <c r="H9" s="22">
        <f t="shared" si="3"/>
        <v>160</v>
      </c>
      <c r="I9" s="7"/>
      <c r="J9" s="7"/>
      <c r="K9" s="7"/>
      <c r="L9" s="7"/>
      <c r="M9" s="7"/>
      <c r="N9" s="7"/>
      <c r="O9" s="6">
        <f t="shared" si="4"/>
        <v>0</v>
      </c>
      <c r="P9" s="11">
        <f t="shared" si="5"/>
        <v>160</v>
      </c>
      <c r="Q9" s="14">
        <v>2</v>
      </c>
      <c r="R9" s="14"/>
      <c r="S9" s="14"/>
      <c r="T9" s="14"/>
      <c r="U9" s="14"/>
      <c r="V9" s="14">
        <v>15</v>
      </c>
      <c r="W9" s="14"/>
      <c r="X9" s="14">
        <v>3</v>
      </c>
      <c r="Y9" s="14"/>
      <c r="Z9" s="14"/>
      <c r="AA9" s="14"/>
      <c r="AB9" s="14"/>
      <c r="AC9" s="14"/>
      <c r="AD9" s="14"/>
      <c r="AE9" s="13">
        <f t="shared" si="6"/>
        <v>20</v>
      </c>
      <c r="AF9" s="15">
        <f t="shared" si="2"/>
        <v>140</v>
      </c>
      <c r="AG9" s="7">
        <f t="shared" si="7"/>
        <v>140</v>
      </c>
      <c r="AH9" s="13">
        <f t="shared" si="8"/>
        <v>0</v>
      </c>
    </row>
    <row r="10" spans="1:34" s="32" customFormat="1" ht="12.75" customHeight="1" x14ac:dyDescent="0.25">
      <c r="A10" s="20" t="s">
        <v>36</v>
      </c>
      <c r="B10" s="21">
        <v>100</v>
      </c>
      <c r="C10" s="9"/>
      <c r="D10" s="8">
        <v>7</v>
      </c>
      <c r="E10" s="8"/>
      <c r="F10" s="31"/>
      <c r="G10" s="1">
        <f>'30.1'!AG10</f>
        <v>7</v>
      </c>
      <c r="H10" s="22">
        <f t="shared" si="3"/>
        <v>7</v>
      </c>
      <c r="I10" s="28"/>
      <c r="J10" s="28"/>
      <c r="K10" s="28"/>
      <c r="L10" s="28"/>
      <c r="M10" s="28"/>
      <c r="N10" s="28"/>
      <c r="O10" s="31">
        <f t="shared" si="4"/>
        <v>0</v>
      </c>
      <c r="P10" s="61">
        <f t="shared" si="5"/>
        <v>7</v>
      </c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13">
        <f t="shared" si="6"/>
        <v>0</v>
      </c>
      <c r="AF10" s="26">
        <f t="shared" si="2"/>
        <v>7</v>
      </c>
      <c r="AG10" s="28">
        <f t="shared" si="7"/>
        <v>7</v>
      </c>
      <c r="AH10" s="29">
        <f t="shared" si="8"/>
        <v>0</v>
      </c>
    </row>
    <row r="11" spans="1:34" ht="12.75" customHeight="1" x14ac:dyDescent="0.25">
      <c r="A11" s="20" t="s">
        <v>37</v>
      </c>
      <c r="B11" s="21">
        <v>85</v>
      </c>
      <c r="C11" s="9">
        <v>1</v>
      </c>
      <c r="D11" s="10">
        <v>53</v>
      </c>
      <c r="E11" s="10"/>
      <c r="F11" s="12"/>
      <c r="G11" s="1">
        <f>'30.1'!AG11</f>
        <v>186</v>
      </c>
      <c r="H11" s="22">
        <f t="shared" si="3"/>
        <v>186</v>
      </c>
      <c r="I11" s="7"/>
      <c r="J11" s="7"/>
      <c r="K11" s="7"/>
      <c r="L11" s="7"/>
      <c r="M11" s="7">
        <v>15</v>
      </c>
      <c r="N11" s="7"/>
      <c r="O11" s="6">
        <f t="shared" si="4"/>
        <v>15</v>
      </c>
      <c r="P11" s="11">
        <f t="shared" si="5"/>
        <v>171</v>
      </c>
      <c r="Q11" s="14">
        <v>9</v>
      </c>
      <c r="R11" s="14">
        <v>1</v>
      </c>
      <c r="S11" s="14"/>
      <c r="T11" s="14"/>
      <c r="U11" s="14"/>
      <c r="V11" s="14"/>
      <c r="W11" s="14"/>
      <c r="X11" s="14">
        <v>15</v>
      </c>
      <c r="Y11" s="14"/>
      <c r="Z11" s="14"/>
      <c r="AA11" s="14">
        <v>8</v>
      </c>
      <c r="AB11" s="14"/>
      <c r="AC11" s="14"/>
      <c r="AD11" s="14"/>
      <c r="AE11" s="13">
        <f t="shared" si="6"/>
        <v>33</v>
      </c>
      <c r="AF11" s="15">
        <f t="shared" si="2"/>
        <v>138</v>
      </c>
      <c r="AG11" s="7">
        <f t="shared" si="7"/>
        <v>138</v>
      </c>
      <c r="AH11" s="13">
        <f t="shared" si="8"/>
        <v>0</v>
      </c>
    </row>
    <row r="12" spans="1:34" ht="12.75" customHeight="1" x14ac:dyDescent="0.25">
      <c r="A12" s="20" t="s">
        <v>38</v>
      </c>
      <c r="B12" s="21">
        <v>50</v>
      </c>
      <c r="C12" s="9">
        <v>7</v>
      </c>
      <c r="D12" s="10">
        <v>17</v>
      </c>
      <c r="E12" s="10"/>
      <c r="F12" s="12"/>
      <c r="G12" s="1">
        <f>'30.1'!AG12</f>
        <v>459</v>
      </c>
      <c r="H12" s="22">
        <f t="shared" si="3"/>
        <v>459</v>
      </c>
      <c r="I12" s="7">
        <v>10</v>
      </c>
      <c r="J12" s="7"/>
      <c r="K12" s="7"/>
      <c r="L12" s="7"/>
      <c r="M12" s="7">
        <v>15</v>
      </c>
      <c r="N12" s="7"/>
      <c r="O12" s="6">
        <f t="shared" si="4"/>
        <v>25</v>
      </c>
      <c r="P12" s="11">
        <f t="shared" si="5"/>
        <v>434</v>
      </c>
      <c r="Q12" s="14">
        <v>9</v>
      </c>
      <c r="R12" s="14">
        <v>17</v>
      </c>
      <c r="S12" s="14"/>
      <c r="T12" s="14">
        <v>5</v>
      </c>
      <c r="U12" s="14"/>
      <c r="V12" s="14"/>
      <c r="W12" s="14"/>
      <c r="X12" s="14">
        <v>16</v>
      </c>
      <c r="Y12" s="14"/>
      <c r="Z12" s="14"/>
      <c r="AA12" s="14">
        <v>18</v>
      </c>
      <c r="AB12" s="14"/>
      <c r="AC12" s="14"/>
      <c r="AD12" s="14"/>
      <c r="AE12" s="13">
        <f t="shared" si="6"/>
        <v>65</v>
      </c>
      <c r="AF12" s="15">
        <f t="shared" si="2"/>
        <v>369</v>
      </c>
      <c r="AG12" s="7">
        <f t="shared" si="7"/>
        <v>367</v>
      </c>
      <c r="AH12" s="13">
        <f t="shared" si="8"/>
        <v>-2</v>
      </c>
    </row>
    <row r="13" spans="1:34" s="32" customFormat="1" ht="12.75" customHeight="1" x14ac:dyDescent="0.25">
      <c r="A13" s="20" t="s">
        <v>39</v>
      </c>
      <c r="B13" s="21">
        <v>50</v>
      </c>
      <c r="C13" s="9">
        <v>6</v>
      </c>
      <c r="D13" s="10">
        <v>27</v>
      </c>
      <c r="E13" s="10"/>
      <c r="F13" s="31"/>
      <c r="G13" s="1">
        <f>'30.1'!AG13</f>
        <v>360</v>
      </c>
      <c r="H13" s="22">
        <f t="shared" si="3"/>
        <v>360</v>
      </c>
      <c r="I13" s="28"/>
      <c r="J13" s="28"/>
      <c r="K13" s="28"/>
      <c r="L13" s="28"/>
      <c r="M13" s="28"/>
      <c r="N13" s="28"/>
      <c r="O13" s="6">
        <f t="shared" si="4"/>
        <v>0</v>
      </c>
      <c r="P13" s="11">
        <f t="shared" si="5"/>
        <v>360</v>
      </c>
      <c r="Q13" s="27">
        <v>3</v>
      </c>
      <c r="R13" s="27"/>
      <c r="S13" s="27"/>
      <c r="T13" s="27"/>
      <c r="U13" s="27"/>
      <c r="V13" s="27"/>
      <c r="W13" s="27"/>
      <c r="X13" s="27"/>
      <c r="Y13" s="27"/>
      <c r="Z13" s="27">
        <v>20</v>
      </c>
      <c r="AA13" s="27">
        <v>10</v>
      </c>
      <c r="AB13" s="27"/>
      <c r="AC13" s="27"/>
      <c r="AD13" s="27"/>
      <c r="AE13" s="13">
        <f t="shared" si="6"/>
        <v>33</v>
      </c>
      <c r="AF13" s="26">
        <f t="shared" si="2"/>
        <v>327</v>
      </c>
      <c r="AG13" s="28">
        <f t="shared" si="7"/>
        <v>327</v>
      </c>
      <c r="AH13" s="29">
        <f t="shared" si="8"/>
        <v>0</v>
      </c>
    </row>
    <row r="14" spans="1:34" ht="12.75" customHeight="1" x14ac:dyDescent="0.25">
      <c r="A14" s="20" t="s">
        <v>25</v>
      </c>
      <c r="B14" s="21">
        <v>45</v>
      </c>
      <c r="C14" s="9"/>
      <c r="D14" s="10">
        <v>25</v>
      </c>
      <c r="E14" s="10"/>
      <c r="F14" s="12"/>
      <c r="G14" s="1">
        <f>'30.1'!AG14</f>
        <v>220</v>
      </c>
      <c r="H14" s="22">
        <f t="shared" si="3"/>
        <v>220</v>
      </c>
      <c r="I14" s="7"/>
      <c r="J14" s="7"/>
      <c r="K14" s="7"/>
      <c r="L14" s="7"/>
      <c r="M14" s="7">
        <v>120</v>
      </c>
      <c r="N14" s="7"/>
      <c r="O14" s="6">
        <f t="shared" si="4"/>
        <v>120</v>
      </c>
      <c r="P14" s="11">
        <f t="shared" si="5"/>
        <v>100</v>
      </c>
      <c r="Q14" s="14">
        <v>40</v>
      </c>
      <c r="R14" s="14"/>
      <c r="S14" s="14"/>
      <c r="T14" s="14">
        <v>20</v>
      </c>
      <c r="U14" s="14"/>
      <c r="V14" s="14"/>
      <c r="W14" s="14"/>
      <c r="X14" s="14"/>
      <c r="Y14" s="14"/>
      <c r="Z14" s="14"/>
      <c r="AA14" s="14">
        <v>15</v>
      </c>
      <c r="AB14" s="14"/>
      <c r="AC14" s="14"/>
      <c r="AD14" s="14"/>
      <c r="AE14" s="13">
        <f t="shared" si="6"/>
        <v>75</v>
      </c>
      <c r="AF14" s="15">
        <f t="shared" si="2"/>
        <v>25</v>
      </c>
      <c r="AG14" s="7">
        <f t="shared" si="7"/>
        <v>25</v>
      </c>
      <c r="AH14" s="13">
        <f t="shared" si="8"/>
        <v>0</v>
      </c>
    </row>
    <row r="15" spans="1:34" ht="12.75" customHeight="1" x14ac:dyDescent="0.25">
      <c r="A15" s="20" t="s">
        <v>26</v>
      </c>
      <c r="B15" s="21">
        <v>33</v>
      </c>
      <c r="C15" s="9"/>
      <c r="D15" s="10">
        <v>29</v>
      </c>
      <c r="E15" s="10"/>
      <c r="F15" s="12"/>
      <c r="G15" s="1">
        <f>'30.1'!AG15</f>
        <v>125</v>
      </c>
      <c r="H15" s="22">
        <f t="shared" si="3"/>
        <v>125</v>
      </c>
      <c r="I15" s="7"/>
      <c r="J15" s="7"/>
      <c r="K15" s="7"/>
      <c r="L15" s="7"/>
      <c r="M15" s="7">
        <v>40</v>
      </c>
      <c r="N15" s="7"/>
      <c r="O15" s="6">
        <f t="shared" si="4"/>
        <v>40</v>
      </c>
      <c r="P15" s="11">
        <f t="shared" si="5"/>
        <v>85</v>
      </c>
      <c r="Q15" s="14">
        <v>20</v>
      </c>
      <c r="R15" s="14">
        <v>15</v>
      </c>
      <c r="S15" s="14"/>
      <c r="T15" s="14">
        <v>10</v>
      </c>
      <c r="U15" s="14"/>
      <c r="V15" s="14"/>
      <c r="W15" s="14"/>
      <c r="X15" s="14"/>
      <c r="Y15" s="14"/>
      <c r="Z15" s="14"/>
      <c r="AA15" s="14">
        <v>10</v>
      </c>
      <c r="AB15" s="14"/>
      <c r="AC15" s="14"/>
      <c r="AD15" s="14">
        <v>1</v>
      </c>
      <c r="AE15" s="13">
        <f t="shared" si="6"/>
        <v>55</v>
      </c>
      <c r="AF15" s="15">
        <f t="shared" si="2"/>
        <v>30</v>
      </c>
      <c r="AG15" s="7">
        <f t="shared" si="7"/>
        <v>29</v>
      </c>
      <c r="AH15" s="13">
        <f t="shared" si="8"/>
        <v>0</v>
      </c>
    </row>
    <row r="16" spans="1:34" s="63" customFormat="1" ht="12.75" customHeight="1" x14ac:dyDescent="0.25">
      <c r="A16" s="20" t="s">
        <v>27</v>
      </c>
      <c r="B16" s="21">
        <v>45</v>
      </c>
      <c r="C16" s="9">
        <v>6</v>
      </c>
      <c r="D16" s="10">
        <v>39</v>
      </c>
      <c r="E16" s="10"/>
      <c r="F16" s="27"/>
      <c r="G16" s="1">
        <f>'30.1'!AG16</f>
        <v>315</v>
      </c>
      <c r="H16" s="22">
        <f t="shared" si="3"/>
        <v>315</v>
      </c>
      <c r="I16" s="28"/>
      <c r="J16" s="28"/>
      <c r="K16" s="28"/>
      <c r="L16" s="28"/>
      <c r="M16" s="28"/>
      <c r="N16" s="28"/>
      <c r="O16" s="6">
        <f t="shared" si="4"/>
        <v>0</v>
      </c>
      <c r="P16" s="11">
        <f t="shared" si="5"/>
        <v>315</v>
      </c>
      <c r="Q16" s="27">
        <v>4</v>
      </c>
      <c r="R16" s="27"/>
      <c r="S16" s="27"/>
      <c r="T16" s="27">
        <v>2</v>
      </c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13">
        <f t="shared" si="6"/>
        <v>6</v>
      </c>
      <c r="AF16" s="62">
        <f t="shared" si="2"/>
        <v>309</v>
      </c>
      <c r="AG16" s="28">
        <f t="shared" si="7"/>
        <v>309</v>
      </c>
      <c r="AH16" s="29">
        <f t="shared" si="8"/>
        <v>0</v>
      </c>
    </row>
    <row r="17" spans="1:34" ht="12.75" customHeight="1" x14ac:dyDescent="0.25">
      <c r="A17" s="20" t="s">
        <v>48</v>
      </c>
      <c r="B17" s="21">
        <v>100</v>
      </c>
      <c r="C17" s="9"/>
      <c r="D17" s="10"/>
      <c r="E17" s="10"/>
      <c r="F17" s="12"/>
      <c r="G17" s="1">
        <f>'30.1'!AG17</f>
        <v>17</v>
      </c>
      <c r="H17" s="22">
        <f t="shared" si="3"/>
        <v>17</v>
      </c>
      <c r="I17" s="7">
        <v>12</v>
      </c>
      <c r="J17" s="7"/>
      <c r="K17" s="7"/>
      <c r="L17" s="7"/>
      <c r="M17" s="7"/>
      <c r="N17" s="7"/>
      <c r="O17" s="6">
        <f t="shared" si="4"/>
        <v>12</v>
      </c>
      <c r="P17" s="11">
        <f t="shared" si="5"/>
        <v>5</v>
      </c>
      <c r="Q17" s="14">
        <v>5</v>
      </c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3">
        <f t="shared" si="6"/>
        <v>5</v>
      </c>
      <c r="AF17" s="15">
        <f t="shared" si="2"/>
        <v>0</v>
      </c>
      <c r="AG17" s="7">
        <f t="shared" si="7"/>
        <v>0</v>
      </c>
      <c r="AH17" s="13">
        <f t="shared" si="8"/>
        <v>0</v>
      </c>
    </row>
    <row r="18" spans="1:34" ht="12.75" customHeight="1" x14ac:dyDescent="0.25">
      <c r="A18" s="20" t="s">
        <v>49</v>
      </c>
      <c r="B18" s="21">
        <v>100</v>
      </c>
      <c r="C18" s="9"/>
      <c r="D18" s="10">
        <v>98</v>
      </c>
      <c r="E18" s="10"/>
      <c r="F18" s="12"/>
      <c r="G18" s="1">
        <f>'30.1'!AG18</f>
        <v>117</v>
      </c>
      <c r="H18" s="22">
        <f t="shared" si="3"/>
        <v>117</v>
      </c>
      <c r="I18" s="7">
        <v>12</v>
      </c>
      <c r="J18" s="7"/>
      <c r="K18" s="7"/>
      <c r="L18" s="7"/>
      <c r="M18" s="7"/>
      <c r="N18" s="7"/>
      <c r="O18" s="6">
        <f t="shared" si="4"/>
        <v>12</v>
      </c>
      <c r="P18" s="11">
        <f t="shared" si="5"/>
        <v>105</v>
      </c>
      <c r="Q18" s="14"/>
      <c r="R18" s="14">
        <v>1</v>
      </c>
      <c r="S18" s="14"/>
      <c r="T18" s="14"/>
      <c r="U18" s="14"/>
      <c r="V18" s="14">
        <v>1</v>
      </c>
      <c r="W18" s="14"/>
      <c r="X18" s="14"/>
      <c r="Y18" s="14"/>
      <c r="Z18" s="14"/>
      <c r="AA18" s="14">
        <v>5</v>
      </c>
      <c r="AB18" s="14"/>
      <c r="AC18" s="14"/>
      <c r="AD18" s="14"/>
      <c r="AE18" s="13">
        <f t="shared" si="6"/>
        <v>7</v>
      </c>
      <c r="AF18" s="15">
        <f t="shared" si="2"/>
        <v>98</v>
      </c>
      <c r="AG18" s="7">
        <f t="shared" si="7"/>
        <v>98</v>
      </c>
      <c r="AH18" s="13">
        <f t="shared" si="8"/>
        <v>0</v>
      </c>
    </row>
    <row r="19" spans="1:34" ht="12.75" customHeight="1" x14ac:dyDescent="0.25">
      <c r="A19" s="20" t="s">
        <v>50</v>
      </c>
      <c r="B19" s="21">
        <v>50</v>
      </c>
      <c r="C19" s="9"/>
      <c r="D19" s="10">
        <v>18</v>
      </c>
      <c r="E19" s="10"/>
      <c r="F19" s="12"/>
      <c r="G19" s="1">
        <f>'30.1'!AG19</f>
        <v>31</v>
      </c>
      <c r="H19" s="22">
        <f t="shared" si="3"/>
        <v>31</v>
      </c>
      <c r="I19" s="7">
        <v>10</v>
      </c>
      <c r="J19" s="7"/>
      <c r="K19" s="7"/>
      <c r="L19" s="7"/>
      <c r="M19" s="7"/>
      <c r="N19" s="7"/>
      <c r="O19" s="6">
        <f t="shared" si="4"/>
        <v>10</v>
      </c>
      <c r="P19" s="11">
        <f t="shared" si="5"/>
        <v>21</v>
      </c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>
        <v>3</v>
      </c>
      <c r="AB19" s="14"/>
      <c r="AC19" s="14"/>
      <c r="AD19" s="14"/>
      <c r="AE19" s="13">
        <f t="shared" si="6"/>
        <v>3</v>
      </c>
      <c r="AF19" s="15">
        <f t="shared" si="2"/>
        <v>18</v>
      </c>
      <c r="AG19" s="7">
        <f t="shared" si="7"/>
        <v>18</v>
      </c>
      <c r="AH19" s="13">
        <f t="shared" si="8"/>
        <v>0</v>
      </c>
    </row>
    <row r="20" spans="1:34" ht="12.75" customHeight="1" x14ac:dyDescent="0.25">
      <c r="A20" s="20" t="s">
        <v>47</v>
      </c>
      <c r="B20" s="21">
        <v>33</v>
      </c>
      <c r="C20" s="10">
        <v>2</v>
      </c>
      <c r="D20" s="10">
        <v>47</v>
      </c>
      <c r="E20" s="10"/>
      <c r="F20" s="12"/>
      <c r="G20" s="1">
        <f>'30.1'!AG20</f>
        <v>187</v>
      </c>
      <c r="H20" s="22">
        <f t="shared" si="3"/>
        <v>187</v>
      </c>
      <c r="I20" s="7">
        <v>15</v>
      </c>
      <c r="J20" s="7"/>
      <c r="K20" s="7"/>
      <c r="L20" s="7"/>
      <c r="M20" s="7"/>
      <c r="N20" s="7"/>
      <c r="O20" s="6">
        <f t="shared" si="4"/>
        <v>15</v>
      </c>
      <c r="P20" s="11">
        <f t="shared" si="5"/>
        <v>172</v>
      </c>
      <c r="Q20" s="14">
        <v>6</v>
      </c>
      <c r="R20" s="14">
        <v>10</v>
      </c>
      <c r="S20" s="14"/>
      <c r="T20" s="14"/>
      <c r="U20" s="14">
        <v>20</v>
      </c>
      <c r="V20" s="14">
        <v>1</v>
      </c>
      <c r="W20" s="14"/>
      <c r="X20" s="14"/>
      <c r="Y20" s="14">
        <v>1</v>
      </c>
      <c r="Z20" s="14">
        <v>14</v>
      </c>
      <c r="AA20" s="14">
        <v>5</v>
      </c>
      <c r="AB20" s="14"/>
      <c r="AC20" s="14"/>
      <c r="AD20" s="14">
        <v>2</v>
      </c>
      <c r="AE20" s="13">
        <f t="shared" si="6"/>
        <v>57</v>
      </c>
      <c r="AF20" s="15">
        <f t="shared" si="2"/>
        <v>115</v>
      </c>
      <c r="AG20" s="7">
        <f t="shared" si="7"/>
        <v>113</v>
      </c>
      <c r="AH20" s="13">
        <f t="shared" si="8"/>
        <v>0</v>
      </c>
    </row>
    <row r="21" spans="1:34" ht="12.75" customHeight="1" x14ac:dyDescent="0.25">
      <c r="A21" s="20" t="s">
        <v>191</v>
      </c>
      <c r="B21" s="21">
        <v>33</v>
      </c>
      <c r="C21" s="10">
        <v>1</v>
      </c>
      <c r="D21" s="10">
        <v>19</v>
      </c>
      <c r="E21" s="10"/>
      <c r="F21" s="12"/>
      <c r="G21" s="1">
        <f>'30.1'!AG21</f>
        <v>97</v>
      </c>
      <c r="H21" s="22">
        <f t="shared" si="3"/>
        <v>97</v>
      </c>
      <c r="I21" s="7"/>
      <c r="J21" s="7"/>
      <c r="K21" s="7"/>
      <c r="L21" s="7"/>
      <c r="M21" s="7"/>
      <c r="N21" s="7"/>
      <c r="O21" s="6">
        <f t="shared" si="4"/>
        <v>0</v>
      </c>
      <c r="P21" s="11">
        <f t="shared" si="5"/>
        <v>97</v>
      </c>
      <c r="Q21" s="14"/>
      <c r="R21" s="14"/>
      <c r="S21" s="14"/>
      <c r="T21" s="14"/>
      <c r="U21" s="14"/>
      <c r="V21" s="14"/>
      <c r="W21" s="14">
        <v>2</v>
      </c>
      <c r="X21" s="14"/>
      <c r="Y21" s="14">
        <v>1</v>
      </c>
      <c r="Z21" s="14">
        <v>16</v>
      </c>
      <c r="AA21" s="14"/>
      <c r="AB21" s="14"/>
      <c r="AC21" s="14">
        <v>26</v>
      </c>
      <c r="AD21" s="14"/>
      <c r="AE21" s="13">
        <f>SUM(Q21:AC21)</f>
        <v>45</v>
      </c>
      <c r="AF21" s="15">
        <f t="shared" ref="AF21:AF26" si="9">P21-AE21</f>
        <v>52</v>
      </c>
      <c r="AG21" s="7">
        <f t="shared" ref="AG21:AG26" si="10">(B21*C21)+D21</f>
        <v>52</v>
      </c>
      <c r="AH21" s="13">
        <f t="shared" ref="AH21:AH26" si="11">AG21+AD21-AF21</f>
        <v>0</v>
      </c>
    </row>
    <row r="22" spans="1:34" ht="12.75" customHeight="1" x14ac:dyDescent="0.25">
      <c r="A22" s="20" t="s">
        <v>192</v>
      </c>
      <c r="B22" s="21"/>
      <c r="C22" s="10"/>
      <c r="D22" s="10"/>
      <c r="E22" s="10"/>
      <c r="F22" s="12"/>
      <c r="G22" s="1">
        <f>'30.1'!AG22</f>
        <v>0</v>
      </c>
      <c r="H22" s="22">
        <f t="shared" si="3"/>
        <v>0</v>
      </c>
      <c r="I22" s="7"/>
      <c r="J22" s="7"/>
      <c r="K22" s="7"/>
      <c r="L22" s="7"/>
      <c r="M22" s="7"/>
      <c r="N22" s="7"/>
      <c r="O22" s="6">
        <f t="shared" si="4"/>
        <v>0</v>
      </c>
      <c r="P22" s="11">
        <f t="shared" si="5"/>
        <v>0</v>
      </c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6"/>
        <v>0</v>
      </c>
      <c r="AF22" s="15">
        <f t="shared" si="9"/>
        <v>0</v>
      </c>
      <c r="AG22" s="7">
        <f t="shared" si="10"/>
        <v>0</v>
      </c>
      <c r="AH22" s="13">
        <f t="shared" si="11"/>
        <v>0</v>
      </c>
    </row>
    <row r="23" spans="1:34" ht="12.75" customHeight="1" x14ac:dyDescent="0.25">
      <c r="A23" s="20" t="s">
        <v>193</v>
      </c>
      <c r="B23" s="21">
        <v>50</v>
      </c>
      <c r="C23" s="10"/>
      <c r="D23" s="10">
        <v>1</v>
      </c>
      <c r="E23" s="10"/>
      <c r="F23" s="12"/>
      <c r="G23" s="1">
        <f>'30.1'!AG23</f>
        <v>10</v>
      </c>
      <c r="H23" s="22">
        <f t="shared" si="3"/>
        <v>10</v>
      </c>
      <c r="I23" s="7"/>
      <c r="J23" s="7"/>
      <c r="K23" s="7"/>
      <c r="L23" s="7"/>
      <c r="M23" s="7"/>
      <c r="N23" s="7"/>
      <c r="O23" s="6">
        <f t="shared" si="0"/>
        <v>0</v>
      </c>
      <c r="P23" s="11">
        <f t="shared" si="1"/>
        <v>10</v>
      </c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>
        <v>9</v>
      </c>
      <c r="AD23" s="14"/>
      <c r="AE23" s="13">
        <f t="shared" si="6"/>
        <v>9</v>
      </c>
      <c r="AF23" s="15">
        <f t="shared" si="9"/>
        <v>1</v>
      </c>
      <c r="AG23" s="7">
        <f t="shared" si="10"/>
        <v>1</v>
      </c>
      <c r="AH23" s="13">
        <f t="shared" si="11"/>
        <v>0</v>
      </c>
    </row>
    <row r="24" spans="1:34" ht="12.75" customHeight="1" x14ac:dyDescent="0.25">
      <c r="A24" s="20" t="s">
        <v>180</v>
      </c>
      <c r="B24" s="21"/>
      <c r="C24" s="10"/>
      <c r="D24" s="10">
        <v>6</v>
      </c>
      <c r="E24" s="10"/>
      <c r="F24" s="12"/>
      <c r="G24" s="1">
        <f>'30.1'!AG24</f>
        <v>16</v>
      </c>
      <c r="H24" s="22">
        <f t="shared" si="3"/>
        <v>16</v>
      </c>
      <c r="I24" s="7"/>
      <c r="J24" s="7"/>
      <c r="K24" s="7"/>
      <c r="L24" s="7"/>
      <c r="M24" s="7"/>
      <c r="N24" s="7"/>
      <c r="O24" s="6">
        <f t="shared" si="0"/>
        <v>0</v>
      </c>
      <c r="P24" s="11">
        <f t="shared" si="1"/>
        <v>16</v>
      </c>
      <c r="Q24" s="14">
        <v>10</v>
      </c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>
        <f t="shared" si="6"/>
        <v>10</v>
      </c>
      <c r="AF24" s="15">
        <f t="shared" si="9"/>
        <v>6</v>
      </c>
      <c r="AG24" s="7">
        <f t="shared" si="10"/>
        <v>6</v>
      </c>
      <c r="AH24" s="13">
        <f t="shared" si="11"/>
        <v>0</v>
      </c>
    </row>
    <row r="25" spans="1:34" ht="12.75" customHeight="1" x14ac:dyDescent="0.25">
      <c r="A25" s="20" t="s">
        <v>181</v>
      </c>
      <c r="B25" s="21">
        <v>40</v>
      </c>
      <c r="C25" s="10"/>
      <c r="D25" s="10">
        <v>28</v>
      </c>
      <c r="E25" s="10"/>
      <c r="F25" s="12"/>
      <c r="G25" s="1">
        <f>'30.1'!AG25</f>
        <v>32</v>
      </c>
      <c r="H25" s="22">
        <f t="shared" si="3"/>
        <v>32</v>
      </c>
      <c r="I25" s="7"/>
      <c r="J25" s="7"/>
      <c r="K25" s="7"/>
      <c r="L25" s="7"/>
      <c r="M25" s="7"/>
      <c r="N25" s="7"/>
      <c r="O25" s="6">
        <f t="shared" si="0"/>
        <v>0</v>
      </c>
      <c r="P25" s="11">
        <f t="shared" si="1"/>
        <v>32</v>
      </c>
      <c r="Q25" s="14"/>
      <c r="R25" s="14"/>
      <c r="S25" s="14"/>
      <c r="T25" s="14"/>
      <c r="U25" s="14"/>
      <c r="V25" s="14"/>
      <c r="W25" s="14"/>
      <c r="X25" s="14"/>
      <c r="Y25" s="14">
        <v>1</v>
      </c>
      <c r="Z25" s="14"/>
      <c r="AA25" s="14">
        <v>3</v>
      </c>
      <c r="AB25" s="14"/>
      <c r="AC25" s="14"/>
      <c r="AD25" s="14"/>
      <c r="AE25" s="13">
        <f t="shared" si="6"/>
        <v>4</v>
      </c>
      <c r="AF25" s="15">
        <f t="shared" si="9"/>
        <v>28</v>
      </c>
      <c r="AG25" s="7">
        <f t="shared" si="10"/>
        <v>28</v>
      </c>
      <c r="AH25" s="13">
        <f t="shared" si="11"/>
        <v>0</v>
      </c>
    </row>
    <row r="26" spans="1:34" ht="12.75" customHeight="1" x14ac:dyDescent="0.25">
      <c r="A26" s="20" t="s">
        <v>139</v>
      </c>
      <c r="B26" s="21">
        <v>30</v>
      </c>
      <c r="C26" s="10">
        <v>1</v>
      </c>
      <c r="D26" s="10">
        <v>7</v>
      </c>
      <c r="E26" s="10"/>
      <c r="F26" s="12"/>
      <c r="G26" s="1">
        <f>'30.1'!AG26</f>
        <v>37</v>
      </c>
      <c r="H26" s="22">
        <f t="shared" si="3"/>
        <v>37</v>
      </c>
      <c r="I26" s="7"/>
      <c r="J26" s="7"/>
      <c r="K26" s="7"/>
      <c r="L26" s="7"/>
      <c r="M26" s="7"/>
      <c r="N26" s="7"/>
      <c r="O26" s="6">
        <f t="shared" si="0"/>
        <v>0</v>
      </c>
      <c r="P26" s="11">
        <f t="shared" si="1"/>
        <v>37</v>
      </c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3">
        <f t="shared" si="6"/>
        <v>0</v>
      </c>
      <c r="AF26" s="15">
        <f t="shared" si="9"/>
        <v>37</v>
      </c>
      <c r="AG26" s="7">
        <f t="shared" si="10"/>
        <v>37</v>
      </c>
      <c r="AH26" s="13">
        <f t="shared" si="11"/>
        <v>0</v>
      </c>
    </row>
    <row r="27" spans="1:34" ht="12.75" customHeight="1" x14ac:dyDescent="0.25">
      <c r="A27" s="99" t="s">
        <v>138</v>
      </c>
      <c r="B27" s="21">
        <v>15</v>
      </c>
      <c r="C27" s="10">
        <v>1</v>
      </c>
      <c r="D27" s="10">
        <v>14</v>
      </c>
      <c r="E27" s="10"/>
      <c r="F27" s="12"/>
      <c r="G27" s="1">
        <f>'30.1'!AG27</f>
        <v>30</v>
      </c>
      <c r="H27" s="22">
        <f t="shared" ref="H27" si="12">SUM(E27:G27)</f>
        <v>30</v>
      </c>
      <c r="I27" s="7"/>
      <c r="J27" s="7"/>
      <c r="K27" s="7"/>
      <c r="L27" s="7"/>
      <c r="M27" s="7"/>
      <c r="N27" s="7"/>
      <c r="O27" s="6">
        <f t="shared" ref="O27" si="13">SUBTOTAL(9,I27:N27)</f>
        <v>0</v>
      </c>
      <c r="P27" s="11">
        <f t="shared" ref="P27" si="14">H27-O27</f>
        <v>30</v>
      </c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>
        <v>1</v>
      </c>
      <c r="AE27" s="13">
        <f t="shared" si="6"/>
        <v>0</v>
      </c>
      <c r="AF27" s="15">
        <f t="shared" ref="AF27" si="15">P27-AE27</f>
        <v>30</v>
      </c>
      <c r="AG27" s="7">
        <f t="shared" ref="AG27" si="16">(B27*C27)+D27</f>
        <v>29</v>
      </c>
      <c r="AH27" s="13">
        <f t="shared" ref="AH27" si="17">AG27+AD27-AF27</f>
        <v>0</v>
      </c>
    </row>
    <row r="28" spans="1:34" ht="12.75" customHeight="1" x14ac:dyDescent="0.25">
      <c r="A28" s="99" t="s">
        <v>194</v>
      </c>
      <c r="B28" s="21">
        <v>65</v>
      </c>
      <c r="C28" s="10"/>
      <c r="D28" s="10">
        <v>19</v>
      </c>
      <c r="E28" s="10"/>
      <c r="F28" s="12"/>
      <c r="G28" s="1">
        <f>'30.1'!AG28</f>
        <v>39</v>
      </c>
      <c r="H28" s="22">
        <f t="shared" ref="H28:H31" si="18">SUM(E28:G28)</f>
        <v>39</v>
      </c>
      <c r="I28" s="7"/>
      <c r="J28" s="7"/>
      <c r="K28" s="7"/>
      <c r="L28" s="7"/>
      <c r="M28" s="7"/>
      <c r="N28" s="7"/>
      <c r="O28" s="6">
        <f t="shared" ref="O28:O31" si="19">SUBTOTAL(9,I28:N28)</f>
        <v>0</v>
      </c>
      <c r="P28" s="11">
        <f t="shared" ref="P28:P31" si="20">H28-O28</f>
        <v>39</v>
      </c>
      <c r="Q28" s="14"/>
      <c r="R28" s="14"/>
      <c r="S28" s="14"/>
      <c r="T28" s="14"/>
      <c r="U28" s="14"/>
      <c r="V28" s="14"/>
      <c r="W28" s="14"/>
      <c r="X28" s="14"/>
      <c r="Y28" s="14"/>
      <c r="Z28" s="14">
        <v>4</v>
      </c>
      <c r="AA28" s="14"/>
      <c r="AB28" s="14"/>
      <c r="AC28" s="14">
        <v>17</v>
      </c>
      <c r="AD28" s="14"/>
      <c r="AE28" s="13">
        <f t="shared" ref="AE28:AE31" si="21">SUM(Q28:AC28)</f>
        <v>21</v>
      </c>
      <c r="AF28" s="15">
        <f t="shared" ref="AF28:AF31" si="22">P28-AE28</f>
        <v>18</v>
      </c>
      <c r="AG28" s="7">
        <f t="shared" ref="AG28:AG31" si="23">(B28*C28)+D28</f>
        <v>19</v>
      </c>
      <c r="AH28" s="13">
        <f t="shared" ref="AH28:AH31" si="24">AG28+AD28-AF28</f>
        <v>1</v>
      </c>
    </row>
    <row r="29" spans="1:34" ht="12.75" customHeight="1" x14ac:dyDescent="0.25">
      <c r="A29" s="21" t="s">
        <v>197</v>
      </c>
      <c r="B29" s="21"/>
      <c r="C29" s="10"/>
      <c r="D29" s="10"/>
      <c r="E29" s="10"/>
      <c r="F29" s="12"/>
      <c r="G29" s="1">
        <f>'30.1'!AG29</f>
        <v>0</v>
      </c>
      <c r="H29" s="22">
        <f t="shared" si="18"/>
        <v>0</v>
      </c>
      <c r="I29" s="7"/>
      <c r="J29" s="7"/>
      <c r="K29" s="7"/>
      <c r="L29" s="7"/>
      <c r="M29" s="7"/>
      <c r="N29" s="7"/>
      <c r="O29" s="6">
        <f t="shared" si="19"/>
        <v>0</v>
      </c>
      <c r="P29" s="11">
        <f t="shared" si="20"/>
        <v>0</v>
      </c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3">
        <f t="shared" si="21"/>
        <v>0</v>
      </c>
      <c r="AF29" s="15">
        <f t="shared" si="22"/>
        <v>0</v>
      </c>
      <c r="AG29" s="7">
        <f t="shared" si="23"/>
        <v>0</v>
      </c>
      <c r="AH29" s="13">
        <f t="shared" si="24"/>
        <v>0</v>
      </c>
    </row>
    <row r="30" spans="1:34" ht="12.75" customHeight="1" x14ac:dyDescent="0.25">
      <c r="A30" s="21" t="s">
        <v>198</v>
      </c>
      <c r="B30" s="21"/>
      <c r="C30" s="10"/>
      <c r="D30" s="10"/>
      <c r="E30" s="10"/>
      <c r="F30" s="12"/>
      <c r="G30" s="1">
        <f>'30.1'!AG30</f>
        <v>2</v>
      </c>
      <c r="H30" s="22">
        <f t="shared" si="18"/>
        <v>2</v>
      </c>
      <c r="I30" s="7"/>
      <c r="J30" s="7"/>
      <c r="K30" s="7"/>
      <c r="L30" s="7"/>
      <c r="M30" s="7"/>
      <c r="N30" s="7"/>
      <c r="O30" s="6">
        <f t="shared" si="19"/>
        <v>0</v>
      </c>
      <c r="P30" s="11">
        <f t="shared" si="20"/>
        <v>2</v>
      </c>
      <c r="Q30" s="14"/>
      <c r="R30" s="14"/>
      <c r="S30" s="14"/>
      <c r="T30" s="14"/>
      <c r="U30" s="14"/>
      <c r="V30" s="14"/>
      <c r="W30" s="14"/>
      <c r="X30" s="14"/>
      <c r="Y30" s="14"/>
      <c r="Z30" s="14">
        <v>2</v>
      </c>
      <c r="AA30" s="14"/>
      <c r="AB30" s="14"/>
      <c r="AC30" s="14"/>
      <c r="AD30" s="14"/>
      <c r="AE30" s="13">
        <f t="shared" si="21"/>
        <v>2</v>
      </c>
      <c r="AF30" s="15">
        <f t="shared" si="22"/>
        <v>0</v>
      </c>
      <c r="AG30" s="7">
        <f t="shared" si="23"/>
        <v>0</v>
      </c>
      <c r="AH30" s="13">
        <f t="shared" si="24"/>
        <v>0</v>
      </c>
    </row>
    <row r="31" spans="1:34" ht="12.75" customHeight="1" x14ac:dyDescent="0.25">
      <c r="A31" s="21" t="s">
        <v>199</v>
      </c>
      <c r="B31" s="21"/>
      <c r="C31" s="10"/>
      <c r="D31" s="10"/>
      <c r="E31" s="10"/>
      <c r="F31" s="12"/>
      <c r="G31" s="1">
        <f>'30.1'!AG31</f>
        <v>0</v>
      </c>
      <c r="H31" s="22">
        <f t="shared" si="18"/>
        <v>0</v>
      </c>
      <c r="I31" s="7"/>
      <c r="J31" s="7"/>
      <c r="K31" s="7"/>
      <c r="L31" s="7"/>
      <c r="M31" s="7"/>
      <c r="N31" s="7"/>
      <c r="O31" s="6">
        <f t="shared" si="19"/>
        <v>0</v>
      </c>
      <c r="P31" s="11">
        <f t="shared" si="20"/>
        <v>0</v>
      </c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3">
        <f t="shared" si="21"/>
        <v>0</v>
      </c>
      <c r="AF31" s="15">
        <f t="shared" si="22"/>
        <v>0</v>
      </c>
      <c r="AG31" s="7">
        <f t="shared" si="23"/>
        <v>0</v>
      </c>
      <c r="AH31" s="13">
        <f t="shared" si="24"/>
        <v>0</v>
      </c>
    </row>
    <row r="32" spans="1:34" ht="12.75" customHeight="1" x14ac:dyDescent="0.25">
      <c r="F32" s="19">
        <f>SUM(F3:F31)</f>
        <v>2090</v>
      </c>
      <c r="G32" s="19">
        <f>SUM(G3:G31)</f>
        <v>8832</v>
      </c>
      <c r="H32" s="19">
        <f t="shared" ref="H32:AH32" si="25">SUM(H3:H31)</f>
        <v>10922</v>
      </c>
      <c r="I32" s="19">
        <f t="shared" si="25"/>
        <v>193</v>
      </c>
      <c r="J32" s="19">
        <f t="shared" si="25"/>
        <v>0</v>
      </c>
      <c r="K32" s="19">
        <f t="shared" si="25"/>
        <v>0</v>
      </c>
      <c r="L32" s="19">
        <f t="shared" si="25"/>
        <v>0</v>
      </c>
      <c r="M32" s="19">
        <f t="shared" si="25"/>
        <v>1860</v>
      </c>
      <c r="N32" s="19">
        <f t="shared" si="25"/>
        <v>0</v>
      </c>
      <c r="O32" s="19">
        <f t="shared" si="25"/>
        <v>2053</v>
      </c>
      <c r="P32" s="19">
        <f t="shared" si="25"/>
        <v>8869</v>
      </c>
      <c r="Q32" s="19">
        <f t="shared" si="25"/>
        <v>320</v>
      </c>
      <c r="R32" s="19">
        <f t="shared" si="25"/>
        <v>144</v>
      </c>
      <c r="S32" s="19">
        <f t="shared" si="25"/>
        <v>0</v>
      </c>
      <c r="T32" s="19">
        <f t="shared" si="25"/>
        <v>107</v>
      </c>
      <c r="U32" s="19">
        <f t="shared" si="25"/>
        <v>180</v>
      </c>
      <c r="V32" s="19">
        <f t="shared" si="25"/>
        <v>300</v>
      </c>
      <c r="W32" s="19">
        <f t="shared" si="25"/>
        <v>2</v>
      </c>
      <c r="X32" s="19">
        <f t="shared" si="25"/>
        <v>242</v>
      </c>
      <c r="Y32" s="19">
        <f t="shared" si="25"/>
        <v>5</v>
      </c>
      <c r="Z32" s="19">
        <f t="shared" si="25"/>
        <v>86</v>
      </c>
      <c r="AA32" s="19">
        <f t="shared" si="25"/>
        <v>193</v>
      </c>
      <c r="AB32" s="19">
        <f t="shared" si="25"/>
        <v>0</v>
      </c>
      <c r="AC32" s="19">
        <f t="shared" si="25"/>
        <v>52</v>
      </c>
      <c r="AD32" s="19">
        <f t="shared" si="25"/>
        <v>16</v>
      </c>
      <c r="AE32" s="19">
        <f t="shared" si="25"/>
        <v>1631</v>
      </c>
      <c r="AF32" s="19">
        <f t="shared" si="25"/>
        <v>7238</v>
      </c>
      <c r="AG32" s="19">
        <f t="shared" si="25"/>
        <v>7225</v>
      </c>
      <c r="AH32" s="19">
        <f t="shared" si="25"/>
        <v>3</v>
      </c>
    </row>
    <row r="35" spans="15:21" x14ac:dyDescent="0.25">
      <c r="O35" t="s">
        <v>8</v>
      </c>
      <c r="Q35" s="18"/>
      <c r="R35" s="18"/>
      <c r="S35" s="18"/>
      <c r="T35" s="18"/>
      <c r="U35" s="18"/>
    </row>
  </sheetData>
  <mergeCells count="15">
    <mergeCell ref="AG1:AG2"/>
    <mergeCell ref="AH1:AH2"/>
    <mergeCell ref="H1:H2"/>
    <mergeCell ref="O1:O2"/>
    <mergeCell ref="P1:P2"/>
    <mergeCell ref="AD1:AD2"/>
    <mergeCell ref="AE1:AE2"/>
    <mergeCell ref="AF1:AF2"/>
    <mergeCell ref="G1:G2"/>
    <mergeCell ref="A1:A2"/>
    <mergeCell ref="B1:B2"/>
    <mergeCell ref="C1:C2"/>
    <mergeCell ref="D1:D2"/>
    <mergeCell ref="F1:F2"/>
    <mergeCell ref="E1:E2"/>
  </mergeCells>
  <pageMargins left="0.7" right="0.7" top="0.75" bottom="0.75" header="0.3" footer="0.3"/>
  <pageSetup paperSize="9" orientation="portrait" verticalDpi="0"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32"/>
  <sheetViews>
    <sheetView zoomScale="85" zoomScaleNormal="85" workbookViewId="0">
      <pane xSplit="4" topLeftCell="R1" activePane="topRight" state="frozen"/>
      <selection pane="topRight" activeCell="AG12" sqref="AG12"/>
    </sheetView>
  </sheetViews>
  <sheetFormatPr defaultRowHeight="15" x14ac:dyDescent="0.25"/>
  <cols>
    <col min="1" max="1" width="21.140625" customWidth="1"/>
    <col min="2" max="4" width="7.28515625" customWidth="1"/>
    <col min="30" max="30" width="12.7109375" customWidth="1"/>
    <col min="31" max="31" width="11.7109375" customWidth="1"/>
  </cols>
  <sheetData>
    <row r="1" spans="1:33" x14ac:dyDescent="0.25">
      <c r="A1" s="177" t="s">
        <v>0</v>
      </c>
      <c r="B1" s="186" t="s">
        <v>21</v>
      </c>
      <c r="C1" s="186" t="s">
        <v>19</v>
      </c>
      <c r="D1" s="177" t="s">
        <v>20</v>
      </c>
      <c r="E1" s="194" t="s">
        <v>12</v>
      </c>
      <c r="F1" s="194" t="s">
        <v>5</v>
      </c>
      <c r="G1" s="183" t="s">
        <v>17</v>
      </c>
      <c r="H1" s="3" t="s">
        <v>3</v>
      </c>
      <c r="I1" s="3"/>
      <c r="J1" s="3"/>
      <c r="K1" s="23"/>
      <c r="L1" s="3"/>
      <c r="M1" s="3"/>
      <c r="N1" s="188" t="s">
        <v>6</v>
      </c>
      <c r="O1" s="184" t="s">
        <v>4</v>
      </c>
      <c r="P1" s="5" t="s">
        <v>40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40</v>
      </c>
      <c r="W1" s="5" t="s">
        <v>16</v>
      </c>
      <c r="X1" s="5" t="s">
        <v>11</v>
      </c>
      <c r="Y1" s="5" t="s">
        <v>13</v>
      </c>
      <c r="Z1" s="5" t="s">
        <v>46</v>
      </c>
      <c r="AA1" s="5" t="s">
        <v>96</v>
      </c>
      <c r="AB1" s="4" t="s">
        <v>201</v>
      </c>
      <c r="AC1" s="177" t="s">
        <v>18</v>
      </c>
      <c r="AD1" s="169" t="s">
        <v>10</v>
      </c>
      <c r="AE1" s="169" t="s">
        <v>44</v>
      </c>
      <c r="AF1" s="179" t="s">
        <v>22</v>
      </c>
      <c r="AG1" s="181" t="s">
        <v>23</v>
      </c>
    </row>
    <row r="2" spans="1:33" x14ac:dyDescent="0.25">
      <c r="A2" s="178"/>
      <c r="B2" s="187"/>
      <c r="C2" s="187"/>
      <c r="D2" s="178"/>
      <c r="E2" s="195"/>
      <c r="F2" s="195"/>
      <c r="G2" s="183"/>
      <c r="H2" s="17" t="s">
        <v>24</v>
      </c>
      <c r="I2" s="17" t="s">
        <v>43</v>
      </c>
      <c r="J2" s="17" t="s">
        <v>15</v>
      </c>
      <c r="K2" s="17" t="s">
        <v>1</v>
      </c>
      <c r="L2" s="2" t="s">
        <v>2</v>
      </c>
      <c r="M2" s="2" t="s">
        <v>7</v>
      </c>
      <c r="N2" s="189"/>
      <c r="O2" s="185"/>
      <c r="P2" s="4" t="s">
        <v>41</v>
      </c>
      <c r="Q2" s="4" t="s">
        <v>41</v>
      </c>
      <c r="R2" s="4" t="s">
        <v>41</v>
      </c>
      <c r="S2" s="4" t="s">
        <v>90</v>
      </c>
      <c r="T2" s="4" t="s">
        <v>41</v>
      </c>
      <c r="U2" s="4" t="s">
        <v>41</v>
      </c>
      <c r="V2" s="4" t="s">
        <v>42</v>
      </c>
      <c r="W2" s="4" t="s">
        <v>42</v>
      </c>
      <c r="X2" s="4" t="s">
        <v>42</v>
      </c>
      <c r="Y2" s="4" t="s">
        <v>42</v>
      </c>
      <c r="Z2" s="4" t="s">
        <v>176</v>
      </c>
      <c r="AA2" s="4" t="s">
        <v>176</v>
      </c>
      <c r="AB2" s="16" t="s">
        <v>176</v>
      </c>
      <c r="AC2" s="178"/>
      <c r="AD2" s="170"/>
      <c r="AE2" s="170"/>
      <c r="AF2" s="180"/>
      <c r="AG2" s="182"/>
    </row>
    <row r="3" spans="1:33" ht="11.25" customHeight="1" x14ac:dyDescent="0.25">
      <c r="A3" s="20" t="s">
        <v>28</v>
      </c>
      <c r="B3" s="21">
        <v>33</v>
      </c>
      <c r="C3" s="9">
        <v>69</v>
      </c>
      <c r="D3" s="9">
        <v>16</v>
      </c>
      <c r="E3" s="12">
        <v>624</v>
      </c>
      <c r="F3" s="1">
        <v>2821</v>
      </c>
      <c r="G3" s="22">
        <f>SUM(E3:F3)</f>
        <v>3445</v>
      </c>
      <c r="H3" s="7">
        <v>223</v>
      </c>
      <c r="I3" s="7"/>
      <c r="J3" s="7">
        <v>30</v>
      </c>
      <c r="K3" s="7">
        <v>110</v>
      </c>
      <c r="L3" s="7">
        <v>504</v>
      </c>
      <c r="M3" s="7"/>
      <c r="N3" s="6">
        <f t="shared" ref="N3:N26" si="0">SUBTOTAL(9,H3:M3)</f>
        <v>867</v>
      </c>
      <c r="O3" s="11">
        <f t="shared" ref="O3:O26" si="1">G3-N3</f>
        <v>2578</v>
      </c>
      <c r="P3" s="14">
        <v>45</v>
      </c>
      <c r="Q3" s="14">
        <v>52</v>
      </c>
      <c r="R3" s="14"/>
      <c r="S3" s="14">
        <v>50</v>
      </c>
      <c r="T3" s="14">
        <v>42</v>
      </c>
      <c r="U3" s="14">
        <v>25</v>
      </c>
      <c r="V3" s="14"/>
      <c r="W3" s="14"/>
      <c r="X3" s="14"/>
      <c r="Y3" s="14"/>
      <c r="Z3" s="14"/>
      <c r="AA3" s="14">
        <v>63</v>
      </c>
      <c r="AB3" s="14"/>
      <c r="AC3" s="14">
        <v>8</v>
      </c>
      <c r="AD3" s="13">
        <f>SUM(P3:AB3)</f>
        <v>277</v>
      </c>
      <c r="AE3" s="15">
        <f t="shared" ref="AE3:AE26" si="2">O3-AD3</f>
        <v>2301</v>
      </c>
      <c r="AF3" s="7">
        <f>(B3*C3)+D3</f>
        <v>2293</v>
      </c>
      <c r="AG3" s="13">
        <f>AF3+AC3-AE3</f>
        <v>0</v>
      </c>
    </row>
    <row r="4" spans="1:33" ht="11.25" customHeight="1" x14ac:dyDescent="0.25">
      <c r="A4" s="20" t="s">
        <v>29</v>
      </c>
      <c r="B4" s="21">
        <v>70</v>
      </c>
      <c r="C4" s="9">
        <v>15</v>
      </c>
      <c r="D4" s="9">
        <v>1</v>
      </c>
      <c r="E4" s="12">
        <v>689</v>
      </c>
      <c r="F4" s="1">
        <v>1960</v>
      </c>
      <c r="G4" s="22">
        <f t="shared" ref="G4:G26" si="3">SUM(E4:F4)</f>
        <v>2649</v>
      </c>
      <c r="H4" s="7">
        <v>314</v>
      </c>
      <c r="I4" s="7"/>
      <c r="J4" s="7"/>
      <c r="K4" s="7">
        <v>160</v>
      </c>
      <c r="L4" s="7">
        <v>895</v>
      </c>
      <c r="M4" s="7"/>
      <c r="N4" s="6">
        <f t="shared" si="0"/>
        <v>1369</v>
      </c>
      <c r="O4" s="11">
        <f t="shared" si="1"/>
        <v>1280</v>
      </c>
      <c r="P4" s="25">
        <v>76</v>
      </c>
      <c r="Q4" s="25">
        <v>51</v>
      </c>
      <c r="R4" s="14"/>
      <c r="S4" s="14"/>
      <c r="T4" s="25">
        <v>53</v>
      </c>
      <c r="U4" s="25">
        <v>30</v>
      </c>
      <c r="V4" s="14"/>
      <c r="W4" s="14"/>
      <c r="X4" s="14"/>
      <c r="Y4" s="14"/>
      <c r="Z4" s="25">
        <v>2</v>
      </c>
      <c r="AA4" s="14"/>
      <c r="AB4" s="14"/>
      <c r="AC4" s="25">
        <v>2</v>
      </c>
      <c r="AD4" s="13">
        <f t="shared" ref="AD4:AD31" si="4">SUM(P4:AB4)</f>
        <v>212</v>
      </c>
      <c r="AE4" s="15">
        <f t="shared" si="2"/>
        <v>1068</v>
      </c>
      <c r="AF4" s="7">
        <f t="shared" ref="AF4:AF26" si="5">(B4*C4)+D4</f>
        <v>1051</v>
      </c>
      <c r="AG4" s="13">
        <f t="shared" ref="AG4:AG26" si="6">AF4+AC4-AE4</f>
        <v>-15</v>
      </c>
    </row>
    <row r="5" spans="1:33" ht="11.25" customHeight="1" x14ac:dyDescent="0.25">
      <c r="A5" s="20" t="s">
        <v>30</v>
      </c>
      <c r="B5" s="21">
        <v>45</v>
      </c>
      <c r="C5" s="9">
        <v>0</v>
      </c>
      <c r="D5" s="8">
        <v>1</v>
      </c>
      <c r="E5" s="12">
        <v>360</v>
      </c>
      <c r="F5" s="1">
        <v>128</v>
      </c>
      <c r="G5" s="22">
        <f t="shared" si="3"/>
        <v>488</v>
      </c>
      <c r="H5" s="7"/>
      <c r="I5" s="7"/>
      <c r="J5" s="7"/>
      <c r="K5" s="7">
        <v>28</v>
      </c>
      <c r="L5" s="7">
        <v>451</v>
      </c>
      <c r="M5" s="7"/>
      <c r="N5" s="6">
        <f t="shared" si="0"/>
        <v>479</v>
      </c>
      <c r="O5" s="11">
        <f t="shared" si="1"/>
        <v>9</v>
      </c>
      <c r="P5" s="14">
        <v>9</v>
      </c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3">
        <f t="shared" si="4"/>
        <v>9</v>
      </c>
      <c r="AE5" s="15">
        <f t="shared" si="2"/>
        <v>0</v>
      </c>
      <c r="AF5" s="7">
        <f t="shared" si="5"/>
        <v>1</v>
      </c>
      <c r="AG5" s="13">
        <f t="shared" si="6"/>
        <v>1</v>
      </c>
    </row>
    <row r="6" spans="1:33" ht="12.75" customHeight="1" x14ac:dyDescent="0.25">
      <c r="A6" s="20" t="s">
        <v>31</v>
      </c>
      <c r="B6" s="21">
        <v>40</v>
      </c>
      <c r="C6" s="9"/>
      <c r="D6" s="8">
        <v>38</v>
      </c>
      <c r="E6" s="12">
        <v>60</v>
      </c>
      <c r="F6" s="1">
        <v>45</v>
      </c>
      <c r="G6" s="22">
        <f t="shared" si="3"/>
        <v>105</v>
      </c>
      <c r="H6" s="7">
        <v>15</v>
      </c>
      <c r="I6" s="7"/>
      <c r="J6" s="7"/>
      <c r="K6" s="7">
        <v>20</v>
      </c>
      <c r="L6" s="7"/>
      <c r="M6" s="7"/>
      <c r="N6" s="6">
        <f t="shared" si="0"/>
        <v>35</v>
      </c>
      <c r="O6" s="11">
        <f t="shared" si="1"/>
        <v>70</v>
      </c>
      <c r="P6" s="14">
        <v>10</v>
      </c>
      <c r="Q6" s="14"/>
      <c r="R6" s="14"/>
      <c r="S6" s="14">
        <v>20</v>
      </c>
      <c r="T6" s="14"/>
      <c r="U6" s="14">
        <v>2</v>
      </c>
      <c r="V6" s="14"/>
      <c r="W6" s="14"/>
      <c r="X6" s="14"/>
      <c r="Y6" s="14"/>
      <c r="Z6" s="14"/>
      <c r="AA6" s="14"/>
      <c r="AB6" s="14"/>
      <c r="AC6" s="14"/>
      <c r="AD6" s="13">
        <f t="shared" si="4"/>
        <v>32</v>
      </c>
      <c r="AE6" s="15">
        <f t="shared" si="2"/>
        <v>38</v>
      </c>
      <c r="AF6" s="7">
        <f t="shared" si="5"/>
        <v>38</v>
      </c>
      <c r="AG6" s="13">
        <f t="shared" si="6"/>
        <v>0</v>
      </c>
    </row>
    <row r="7" spans="1:33" ht="11.25" customHeight="1" x14ac:dyDescent="0.25">
      <c r="A7" s="20" t="s">
        <v>33</v>
      </c>
      <c r="B7" s="21">
        <v>120</v>
      </c>
      <c r="C7" s="9">
        <v>3</v>
      </c>
      <c r="D7" s="9">
        <v>71</v>
      </c>
      <c r="E7" s="12">
        <v>240</v>
      </c>
      <c r="F7" s="1">
        <v>516</v>
      </c>
      <c r="G7" s="22">
        <f t="shared" si="3"/>
        <v>756</v>
      </c>
      <c r="H7" s="49">
        <v>179</v>
      </c>
      <c r="I7" s="7"/>
      <c r="J7" s="7"/>
      <c r="K7" s="7"/>
      <c r="L7" s="7"/>
      <c r="M7" s="7"/>
      <c r="N7" s="6">
        <f t="shared" si="0"/>
        <v>179</v>
      </c>
      <c r="O7" s="11">
        <f t="shared" si="1"/>
        <v>577</v>
      </c>
      <c r="P7" s="25">
        <v>23</v>
      </c>
      <c r="Q7" s="25">
        <v>24</v>
      </c>
      <c r="R7" s="14"/>
      <c r="S7" s="25">
        <v>40</v>
      </c>
      <c r="T7" s="25">
        <v>36</v>
      </c>
      <c r="U7" s="25">
        <v>12</v>
      </c>
      <c r="V7" s="14"/>
      <c r="W7" s="14"/>
      <c r="X7" s="14"/>
      <c r="Y7" s="14"/>
      <c r="Z7" s="14"/>
      <c r="AA7" s="14"/>
      <c r="AB7" s="14"/>
      <c r="AC7" s="14">
        <v>4</v>
      </c>
      <c r="AD7" s="13">
        <f t="shared" si="4"/>
        <v>135</v>
      </c>
      <c r="AE7" s="15">
        <f t="shared" si="2"/>
        <v>442</v>
      </c>
      <c r="AF7" s="7">
        <f t="shared" si="5"/>
        <v>431</v>
      </c>
      <c r="AG7" s="13">
        <f t="shared" si="6"/>
        <v>-7</v>
      </c>
    </row>
    <row r="8" spans="1:33" ht="11.25" customHeight="1" x14ac:dyDescent="0.25">
      <c r="A8" s="20" t="s">
        <v>34</v>
      </c>
      <c r="B8" s="21">
        <v>60</v>
      </c>
      <c r="C8" s="9">
        <v>1</v>
      </c>
      <c r="D8" s="8">
        <v>2</v>
      </c>
      <c r="E8" s="12">
        <v>120</v>
      </c>
      <c r="F8" s="1">
        <v>22</v>
      </c>
      <c r="G8" s="22">
        <f t="shared" si="3"/>
        <v>142</v>
      </c>
      <c r="H8" s="7"/>
      <c r="I8" s="7"/>
      <c r="J8" s="7"/>
      <c r="K8" s="7">
        <v>60</v>
      </c>
      <c r="L8" s="7"/>
      <c r="M8" s="7"/>
      <c r="N8" s="6">
        <f t="shared" si="0"/>
        <v>60</v>
      </c>
      <c r="O8" s="11">
        <f t="shared" si="1"/>
        <v>82</v>
      </c>
      <c r="P8" s="14"/>
      <c r="Q8" s="14">
        <v>20</v>
      </c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3">
        <f t="shared" si="4"/>
        <v>20</v>
      </c>
      <c r="AE8" s="15">
        <f t="shared" si="2"/>
        <v>62</v>
      </c>
      <c r="AF8" s="7">
        <f t="shared" si="5"/>
        <v>62</v>
      </c>
      <c r="AG8" s="13">
        <f t="shared" si="6"/>
        <v>0</v>
      </c>
    </row>
    <row r="9" spans="1:33" ht="11.25" customHeight="1" x14ac:dyDescent="0.25">
      <c r="A9" s="20" t="s">
        <v>35</v>
      </c>
      <c r="B9" s="21">
        <v>65</v>
      </c>
      <c r="C9" s="9"/>
      <c r="D9" s="8">
        <v>64</v>
      </c>
      <c r="E9" s="12"/>
      <c r="F9" s="1">
        <v>140</v>
      </c>
      <c r="G9" s="22">
        <f t="shared" si="3"/>
        <v>140</v>
      </c>
      <c r="H9" s="7">
        <v>41</v>
      </c>
      <c r="I9" s="7"/>
      <c r="J9" s="7"/>
      <c r="K9" s="7"/>
      <c r="L9" s="7"/>
      <c r="M9" s="7"/>
      <c r="N9" s="6">
        <f t="shared" si="0"/>
        <v>41</v>
      </c>
      <c r="O9" s="11">
        <f t="shared" si="1"/>
        <v>99</v>
      </c>
      <c r="P9" s="14">
        <v>14</v>
      </c>
      <c r="Q9" s="14">
        <v>6</v>
      </c>
      <c r="R9" s="14"/>
      <c r="S9" s="14"/>
      <c r="T9" s="14">
        <v>8</v>
      </c>
      <c r="U9" s="14">
        <v>7</v>
      </c>
      <c r="V9" s="14"/>
      <c r="W9" s="14"/>
      <c r="X9" s="14"/>
      <c r="Y9" s="14"/>
      <c r="Z9" s="14"/>
      <c r="AA9" s="14"/>
      <c r="AB9" s="14"/>
      <c r="AC9" s="14"/>
      <c r="AD9" s="13">
        <f t="shared" si="4"/>
        <v>35</v>
      </c>
      <c r="AE9" s="15">
        <f t="shared" si="2"/>
        <v>64</v>
      </c>
      <c r="AF9" s="7">
        <f t="shared" si="5"/>
        <v>64</v>
      </c>
      <c r="AG9" s="13">
        <f t="shared" si="6"/>
        <v>0</v>
      </c>
    </row>
    <row r="10" spans="1:33" s="32" customFormat="1" ht="11.25" customHeight="1" x14ac:dyDescent="0.25">
      <c r="A10" s="20" t="s">
        <v>36</v>
      </c>
      <c r="B10" s="21">
        <v>100</v>
      </c>
      <c r="C10" s="9">
        <v>0</v>
      </c>
      <c r="D10" s="8">
        <v>20</v>
      </c>
      <c r="E10" s="31">
        <v>584</v>
      </c>
      <c r="F10" s="1">
        <v>7</v>
      </c>
      <c r="G10" s="1">
        <f t="shared" si="3"/>
        <v>591</v>
      </c>
      <c r="H10" s="28">
        <v>273</v>
      </c>
      <c r="I10" s="28"/>
      <c r="J10" s="28"/>
      <c r="K10" s="28">
        <v>40</v>
      </c>
      <c r="L10" s="28">
        <v>191</v>
      </c>
      <c r="M10" s="28"/>
      <c r="N10" s="31">
        <f t="shared" si="0"/>
        <v>504</v>
      </c>
      <c r="O10" s="61">
        <f t="shared" si="1"/>
        <v>87</v>
      </c>
      <c r="P10" s="27">
        <v>18</v>
      </c>
      <c r="Q10" s="27"/>
      <c r="R10" s="27"/>
      <c r="S10" s="27">
        <v>17</v>
      </c>
      <c r="T10" s="27">
        <v>15</v>
      </c>
      <c r="U10" s="27">
        <v>18</v>
      </c>
      <c r="V10" s="27"/>
      <c r="W10" s="27"/>
      <c r="X10" s="27"/>
      <c r="Y10" s="27"/>
      <c r="Z10" s="27"/>
      <c r="AA10" s="27"/>
      <c r="AB10" s="27"/>
      <c r="AC10" s="27">
        <v>1</v>
      </c>
      <c r="AD10" s="13">
        <f t="shared" si="4"/>
        <v>68</v>
      </c>
      <c r="AE10" s="26">
        <f t="shared" si="2"/>
        <v>19</v>
      </c>
      <c r="AF10" s="28">
        <f t="shared" si="5"/>
        <v>20</v>
      </c>
      <c r="AG10" s="29">
        <f t="shared" si="6"/>
        <v>2</v>
      </c>
    </row>
    <row r="11" spans="1:33" ht="11.25" customHeight="1" x14ac:dyDescent="0.25">
      <c r="A11" s="20" t="s">
        <v>37</v>
      </c>
      <c r="B11" s="21">
        <v>85</v>
      </c>
      <c r="C11" s="9">
        <v>0</v>
      </c>
      <c r="D11" s="10">
        <v>83</v>
      </c>
      <c r="E11" s="12"/>
      <c r="F11" s="1">
        <v>138</v>
      </c>
      <c r="G11" s="22">
        <f t="shared" si="3"/>
        <v>138</v>
      </c>
      <c r="H11" s="7">
        <v>18</v>
      </c>
      <c r="I11" s="7"/>
      <c r="J11" s="7"/>
      <c r="K11" s="7"/>
      <c r="L11" s="7"/>
      <c r="M11" s="7"/>
      <c r="N11" s="6">
        <f t="shared" si="0"/>
        <v>18</v>
      </c>
      <c r="O11" s="11">
        <f t="shared" si="1"/>
        <v>120</v>
      </c>
      <c r="P11" s="14">
        <v>5</v>
      </c>
      <c r="Q11" s="14">
        <v>15</v>
      </c>
      <c r="R11" s="14"/>
      <c r="S11" s="14"/>
      <c r="T11" s="14">
        <v>10</v>
      </c>
      <c r="U11" s="14">
        <v>7</v>
      </c>
      <c r="V11" s="14"/>
      <c r="W11" s="14"/>
      <c r="X11" s="14"/>
      <c r="Y11" s="14"/>
      <c r="Z11" s="14"/>
      <c r="AA11" s="14"/>
      <c r="AB11" s="14"/>
      <c r="AC11" s="14"/>
      <c r="AD11" s="13">
        <f t="shared" si="4"/>
        <v>37</v>
      </c>
      <c r="AE11" s="15">
        <f t="shared" si="2"/>
        <v>83</v>
      </c>
      <c r="AF11" s="7">
        <f t="shared" si="5"/>
        <v>83</v>
      </c>
      <c r="AG11" s="13">
        <f t="shared" si="6"/>
        <v>0</v>
      </c>
    </row>
    <row r="12" spans="1:33" ht="11.25" customHeight="1" x14ac:dyDescent="0.25">
      <c r="A12" s="20" t="s">
        <v>38</v>
      </c>
      <c r="B12" s="21">
        <v>50</v>
      </c>
      <c r="C12" s="9">
        <v>5</v>
      </c>
      <c r="D12" s="10">
        <v>26</v>
      </c>
      <c r="E12" s="12">
        <v>54</v>
      </c>
      <c r="F12" s="1">
        <v>372</v>
      </c>
      <c r="G12" s="22">
        <f t="shared" si="3"/>
        <v>426</v>
      </c>
      <c r="H12" s="49">
        <v>33</v>
      </c>
      <c r="I12" s="7"/>
      <c r="J12" s="7"/>
      <c r="K12" s="7"/>
      <c r="L12" s="49">
        <v>65</v>
      </c>
      <c r="M12" s="7"/>
      <c r="N12" s="6">
        <f t="shared" si="0"/>
        <v>98</v>
      </c>
      <c r="O12" s="11">
        <f t="shared" si="1"/>
        <v>328</v>
      </c>
      <c r="P12" s="25">
        <v>6</v>
      </c>
      <c r="Q12" s="25">
        <v>27</v>
      </c>
      <c r="R12" s="14"/>
      <c r="S12" s="14"/>
      <c r="T12" s="25">
        <v>9</v>
      </c>
      <c r="U12" s="25">
        <v>6</v>
      </c>
      <c r="V12" s="14"/>
      <c r="W12" s="14"/>
      <c r="X12" s="14"/>
      <c r="Y12" s="14"/>
      <c r="Z12" s="14"/>
      <c r="AA12" s="14"/>
      <c r="AB12" s="25">
        <v>1</v>
      </c>
      <c r="AC12" s="14"/>
      <c r="AD12" s="13">
        <f t="shared" si="4"/>
        <v>49</v>
      </c>
      <c r="AE12" s="15">
        <f t="shared" si="2"/>
        <v>279</v>
      </c>
      <c r="AF12" s="7">
        <f t="shared" si="5"/>
        <v>276</v>
      </c>
      <c r="AG12" s="13">
        <f t="shared" si="6"/>
        <v>-3</v>
      </c>
    </row>
    <row r="13" spans="1:33" s="32" customFormat="1" ht="11.25" customHeight="1" x14ac:dyDescent="0.25">
      <c r="A13" s="20" t="s">
        <v>39</v>
      </c>
      <c r="B13" s="21">
        <v>50</v>
      </c>
      <c r="C13" s="9">
        <v>5</v>
      </c>
      <c r="D13" s="10">
        <v>17</v>
      </c>
      <c r="E13" s="31"/>
      <c r="F13" s="1">
        <v>327</v>
      </c>
      <c r="G13" s="1">
        <f t="shared" si="3"/>
        <v>327</v>
      </c>
      <c r="H13" s="28">
        <v>27</v>
      </c>
      <c r="I13" s="28"/>
      <c r="J13" s="28"/>
      <c r="K13" s="28"/>
      <c r="L13" s="28"/>
      <c r="M13" s="28"/>
      <c r="N13" s="31">
        <f t="shared" si="0"/>
        <v>27</v>
      </c>
      <c r="O13" s="61">
        <f t="shared" si="1"/>
        <v>300</v>
      </c>
      <c r="P13" s="27"/>
      <c r="Q13" s="27"/>
      <c r="R13" s="27"/>
      <c r="S13" s="27"/>
      <c r="T13" s="27">
        <v>21</v>
      </c>
      <c r="U13" s="27">
        <v>10</v>
      </c>
      <c r="V13" s="27"/>
      <c r="W13" s="27"/>
      <c r="X13" s="27"/>
      <c r="Y13" s="27"/>
      <c r="Z13" s="27">
        <v>2</v>
      </c>
      <c r="AA13" s="27"/>
      <c r="AB13" s="27"/>
      <c r="AC13" s="27"/>
      <c r="AD13" s="13">
        <f t="shared" si="4"/>
        <v>33</v>
      </c>
      <c r="AE13" s="26">
        <f t="shared" si="2"/>
        <v>267</v>
      </c>
      <c r="AF13" s="28">
        <f t="shared" si="5"/>
        <v>267</v>
      </c>
      <c r="AG13" s="29">
        <f t="shared" si="6"/>
        <v>0</v>
      </c>
    </row>
    <row r="14" spans="1:33" ht="11.25" customHeight="1" x14ac:dyDescent="0.25">
      <c r="A14" s="20" t="s">
        <v>25</v>
      </c>
      <c r="B14" s="21">
        <v>45</v>
      </c>
      <c r="C14" s="9">
        <v>0</v>
      </c>
      <c r="D14" s="10">
        <v>0</v>
      </c>
      <c r="E14" s="12"/>
      <c r="F14" s="1">
        <v>25</v>
      </c>
      <c r="G14" s="22">
        <f t="shared" si="3"/>
        <v>25</v>
      </c>
      <c r="H14" s="7"/>
      <c r="I14" s="7"/>
      <c r="J14" s="7"/>
      <c r="K14" s="7"/>
      <c r="L14" s="7">
        <v>25</v>
      </c>
      <c r="M14" s="7"/>
      <c r="N14" s="6">
        <f t="shared" si="0"/>
        <v>25</v>
      </c>
      <c r="O14" s="11">
        <f t="shared" si="1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3">
        <f t="shared" si="4"/>
        <v>0</v>
      </c>
      <c r="AE14" s="15">
        <f t="shared" si="2"/>
        <v>0</v>
      </c>
      <c r="AF14" s="7">
        <f t="shared" si="5"/>
        <v>0</v>
      </c>
      <c r="AG14" s="13">
        <f t="shared" si="6"/>
        <v>0</v>
      </c>
    </row>
    <row r="15" spans="1:33" ht="11.25" customHeight="1" x14ac:dyDescent="0.25">
      <c r="A15" s="20" t="s">
        <v>26</v>
      </c>
      <c r="B15" s="21">
        <v>33</v>
      </c>
      <c r="C15" s="9">
        <v>0</v>
      </c>
      <c r="D15" s="10">
        <v>0</v>
      </c>
      <c r="E15" s="12"/>
      <c r="F15" s="1">
        <v>29</v>
      </c>
      <c r="G15" s="22">
        <f t="shared" si="3"/>
        <v>29</v>
      </c>
      <c r="H15" s="7"/>
      <c r="I15" s="7"/>
      <c r="J15" s="7"/>
      <c r="K15" s="7"/>
      <c r="L15" s="7">
        <v>29</v>
      </c>
      <c r="M15" s="7"/>
      <c r="N15" s="6">
        <f t="shared" si="0"/>
        <v>29</v>
      </c>
      <c r="O15" s="11">
        <f t="shared" si="1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3">
        <f t="shared" si="4"/>
        <v>0</v>
      </c>
      <c r="AE15" s="15">
        <f t="shared" si="2"/>
        <v>0</v>
      </c>
      <c r="AF15" s="7">
        <f t="shared" si="5"/>
        <v>0</v>
      </c>
      <c r="AG15" s="13">
        <f t="shared" si="6"/>
        <v>0</v>
      </c>
    </row>
    <row r="16" spans="1:33" s="32" customFormat="1" ht="11.25" customHeight="1" x14ac:dyDescent="0.25">
      <c r="A16" s="20" t="s">
        <v>27</v>
      </c>
      <c r="B16" s="21">
        <v>45</v>
      </c>
      <c r="C16" s="9">
        <v>4</v>
      </c>
      <c r="D16" s="10">
        <v>20</v>
      </c>
      <c r="E16" s="27"/>
      <c r="F16" s="1">
        <v>311</v>
      </c>
      <c r="G16" s="1">
        <f t="shared" si="3"/>
        <v>311</v>
      </c>
      <c r="H16" s="71">
        <v>34</v>
      </c>
      <c r="I16" s="28"/>
      <c r="J16" s="28"/>
      <c r="K16" s="28"/>
      <c r="L16" s="28"/>
      <c r="M16" s="28"/>
      <c r="N16" s="27">
        <f t="shared" si="0"/>
        <v>34</v>
      </c>
      <c r="O16" s="29">
        <f t="shared" si="1"/>
        <v>277</v>
      </c>
      <c r="P16" s="44">
        <v>16</v>
      </c>
      <c r="Q16" s="27"/>
      <c r="R16" s="27"/>
      <c r="S16" s="44">
        <v>12</v>
      </c>
      <c r="T16" s="44">
        <v>8</v>
      </c>
      <c r="U16" s="44">
        <v>25</v>
      </c>
      <c r="V16" s="27"/>
      <c r="W16" s="27"/>
      <c r="X16" s="27"/>
      <c r="Y16" s="27"/>
      <c r="Z16" s="27">
        <v>3</v>
      </c>
      <c r="AA16" s="27">
        <v>10</v>
      </c>
      <c r="AB16" s="27"/>
      <c r="AC16" s="27">
        <v>1</v>
      </c>
      <c r="AD16" s="13">
        <f t="shared" si="4"/>
        <v>74</v>
      </c>
      <c r="AE16" s="62">
        <f t="shared" si="2"/>
        <v>203</v>
      </c>
      <c r="AF16" s="28">
        <f t="shared" si="5"/>
        <v>200</v>
      </c>
      <c r="AG16" s="29">
        <f t="shared" si="6"/>
        <v>-2</v>
      </c>
    </row>
    <row r="17" spans="1:33" ht="11.25" customHeight="1" x14ac:dyDescent="0.25">
      <c r="A17" s="20" t="s">
        <v>48</v>
      </c>
      <c r="B17" s="21">
        <v>100</v>
      </c>
      <c r="C17" s="9">
        <v>0</v>
      </c>
      <c r="D17" s="10">
        <v>0</v>
      </c>
      <c r="E17" s="12"/>
      <c r="F17" s="1">
        <v>0</v>
      </c>
      <c r="G17" s="22">
        <f t="shared" si="3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3">
        <f t="shared" si="4"/>
        <v>0</v>
      </c>
      <c r="AE17" s="15">
        <f t="shared" si="2"/>
        <v>0</v>
      </c>
      <c r="AF17" s="7">
        <f t="shared" si="5"/>
        <v>0</v>
      </c>
      <c r="AG17" s="13">
        <f t="shared" si="6"/>
        <v>0</v>
      </c>
    </row>
    <row r="18" spans="1:33" ht="11.25" customHeight="1" x14ac:dyDescent="0.25">
      <c r="A18" s="20" t="s">
        <v>49</v>
      </c>
      <c r="B18" s="21">
        <v>100</v>
      </c>
      <c r="C18" s="9">
        <v>0</v>
      </c>
      <c r="D18" s="10">
        <v>87</v>
      </c>
      <c r="E18" s="12"/>
      <c r="F18" s="1">
        <v>98</v>
      </c>
      <c r="G18" s="22">
        <f t="shared" si="3"/>
        <v>98</v>
      </c>
      <c r="H18" s="7"/>
      <c r="I18" s="7"/>
      <c r="J18" s="7"/>
      <c r="K18" s="7"/>
      <c r="L18" s="7">
        <v>10</v>
      </c>
      <c r="M18" s="7"/>
      <c r="N18" s="6">
        <f t="shared" si="0"/>
        <v>10</v>
      </c>
      <c r="O18" s="11">
        <f t="shared" si="1"/>
        <v>88</v>
      </c>
      <c r="P18" s="14"/>
      <c r="Q18" s="14"/>
      <c r="R18" s="14"/>
      <c r="S18" s="14"/>
      <c r="T18" s="14">
        <v>1</v>
      </c>
      <c r="U18" s="14"/>
      <c r="V18" s="14"/>
      <c r="W18" s="14"/>
      <c r="X18" s="14"/>
      <c r="Y18" s="14"/>
      <c r="Z18" s="14"/>
      <c r="AA18" s="14"/>
      <c r="AB18" s="14"/>
      <c r="AC18" s="14"/>
      <c r="AD18" s="13">
        <f t="shared" si="4"/>
        <v>1</v>
      </c>
      <c r="AE18" s="15">
        <f t="shared" si="2"/>
        <v>87</v>
      </c>
      <c r="AF18" s="7">
        <f t="shared" si="5"/>
        <v>87</v>
      </c>
      <c r="AG18" s="13">
        <f t="shared" si="6"/>
        <v>0</v>
      </c>
    </row>
    <row r="19" spans="1:33" ht="11.25" customHeight="1" x14ac:dyDescent="0.25">
      <c r="A19" s="20" t="s">
        <v>50</v>
      </c>
      <c r="B19" s="21">
        <v>50</v>
      </c>
      <c r="C19" s="9">
        <v>0</v>
      </c>
      <c r="D19" s="10">
        <v>3</v>
      </c>
      <c r="E19" s="12"/>
      <c r="F19" s="1">
        <v>18</v>
      </c>
      <c r="G19" s="22">
        <f t="shared" si="3"/>
        <v>18</v>
      </c>
      <c r="H19" s="7">
        <v>15</v>
      </c>
      <c r="I19" s="7"/>
      <c r="J19" s="7"/>
      <c r="K19" s="7"/>
      <c r="L19" s="7"/>
      <c r="M19" s="7"/>
      <c r="N19" s="6">
        <f t="shared" si="0"/>
        <v>15</v>
      </c>
      <c r="O19" s="11">
        <f t="shared" si="1"/>
        <v>3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3">
        <f t="shared" si="4"/>
        <v>0</v>
      </c>
      <c r="AE19" s="15">
        <f t="shared" si="2"/>
        <v>3</v>
      </c>
      <c r="AF19" s="7">
        <f t="shared" si="5"/>
        <v>3</v>
      </c>
      <c r="AG19" s="13">
        <f t="shared" si="6"/>
        <v>0</v>
      </c>
    </row>
    <row r="20" spans="1:33" ht="11.25" customHeight="1" x14ac:dyDescent="0.25">
      <c r="A20" s="20" t="s">
        <v>47</v>
      </c>
      <c r="B20" s="21">
        <v>33</v>
      </c>
      <c r="C20" s="10">
        <v>0</v>
      </c>
      <c r="D20" s="10">
        <v>0</v>
      </c>
      <c r="E20" s="12"/>
      <c r="F20" s="1">
        <v>113</v>
      </c>
      <c r="G20" s="22">
        <f t="shared" si="3"/>
        <v>113</v>
      </c>
      <c r="H20" s="7">
        <v>31</v>
      </c>
      <c r="I20" s="7"/>
      <c r="J20" s="7"/>
      <c r="K20" s="7"/>
      <c r="L20" s="7">
        <v>10</v>
      </c>
      <c r="M20" s="7"/>
      <c r="N20" s="6">
        <f t="shared" si="0"/>
        <v>41</v>
      </c>
      <c r="O20" s="11">
        <f t="shared" si="1"/>
        <v>72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>
        <v>70</v>
      </c>
      <c r="AB20" s="14"/>
      <c r="AC20" s="14">
        <v>2</v>
      </c>
      <c r="AD20" s="13">
        <f t="shared" si="4"/>
        <v>70</v>
      </c>
      <c r="AE20" s="15">
        <f t="shared" si="2"/>
        <v>2</v>
      </c>
      <c r="AF20" s="7">
        <f t="shared" si="5"/>
        <v>0</v>
      </c>
      <c r="AG20" s="13">
        <f t="shared" si="6"/>
        <v>0</v>
      </c>
    </row>
    <row r="21" spans="1:33" ht="11.25" customHeight="1" x14ac:dyDescent="0.25">
      <c r="A21" s="20" t="s">
        <v>191</v>
      </c>
      <c r="B21" s="21">
        <v>33</v>
      </c>
      <c r="C21" s="10">
        <v>0</v>
      </c>
      <c r="D21" s="10">
        <v>0</v>
      </c>
      <c r="E21" s="12"/>
      <c r="F21" s="1">
        <v>52</v>
      </c>
      <c r="G21" s="22">
        <f t="shared" si="3"/>
        <v>52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1"/>
        <v>52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>
        <v>2</v>
      </c>
      <c r="AA21" s="14">
        <v>17</v>
      </c>
      <c r="AB21" s="14">
        <v>32</v>
      </c>
      <c r="AC21" s="14">
        <v>1</v>
      </c>
      <c r="AD21" s="13">
        <f t="shared" si="4"/>
        <v>51</v>
      </c>
      <c r="AE21" s="15">
        <f t="shared" si="2"/>
        <v>1</v>
      </c>
      <c r="AF21" s="7">
        <f t="shared" si="5"/>
        <v>0</v>
      </c>
      <c r="AG21" s="13">
        <f t="shared" si="6"/>
        <v>0</v>
      </c>
    </row>
    <row r="22" spans="1:33" ht="11.25" customHeight="1" x14ac:dyDescent="0.25">
      <c r="A22" s="20" t="s">
        <v>192</v>
      </c>
      <c r="B22" s="21"/>
      <c r="C22" s="10"/>
      <c r="D22" s="10"/>
      <c r="E22" s="12"/>
      <c r="F22" s="1">
        <v>0</v>
      </c>
      <c r="G22" s="22">
        <f t="shared" si="3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>
        <f t="shared" si="4"/>
        <v>0</v>
      </c>
      <c r="AE22" s="15">
        <f t="shared" si="2"/>
        <v>0</v>
      </c>
      <c r="AF22" s="7">
        <f t="shared" si="5"/>
        <v>0</v>
      </c>
      <c r="AG22" s="13">
        <f t="shared" si="6"/>
        <v>0</v>
      </c>
    </row>
    <row r="23" spans="1:33" ht="11.25" customHeight="1" x14ac:dyDescent="0.25">
      <c r="A23" s="20" t="s">
        <v>193</v>
      </c>
      <c r="B23" s="21">
        <v>50</v>
      </c>
      <c r="C23" s="10"/>
      <c r="D23" s="10"/>
      <c r="E23" s="12"/>
      <c r="F23" s="1">
        <v>1</v>
      </c>
      <c r="G23" s="22">
        <f t="shared" si="3"/>
        <v>1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1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>
        <v>1</v>
      </c>
      <c r="AB23" s="14"/>
      <c r="AC23" s="14"/>
      <c r="AD23" s="13">
        <f t="shared" si="4"/>
        <v>1</v>
      </c>
      <c r="AE23" s="15">
        <f t="shared" si="2"/>
        <v>0</v>
      </c>
      <c r="AF23" s="7">
        <f t="shared" si="5"/>
        <v>0</v>
      </c>
      <c r="AG23" s="13">
        <f t="shared" si="6"/>
        <v>0</v>
      </c>
    </row>
    <row r="24" spans="1:33" ht="11.25" customHeight="1" x14ac:dyDescent="0.25">
      <c r="A24" s="20" t="s">
        <v>180</v>
      </c>
      <c r="B24" s="21"/>
      <c r="C24" s="10"/>
      <c r="D24" s="10"/>
      <c r="E24" s="12"/>
      <c r="F24" s="1">
        <v>6</v>
      </c>
      <c r="G24" s="22">
        <f t="shared" si="3"/>
        <v>6</v>
      </c>
      <c r="H24" s="7">
        <v>6</v>
      </c>
      <c r="I24" s="7"/>
      <c r="J24" s="7"/>
      <c r="K24" s="7"/>
      <c r="L24" s="7"/>
      <c r="M24" s="7"/>
      <c r="N24" s="6">
        <f t="shared" si="0"/>
        <v>6</v>
      </c>
      <c r="O24" s="11">
        <f t="shared" si="1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>
        <f t="shared" si="4"/>
        <v>0</v>
      </c>
      <c r="AE24" s="15">
        <f t="shared" si="2"/>
        <v>0</v>
      </c>
      <c r="AF24" s="7">
        <f t="shared" si="5"/>
        <v>0</v>
      </c>
      <c r="AG24" s="13">
        <f t="shared" si="6"/>
        <v>0</v>
      </c>
    </row>
    <row r="25" spans="1:33" ht="11.25" customHeight="1" x14ac:dyDescent="0.25">
      <c r="A25" s="20" t="s">
        <v>181</v>
      </c>
      <c r="B25" s="21">
        <v>40</v>
      </c>
      <c r="C25" s="10"/>
      <c r="D25" s="10">
        <v>22</v>
      </c>
      <c r="E25" s="12"/>
      <c r="F25" s="1">
        <v>28</v>
      </c>
      <c r="G25" s="22">
        <f t="shared" si="3"/>
        <v>28</v>
      </c>
      <c r="H25" s="7">
        <v>5</v>
      </c>
      <c r="I25" s="7"/>
      <c r="J25" s="7"/>
      <c r="K25" s="7"/>
      <c r="L25" s="7"/>
      <c r="M25" s="7"/>
      <c r="N25" s="6">
        <f t="shared" si="0"/>
        <v>5</v>
      </c>
      <c r="O25" s="11">
        <f t="shared" si="1"/>
        <v>23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>
        <v>1</v>
      </c>
      <c r="AB25" s="14"/>
      <c r="AC25" s="14"/>
      <c r="AD25" s="13">
        <f t="shared" si="4"/>
        <v>1</v>
      </c>
      <c r="AE25" s="15">
        <f t="shared" si="2"/>
        <v>22</v>
      </c>
      <c r="AF25" s="7">
        <f t="shared" si="5"/>
        <v>22</v>
      </c>
      <c r="AG25" s="13">
        <f t="shared" si="6"/>
        <v>0</v>
      </c>
    </row>
    <row r="26" spans="1:33" ht="11.25" customHeight="1" x14ac:dyDescent="0.25">
      <c r="A26" s="20" t="s">
        <v>139</v>
      </c>
      <c r="B26" s="21">
        <v>30</v>
      </c>
      <c r="C26" s="10">
        <v>1</v>
      </c>
      <c r="D26" s="10">
        <v>7</v>
      </c>
      <c r="E26" s="12"/>
      <c r="F26" s="1">
        <v>37</v>
      </c>
      <c r="G26" s="22">
        <f t="shared" si="3"/>
        <v>37</v>
      </c>
      <c r="H26" s="7"/>
      <c r="I26" s="7"/>
      <c r="J26" s="7"/>
      <c r="K26" s="7"/>
      <c r="L26" s="7"/>
      <c r="M26" s="7"/>
      <c r="N26" s="6">
        <f t="shared" si="0"/>
        <v>0</v>
      </c>
      <c r="O26" s="11">
        <f t="shared" si="1"/>
        <v>37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3">
        <f t="shared" si="4"/>
        <v>0</v>
      </c>
      <c r="AE26" s="15">
        <f t="shared" si="2"/>
        <v>37</v>
      </c>
      <c r="AF26" s="7">
        <f t="shared" si="5"/>
        <v>37</v>
      </c>
      <c r="AG26" s="13">
        <f t="shared" si="6"/>
        <v>0</v>
      </c>
    </row>
    <row r="27" spans="1:33" ht="11.25" customHeight="1" x14ac:dyDescent="0.25">
      <c r="A27" s="99" t="s">
        <v>138</v>
      </c>
      <c r="B27" s="21">
        <v>15</v>
      </c>
      <c r="C27" s="10"/>
      <c r="D27" s="10">
        <v>14</v>
      </c>
      <c r="E27" s="12"/>
      <c r="F27" s="1">
        <v>29</v>
      </c>
      <c r="G27" s="22">
        <f t="shared" ref="G27:G31" si="7">SUM(E27:F27)</f>
        <v>29</v>
      </c>
      <c r="H27" s="7"/>
      <c r="I27" s="7"/>
      <c r="J27" s="7"/>
      <c r="K27" s="7">
        <v>15</v>
      </c>
      <c r="L27" s="7"/>
      <c r="M27" s="7"/>
      <c r="N27" s="6">
        <f t="shared" ref="N27:N31" si="8">SUBTOTAL(9,H27:M27)</f>
        <v>15</v>
      </c>
      <c r="O27" s="11">
        <f t="shared" ref="O27:O31" si="9">G27-N27</f>
        <v>14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3">
        <f t="shared" si="4"/>
        <v>0</v>
      </c>
      <c r="AE27" s="15">
        <f t="shared" ref="AE27:AE31" si="10">O27-AD27</f>
        <v>14</v>
      </c>
      <c r="AF27" s="7">
        <f t="shared" ref="AF27:AF31" si="11">(B27*C27)+D27</f>
        <v>14</v>
      </c>
      <c r="AG27" s="13">
        <f t="shared" ref="AG27:AG31" si="12">AF27+AC27-AE27</f>
        <v>0</v>
      </c>
    </row>
    <row r="28" spans="1:33" ht="11.25" customHeight="1" x14ac:dyDescent="0.25">
      <c r="A28" s="99" t="s">
        <v>194</v>
      </c>
      <c r="B28" s="21">
        <v>65</v>
      </c>
      <c r="C28" s="10"/>
      <c r="D28" s="10">
        <v>1</v>
      </c>
      <c r="E28" s="12"/>
      <c r="F28" s="1">
        <v>19</v>
      </c>
      <c r="G28" s="22">
        <f t="shared" si="7"/>
        <v>19</v>
      </c>
      <c r="H28" s="7"/>
      <c r="I28" s="7"/>
      <c r="J28" s="7"/>
      <c r="K28" s="7"/>
      <c r="L28" s="7"/>
      <c r="M28" s="7"/>
      <c r="N28" s="6">
        <f t="shared" si="8"/>
        <v>0</v>
      </c>
      <c r="O28" s="11">
        <f t="shared" si="9"/>
        <v>19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>
        <v>2</v>
      </c>
      <c r="AB28" s="14">
        <v>15</v>
      </c>
      <c r="AC28" s="14">
        <v>1</v>
      </c>
      <c r="AD28" s="13">
        <f t="shared" si="4"/>
        <v>17</v>
      </c>
      <c r="AE28" s="15">
        <f t="shared" si="10"/>
        <v>2</v>
      </c>
      <c r="AF28" s="7">
        <f t="shared" si="11"/>
        <v>1</v>
      </c>
      <c r="AG28" s="13">
        <f t="shared" si="12"/>
        <v>0</v>
      </c>
    </row>
    <row r="29" spans="1:33" ht="11.25" customHeight="1" x14ac:dyDescent="0.25">
      <c r="A29" s="21" t="s">
        <v>197</v>
      </c>
      <c r="B29" s="21"/>
      <c r="C29" s="10"/>
      <c r="D29" s="10"/>
      <c r="E29" s="12"/>
      <c r="F29" s="1">
        <v>0</v>
      </c>
      <c r="G29" s="22">
        <f t="shared" si="7"/>
        <v>0</v>
      </c>
      <c r="H29" s="7"/>
      <c r="I29" s="7"/>
      <c r="J29" s="7"/>
      <c r="K29" s="7"/>
      <c r="L29" s="7"/>
      <c r="M29" s="7"/>
      <c r="N29" s="6">
        <f t="shared" si="8"/>
        <v>0</v>
      </c>
      <c r="O29" s="11">
        <f t="shared" si="9"/>
        <v>0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3">
        <f t="shared" si="4"/>
        <v>0</v>
      </c>
      <c r="AE29" s="15">
        <f t="shared" si="10"/>
        <v>0</v>
      </c>
      <c r="AF29" s="7">
        <f t="shared" si="11"/>
        <v>0</v>
      </c>
      <c r="AG29" s="13">
        <f t="shared" si="12"/>
        <v>0</v>
      </c>
    </row>
    <row r="30" spans="1:33" ht="11.25" customHeight="1" x14ac:dyDescent="0.25">
      <c r="A30" s="21" t="s">
        <v>198</v>
      </c>
      <c r="B30" s="21"/>
      <c r="C30" s="10"/>
      <c r="D30" s="10"/>
      <c r="E30" s="12"/>
      <c r="F30" s="1">
        <v>0</v>
      </c>
      <c r="G30" s="22">
        <f t="shared" si="7"/>
        <v>0</v>
      </c>
      <c r="H30" s="7"/>
      <c r="I30" s="7"/>
      <c r="J30" s="7"/>
      <c r="K30" s="7"/>
      <c r="L30" s="7"/>
      <c r="M30" s="7"/>
      <c r="N30" s="6">
        <f t="shared" si="8"/>
        <v>0</v>
      </c>
      <c r="O30" s="11">
        <f t="shared" si="9"/>
        <v>0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3">
        <f t="shared" si="4"/>
        <v>0</v>
      </c>
      <c r="AE30" s="15">
        <f t="shared" si="10"/>
        <v>0</v>
      </c>
      <c r="AF30" s="7">
        <f t="shared" si="11"/>
        <v>0</v>
      </c>
      <c r="AG30" s="13">
        <f t="shared" si="12"/>
        <v>0</v>
      </c>
    </row>
    <row r="31" spans="1:33" ht="11.25" customHeight="1" x14ac:dyDescent="0.25">
      <c r="A31" s="21" t="s">
        <v>199</v>
      </c>
      <c r="B31" s="21"/>
      <c r="C31" s="10"/>
      <c r="D31" s="10"/>
      <c r="E31" s="12"/>
      <c r="F31" s="1">
        <v>0</v>
      </c>
      <c r="G31" s="22">
        <f t="shared" si="7"/>
        <v>0</v>
      </c>
      <c r="H31" s="7"/>
      <c r="I31" s="7"/>
      <c r="J31" s="7"/>
      <c r="K31" s="7"/>
      <c r="L31" s="7"/>
      <c r="M31" s="7"/>
      <c r="N31" s="6">
        <f t="shared" si="8"/>
        <v>0</v>
      </c>
      <c r="O31" s="11">
        <f t="shared" si="9"/>
        <v>0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3">
        <f t="shared" si="4"/>
        <v>0</v>
      </c>
      <c r="AE31" s="15">
        <f t="shared" si="10"/>
        <v>0</v>
      </c>
      <c r="AF31" s="7">
        <f t="shared" si="11"/>
        <v>0</v>
      </c>
      <c r="AG31" s="13">
        <f t="shared" si="12"/>
        <v>0</v>
      </c>
    </row>
    <row r="32" spans="1:33" ht="11.25" customHeight="1" x14ac:dyDescent="0.25">
      <c r="E32" s="19">
        <f t="shared" ref="E32" si="13">SUM(E3:E20)</f>
        <v>2731</v>
      </c>
      <c r="F32" s="19">
        <f>SUM(F3:F31)</f>
        <v>7242</v>
      </c>
      <c r="G32" s="19">
        <f>SUM(G3:G31)</f>
        <v>9973</v>
      </c>
      <c r="H32" s="19">
        <f t="shared" ref="H32:AG32" si="14">SUM(H3:H31)</f>
        <v>1214</v>
      </c>
      <c r="I32" s="19">
        <f t="shared" si="14"/>
        <v>0</v>
      </c>
      <c r="J32" s="19">
        <f t="shared" si="14"/>
        <v>30</v>
      </c>
      <c r="K32" s="19">
        <f t="shared" si="14"/>
        <v>433</v>
      </c>
      <c r="L32" s="19">
        <f t="shared" si="14"/>
        <v>2180</v>
      </c>
      <c r="M32" s="19">
        <f t="shared" si="14"/>
        <v>0</v>
      </c>
      <c r="N32" s="19">
        <f t="shared" si="14"/>
        <v>3857</v>
      </c>
      <c r="O32" s="19">
        <f t="shared" si="14"/>
        <v>6116</v>
      </c>
      <c r="P32" s="19">
        <f t="shared" si="14"/>
        <v>222</v>
      </c>
      <c r="Q32" s="19">
        <f t="shared" si="14"/>
        <v>195</v>
      </c>
      <c r="R32" s="19">
        <f t="shared" si="14"/>
        <v>0</v>
      </c>
      <c r="S32" s="19">
        <f t="shared" si="14"/>
        <v>139</v>
      </c>
      <c r="T32" s="19">
        <f t="shared" si="14"/>
        <v>203</v>
      </c>
      <c r="U32" s="19">
        <f t="shared" si="14"/>
        <v>142</v>
      </c>
      <c r="V32" s="19">
        <f t="shared" si="14"/>
        <v>0</v>
      </c>
      <c r="W32" s="19">
        <f t="shared" si="14"/>
        <v>0</v>
      </c>
      <c r="X32" s="19">
        <f t="shared" si="14"/>
        <v>0</v>
      </c>
      <c r="Y32" s="19">
        <f t="shared" si="14"/>
        <v>0</v>
      </c>
      <c r="Z32" s="19">
        <f t="shared" si="14"/>
        <v>9</v>
      </c>
      <c r="AA32" s="19">
        <f t="shared" si="14"/>
        <v>164</v>
      </c>
      <c r="AB32" s="19">
        <f t="shared" si="14"/>
        <v>48</v>
      </c>
      <c r="AC32" s="19">
        <f t="shared" si="14"/>
        <v>20</v>
      </c>
      <c r="AD32" s="19">
        <f t="shared" si="14"/>
        <v>1122</v>
      </c>
      <c r="AE32" s="19">
        <f t="shared" si="14"/>
        <v>4994</v>
      </c>
      <c r="AF32" s="19">
        <f t="shared" si="14"/>
        <v>4950</v>
      </c>
      <c r="AG32" s="19">
        <f t="shared" si="14"/>
        <v>-24</v>
      </c>
    </row>
  </sheetData>
  <mergeCells count="14">
    <mergeCell ref="AF1:AF2"/>
    <mergeCell ref="AG1:AG2"/>
    <mergeCell ref="G1:G2"/>
    <mergeCell ref="N1:N2"/>
    <mergeCell ref="O1:O2"/>
    <mergeCell ref="AC1:AC2"/>
    <mergeCell ref="AD1:AD2"/>
    <mergeCell ref="AE1:AE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verticalDpi="0" r:id="rId1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2"/>
  <sheetViews>
    <sheetView zoomScale="85" zoomScaleNormal="85" workbookViewId="0">
      <pane xSplit="4" topLeftCell="E1" activePane="topRight" state="frozen"/>
      <selection pane="topRight" activeCell="E18" sqref="E18"/>
    </sheetView>
  </sheetViews>
  <sheetFormatPr defaultRowHeight="15" x14ac:dyDescent="0.25"/>
  <cols>
    <col min="1" max="1" width="19" bestFit="1" customWidth="1"/>
    <col min="2" max="4" width="9.7109375" customWidth="1"/>
    <col min="5" max="6" width="9.85546875" customWidth="1"/>
    <col min="13" max="13" width="12.7109375" customWidth="1"/>
    <col min="14" max="14" width="16.42578125" customWidth="1"/>
    <col min="15" max="27" width="10.85546875" customWidth="1"/>
    <col min="28" max="28" width="12.28515625" bestFit="1" customWidth="1"/>
    <col min="29" max="29" width="10.85546875" customWidth="1"/>
    <col min="30" max="30" width="13" customWidth="1"/>
    <col min="31" max="31" width="15" customWidth="1"/>
    <col min="32" max="32" width="11" customWidth="1"/>
  </cols>
  <sheetData>
    <row r="1" spans="1:32" ht="15" customHeight="1" x14ac:dyDescent="0.25">
      <c r="A1" s="177" t="s">
        <v>0</v>
      </c>
      <c r="B1" s="186" t="s">
        <v>21</v>
      </c>
      <c r="C1" s="186" t="s">
        <v>19</v>
      </c>
      <c r="D1" s="177" t="s">
        <v>20</v>
      </c>
      <c r="E1" s="186" t="s">
        <v>12</v>
      </c>
      <c r="F1" s="186" t="s">
        <v>5</v>
      </c>
      <c r="G1" s="183" t="s">
        <v>17</v>
      </c>
      <c r="H1" s="3" t="s">
        <v>3</v>
      </c>
      <c r="I1" s="3"/>
      <c r="J1" s="3"/>
      <c r="K1" s="23"/>
      <c r="L1" s="3"/>
      <c r="M1" s="3"/>
      <c r="N1" s="188" t="s">
        <v>6</v>
      </c>
      <c r="O1" s="184" t="s">
        <v>4</v>
      </c>
      <c r="P1" s="5" t="s">
        <v>40</v>
      </c>
      <c r="Q1" s="5" t="s">
        <v>16</v>
      </c>
      <c r="R1" s="5"/>
      <c r="S1" s="5" t="s">
        <v>13</v>
      </c>
      <c r="T1" s="5" t="s">
        <v>9</v>
      </c>
      <c r="U1" s="5" t="s">
        <v>14</v>
      </c>
      <c r="V1" s="5" t="s">
        <v>40</v>
      </c>
      <c r="W1" s="5" t="s">
        <v>16</v>
      </c>
      <c r="X1" s="5" t="s">
        <v>11</v>
      </c>
      <c r="Y1" s="5" t="s">
        <v>13</v>
      </c>
      <c r="Z1" s="5" t="s">
        <v>9</v>
      </c>
      <c r="AA1" s="5" t="s">
        <v>14</v>
      </c>
      <c r="AB1" s="177" t="s">
        <v>18</v>
      </c>
      <c r="AC1" s="169" t="s">
        <v>10</v>
      </c>
      <c r="AD1" s="169" t="s">
        <v>44</v>
      </c>
      <c r="AE1" s="179" t="s">
        <v>22</v>
      </c>
      <c r="AF1" s="181" t="s">
        <v>23</v>
      </c>
    </row>
    <row r="2" spans="1:32" x14ac:dyDescent="0.25">
      <c r="A2" s="178"/>
      <c r="B2" s="187"/>
      <c r="C2" s="187"/>
      <c r="D2" s="178"/>
      <c r="E2" s="187"/>
      <c r="F2" s="187"/>
      <c r="G2" s="183"/>
      <c r="H2" s="17" t="s">
        <v>24</v>
      </c>
      <c r="I2" s="17" t="s">
        <v>108</v>
      </c>
      <c r="J2" s="17" t="s">
        <v>15</v>
      </c>
      <c r="K2" s="17" t="s">
        <v>1</v>
      </c>
      <c r="L2" s="2" t="s">
        <v>2</v>
      </c>
      <c r="M2" s="2" t="s">
        <v>7</v>
      </c>
      <c r="N2" s="189"/>
      <c r="O2" s="185"/>
      <c r="P2" s="4" t="s">
        <v>41</v>
      </c>
      <c r="Q2" s="4" t="s">
        <v>41</v>
      </c>
      <c r="R2" s="4" t="s">
        <v>41</v>
      </c>
      <c r="S2" s="4" t="s">
        <v>90</v>
      </c>
      <c r="T2" s="4" t="s">
        <v>41</v>
      </c>
      <c r="U2" s="4" t="s">
        <v>41</v>
      </c>
      <c r="V2" s="4" t="s">
        <v>42</v>
      </c>
      <c r="W2" s="4" t="s">
        <v>42</v>
      </c>
      <c r="X2" s="4" t="s">
        <v>42</v>
      </c>
      <c r="Y2" s="4" t="s">
        <v>42</v>
      </c>
      <c r="Z2" s="4" t="s">
        <v>42</v>
      </c>
      <c r="AA2" s="4" t="s">
        <v>42</v>
      </c>
      <c r="AB2" s="178"/>
      <c r="AC2" s="170"/>
      <c r="AD2" s="170"/>
      <c r="AE2" s="180"/>
      <c r="AF2" s="182"/>
    </row>
    <row r="3" spans="1:32" ht="12" customHeight="1" x14ac:dyDescent="0.25">
      <c r="A3" s="20" t="s">
        <v>28</v>
      </c>
      <c r="B3" s="21">
        <v>33</v>
      </c>
      <c r="C3" s="9"/>
      <c r="D3" s="9"/>
      <c r="E3" s="12">
        <v>218</v>
      </c>
      <c r="F3" s="1">
        <v>2293</v>
      </c>
      <c r="G3" s="22">
        <f t="shared" ref="G3:G27" si="0">SUM(E3:F3)</f>
        <v>2511</v>
      </c>
      <c r="H3" s="7">
        <v>105</v>
      </c>
      <c r="I3" s="7"/>
      <c r="J3" s="7"/>
      <c r="K3" s="7"/>
      <c r="L3" s="7">
        <v>97</v>
      </c>
      <c r="M3" s="7">
        <v>250</v>
      </c>
      <c r="N3" s="6">
        <f t="shared" ref="N3:N27" si="1">SUBTOTAL(9,H3:M3)</f>
        <v>452</v>
      </c>
      <c r="O3" s="11">
        <f t="shared" ref="O3:O27" si="2">G3-N3</f>
        <v>2059</v>
      </c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3">
        <f t="shared" ref="AC3:AC27" si="3">SUM(P3:AA3)</f>
        <v>0</v>
      </c>
      <c r="AD3" s="15">
        <f t="shared" ref="AD3:AD27" si="4">O3-AC3</f>
        <v>2059</v>
      </c>
      <c r="AE3" s="7">
        <f t="shared" ref="AE3:AE31" si="5">(B3*C3)+D3</f>
        <v>0</v>
      </c>
      <c r="AF3" s="13">
        <f>AE3+AB3-AD3</f>
        <v>-2059</v>
      </c>
    </row>
    <row r="4" spans="1:32" ht="12" customHeight="1" x14ac:dyDescent="0.25">
      <c r="A4" s="20" t="s">
        <v>29</v>
      </c>
      <c r="B4" s="21">
        <v>70</v>
      </c>
      <c r="C4" s="9"/>
      <c r="D4" s="9"/>
      <c r="E4" s="12"/>
      <c r="F4" s="1">
        <v>1051</v>
      </c>
      <c r="G4" s="22">
        <f t="shared" si="0"/>
        <v>1051</v>
      </c>
      <c r="H4" s="7">
        <v>126</v>
      </c>
      <c r="I4" s="7">
        <v>78</v>
      </c>
      <c r="J4" s="7"/>
      <c r="K4" s="7"/>
      <c r="L4" s="7">
        <v>358</v>
      </c>
      <c r="M4" s="7">
        <v>260</v>
      </c>
      <c r="N4" s="6">
        <f t="shared" si="1"/>
        <v>822</v>
      </c>
      <c r="O4" s="11">
        <f t="shared" si="2"/>
        <v>229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3">
        <f t="shared" si="3"/>
        <v>0</v>
      </c>
      <c r="AD4" s="15">
        <f t="shared" si="4"/>
        <v>229</v>
      </c>
      <c r="AE4" s="7">
        <f t="shared" si="5"/>
        <v>0</v>
      </c>
      <c r="AF4" s="13">
        <f t="shared" ref="AF4:AF27" si="6">AE4+AB4-AD4</f>
        <v>-229</v>
      </c>
    </row>
    <row r="5" spans="1:32" ht="12" customHeight="1" x14ac:dyDescent="0.25">
      <c r="A5" s="20" t="s">
        <v>30</v>
      </c>
      <c r="B5" s="21">
        <v>45</v>
      </c>
      <c r="C5" s="9"/>
      <c r="D5" s="8"/>
      <c r="E5" s="12">
        <v>450</v>
      </c>
      <c r="F5" s="1">
        <v>1</v>
      </c>
      <c r="G5" s="22">
        <f t="shared" si="0"/>
        <v>451</v>
      </c>
      <c r="H5" s="7"/>
      <c r="I5" s="7"/>
      <c r="J5" s="7"/>
      <c r="K5" s="7"/>
      <c r="L5" s="7">
        <v>208</v>
      </c>
      <c r="M5" s="7"/>
      <c r="N5" s="6">
        <f t="shared" si="1"/>
        <v>208</v>
      </c>
      <c r="O5" s="11">
        <f t="shared" si="2"/>
        <v>243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3">
        <f t="shared" si="3"/>
        <v>0</v>
      </c>
      <c r="AD5" s="15">
        <f t="shared" si="4"/>
        <v>243</v>
      </c>
      <c r="AE5" s="7">
        <f t="shared" si="5"/>
        <v>0</v>
      </c>
      <c r="AF5" s="13">
        <f t="shared" si="6"/>
        <v>-243</v>
      </c>
    </row>
    <row r="6" spans="1:32" ht="12" customHeight="1" x14ac:dyDescent="0.25">
      <c r="A6" s="20" t="s">
        <v>31</v>
      </c>
      <c r="B6" s="21">
        <v>40</v>
      </c>
      <c r="C6" s="9"/>
      <c r="D6" s="8"/>
      <c r="E6" s="12"/>
      <c r="F6" s="1">
        <v>38</v>
      </c>
      <c r="G6" s="22">
        <f t="shared" si="0"/>
        <v>38</v>
      </c>
      <c r="H6" s="7"/>
      <c r="I6" s="7"/>
      <c r="J6" s="7"/>
      <c r="K6" s="7"/>
      <c r="L6" s="7"/>
      <c r="M6" s="7">
        <v>30</v>
      </c>
      <c r="N6" s="6">
        <f t="shared" si="1"/>
        <v>30</v>
      </c>
      <c r="O6" s="11">
        <f t="shared" si="2"/>
        <v>8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3">
        <f t="shared" si="3"/>
        <v>0</v>
      </c>
      <c r="AD6" s="15">
        <f t="shared" si="4"/>
        <v>8</v>
      </c>
      <c r="AE6" s="7">
        <f t="shared" si="5"/>
        <v>0</v>
      </c>
      <c r="AF6" s="13">
        <f t="shared" si="6"/>
        <v>-8</v>
      </c>
    </row>
    <row r="7" spans="1:32" ht="12" customHeight="1" x14ac:dyDescent="0.25">
      <c r="A7" s="20" t="s">
        <v>33</v>
      </c>
      <c r="B7" s="21">
        <v>120</v>
      </c>
      <c r="C7" s="9"/>
      <c r="D7" s="9"/>
      <c r="E7" s="12"/>
      <c r="F7" s="1">
        <v>431</v>
      </c>
      <c r="G7" s="22">
        <f t="shared" si="0"/>
        <v>431</v>
      </c>
      <c r="H7" s="7">
        <v>41</v>
      </c>
      <c r="I7" s="7">
        <v>80</v>
      </c>
      <c r="J7" s="7"/>
      <c r="K7" s="7"/>
      <c r="L7" s="7"/>
      <c r="M7" s="7">
        <v>20</v>
      </c>
      <c r="N7" s="6">
        <f t="shared" si="1"/>
        <v>141</v>
      </c>
      <c r="O7" s="11">
        <f t="shared" si="2"/>
        <v>290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3">
        <f t="shared" si="3"/>
        <v>0</v>
      </c>
      <c r="AD7" s="15">
        <f t="shared" si="4"/>
        <v>290</v>
      </c>
      <c r="AE7" s="7">
        <f t="shared" si="5"/>
        <v>0</v>
      </c>
      <c r="AF7" s="13">
        <f t="shared" si="6"/>
        <v>-290</v>
      </c>
    </row>
    <row r="8" spans="1:32" ht="12" customHeight="1" x14ac:dyDescent="0.25">
      <c r="A8" s="20" t="s">
        <v>34</v>
      </c>
      <c r="B8" s="21">
        <v>60</v>
      </c>
      <c r="C8" s="9"/>
      <c r="D8" s="8"/>
      <c r="E8" s="31"/>
      <c r="F8" s="1">
        <v>62</v>
      </c>
      <c r="G8" s="22">
        <f t="shared" si="0"/>
        <v>62</v>
      </c>
      <c r="H8" s="28"/>
      <c r="I8" s="28"/>
      <c r="J8" s="28"/>
      <c r="K8" s="28"/>
      <c r="L8" s="28"/>
      <c r="M8" s="28"/>
      <c r="N8" s="6">
        <f t="shared" si="1"/>
        <v>0</v>
      </c>
      <c r="O8" s="11">
        <f t="shared" si="2"/>
        <v>62</v>
      </c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13">
        <f t="shared" si="3"/>
        <v>0</v>
      </c>
      <c r="AD8" s="15">
        <f t="shared" si="4"/>
        <v>62</v>
      </c>
      <c r="AE8" s="7">
        <f t="shared" si="5"/>
        <v>0</v>
      </c>
      <c r="AF8" s="13">
        <f t="shared" si="6"/>
        <v>-62</v>
      </c>
    </row>
    <row r="9" spans="1:32" ht="12" customHeight="1" x14ac:dyDescent="0.25">
      <c r="A9" s="20" t="s">
        <v>35</v>
      </c>
      <c r="B9" s="21">
        <v>65</v>
      </c>
      <c r="C9" s="9"/>
      <c r="D9" s="8"/>
      <c r="E9" s="12"/>
      <c r="F9" s="1">
        <v>64</v>
      </c>
      <c r="G9" s="22">
        <f t="shared" si="0"/>
        <v>64</v>
      </c>
      <c r="H9" s="7">
        <v>5</v>
      </c>
      <c r="I9" s="7"/>
      <c r="J9" s="7"/>
      <c r="K9" s="7"/>
      <c r="L9" s="7"/>
      <c r="M9" s="7">
        <v>3</v>
      </c>
      <c r="N9" s="6">
        <f t="shared" si="1"/>
        <v>8</v>
      </c>
      <c r="O9" s="11">
        <f t="shared" si="2"/>
        <v>56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3">
        <f t="shared" si="3"/>
        <v>0</v>
      </c>
      <c r="AD9" s="15">
        <f t="shared" si="4"/>
        <v>56</v>
      </c>
      <c r="AE9" s="7">
        <f t="shared" si="5"/>
        <v>0</v>
      </c>
      <c r="AF9" s="13">
        <f t="shared" si="6"/>
        <v>-56</v>
      </c>
    </row>
    <row r="10" spans="1:32" ht="12" customHeight="1" x14ac:dyDescent="0.25">
      <c r="A10" s="20" t="s">
        <v>36</v>
      </c>
      <c r="B10" s="21">
        <v>100</v>
      </c>
      <c r="C10" s="9"/>
      <c r="D10" s="8"/>
      <c r="E10" s="31">
        <v>1600</v>
      </c>
      <c r="F10" s="1">
        <v>20</v>
      </c>
      <c r="G10" s="22">
        <f t="shared" si="0"/>
        <v>1620</v>
      </c>
      <c r="H10" s="28">
        <v>79</v>
      </c>
      <c r="I10" s="28"/>
      <c r="J10" s="28"/>
      <c r="K10" s="28"/>
      <c r="L10" s="28">
        <v>123</v>
      </c>
      <c r="M10" s="28">
        <v>64</v>
      </c>
      <c r="N10" s="6">
        <f t="shared" si="1"/>
        <v>266</v>
      </c>
      <c r="O10" s="11">
        <f t="shared" si="2"/>
        <v>1354</v>
      </c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13">
        <f t="shared" si="3"/>
        <v>0</v>
      </c>
      <c r="AD10" s="15">
        <f t="shared" si="4"/>
        <v>1354</v>
      </c>
      <c r="AE10" s="7">
        <f t="shared" si="5"/>
        <v>0</v>
      </c>
      <c r="AF10" s="13">
        <f t="shared" si="6"/>
        <v>-1354</v>
      </c>
    </row>
    <row r="11" spans="1:32" ht="12" customHeight="1" x14ac:dyDescent="0.25">
      <c r="A11" s="20" t="s">
        <v>37</v>
      </c>
      <c r="B11" s="21">
        <v>85</v>
      </c>
      <c r="C11" s="9"/>
      <c r="D11" s="10"/>
      <c r="E11" s="12"/>
      <c r="F11" s="1">
        <v>83</v>
      </c>
      <c r="G11" s="22">
        <f t="shared" si="0"/>
        <v>83</v>
      </c>
      <c r="H11" s="7">
        <v>11</v>
      </c>
      <c r="I11" s="7"/>
      <c r="J11" s="7"/>
      <c r="K11" s="7"/>
      <c r="L11" s="7"/>
      <c r="M11" s="7"/>
      <c r="N11" s="6">
        <f t="shared" si="1"/>
        <v>11</v>
      </c>
      <c r="O11" s="11">
        <f t="shared" si="2"/>
        <v>72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3">
        <f t="shared" si="3"/>
        <v>0</v>
      </c>
      <c r="AD11" s="15">
        <f t="shared" si="4"/>
        <v>72</v>
      </c>
      <c r="AE11" s="7">
        <f t="shared" si="5"/>
        <v>0</v>
      </c>
      <c r="AF11" s="13">
        <f t="shared" si="6"/>
        <v>-72</v>
      </c>
    </row>
    <row r="12" spans="1:32" ht="12" customHeight="1" x14ac:dyDescent="0.25">
      <c r="A12" s="20" t="s">
        <v>38</v>
      </c>
      <c r="B12" s="21">
        <v>50</v>
      </c>
      <c r="C12" s="9"/>
      <c r="D12" s="10"/>
      <c r="E12" s="12"/>
      <c r="F12" s="1">
        <v>276</v>
      </c>
      <c r="G12" s="22">
        <f t="shared" si="0"/>
        <v>276</v>
      </c>
      <c r="H12" s="7"/>
      <c r="I12" s="7"/>
      <c r="J12" s="7"/>
      <c r="K12" s="7"/>
      <c r="L12" s="7"/>
      <c r="M12" s="7"/>
      <c r="N12" s="6">
        <f t="shared" si="1"/>
        <v>0</v>
      </c>
      <c r="O12" s="11">
        <f t="shared" si="2"/>
        <v>276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3">
        <f t="shared" si="3"/>
        <v>0</v>
      </c>
      <c r="AD12" s="15">
        <f t="shared" si="4"/>
        <v>276</v>
      </c>
      <c r="AE12" s="7">
        <f t="shared" si="5"/>
        <v>0</v>
      </c>
      <c r="AF12" s="13">
        <f t="shared" si="6"/>
        <v>-276</v>
      </c>
    </row>
    <row r="13" spans="1:32" ht="12" customHeight="1" x14ac:dyDescent="0.25">
      <c r="A13" s="20" t="s">
        <v>39</v>
      </c>
      <c r="B13" s="21">
        <v>50</v>
      </c>
      <c r="C13" s="9"/>
      <c r="D13" s="10"/>
      <c r="E13" s="31"/>
      <c r="F13" s="1">
        <v>267</v>
      </c>
      <c r="G13" s="22">
        <f t="shared" si="0"/>
        <v>267</v>
      </c>
      <c r="H13" s="28">
        <v>11</v>
      </c>
      <c r="I13" s="28"/>
      <c r="J13" s="28"/>
      <c r="K13" s="28"/>
      <c r="L13" s="28"/>
      <c r="M13" s="28"/>
      <c r="N13" s="6">
        <f t="shared" si="1"/>
        <v>11</v>
      </c>
      <c r="O13" s="11">
        <f t="shared" si="2"/>
        <v>256</v>
      </c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13">
        <f t="shared" si="3"/>
        <v>0</v>
      </c>
      <c r="AD13" s="15">
        <f t="shared" si="4"/>
        <v>256</v>
      </c>
      <c r="AE13" s="7">
        <f t="shared" si="5"/>
        <v>0</v>
      </c>
      <c r="AF13" s="13">
        <f t="shared" si="6"/>
        <v>-256</v>
      </c>
    </row>
    <row r="14" spans="1:32" ht="12" customHeight="1" x14ac:dyDescent="0.25">
      <c r="A14" s="20" t="s">
        <v>25</v>
      </c>
      <c r="B14" s="21">
        <v>45</v>
      </c>
      <c r="C14" s="9"/>
      <c r="D14" s="10"/>
      <c r="E14" s="12">
        <v>181</v>
      </c>
      <c r="F14" s="1">
        <v>0</v>
      </c>
      <c r="G14" s="22">
        <f t="shared" si="0"/>
        <v>181</v>
      </c>
      <c r="H14" s="7"/>
      <c r="I14" s="7"/>
      <c r="J14" s="7"/>
      <c r="K14" s="7"/>
      <c r="L14" s="7">
        <v>143</v>
      </c>
      <c r="M14" s="7"/>
      <c r="N14" s="6">
        <f t="shared" si="1"/>
        <v>143</v>
      </c>
      <c r="O14" s="11">
        <f t="shared" si="2"/>
        <v>38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3">
        <f t="shared" si="3"/>
        <v>0</v>
      </c>
      <c r="AD14" s="15">
        <f t="shared" si="4"/>
        <v>38</v>
      </c>
      <c r="AE14" s="7">
        <f t="shared" si="5"/>
        <v>0</v>
      </c>
      <c r="AF14" s="13">
        <f t="shared" si="6"/>
        <v>-38</v>
      </c>
    </row>
    <row r="15" spans="1:32" ht="12" customHeight="1" x14ac:dyDescent="0.25">
      <c r="A15" s="20" t="s">
        <v>26</v>
      </c>
      <c r="B15" s="21">
        <v>33</v>
      </c>
      <c r="C15" s="9"/>
      <c r="D15" s="10"/>
      <c r="E15" s="12"/>
      <c r="F15" s="1">
        <v>0</v>
      </c>
      <c r="G15" s="22">
        <f t="shared" si="0"/>
        <v>0</v>
      </c>
      <c r="H15" s="7"/>
      <c r="I15" s="7"/>
      <c r="J15" s="7"/>
      <c r="K15" s="7"/>
      <c r="L15" s="7"/>
      <c r="M15" s="7"/>
      <c r="N15" s="6">
        <f t="shared" si="1"/>
        <v>0</v>
      </c>
      <c r="O15" s="11">
        <f t="shared" si="2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3">
        <f t="shared" si="3"/>
        <v>0</v>
      </c>
      <c r="AD15" s="15">
        <f t="shared" si="4"/>
        <v>0</v>
      </c>
      <c r="AE15" s="7">
        <f t="shared" si="5"/>
        <v>0</v>
      </c>
      <c r="AF15" s="13">
        <f t="shared" si="6"/>
        <v>0</v>
      </c>
    </row>
    <row r="16" spans="1:32" ht="12" customHeight="1" x14ac:dyDescent="0.25">
      <c r="A16" s="20" t="s">
        <v>27</v>
      </c>
      <c r="B16" s="21">
        <v>45</v>
      </c>
      <c r="C16" s="9"/>
      <c r="D16" s="10"/>
      <c r="E16" s="27">
        <v>75</v>
      </c>
      <c r="F16" s="1">
        <v>200</v>
      </c>
      <c r="G16" s="22">
        <f t="shared" si="0"/>
        <v>275</v>
      </c>
      <c r="H16" s="28">
        <v>15</v>
      </c>
      <c r="I16" s="28">
        <v>88</v>
      </c>
      <c r="J16" s="28"/>
      <c r="K16" s="28"/>
      <c r="L16" s="28"/>
      <c r="M16" s="28"/>
      <c r="N16" s="6">
        <f t="shared" si="1"/>
        <v>103</v>
      </c>
      <c r="O16" s="11">
        <f t="shared" si="2"/>
        <v>172</v>
      </c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13">
        <f t="shared" si="3"/>
        <v>0</v>
      </c>
      <c r="AD16" s="15">
        <f t="shared" si="4"/>
        <v>172</v>
      </c>
      <c r="AE16" s="7">
        <f t="shared" si="5"/>
        <v>0</v>
      </c>
      <c r="AF16" s="13">
        <f t="shared" si="6"/>
        <v>-172</v>
      </c>
    </row>
    <row r="17" spans="1:32" ht="12" customHeight="1" x14ac:dyDescent="0.25">
      <c r="A17" s="20" t="s">
        <v>48</v>
      </c>
      <c r="B17" s="21">
        <v>100</v>
      </c>
      <c r="C17" s="9"/>
      <c r="D17" s="10"/>
      <c r="E17" s="12">
        <v>50</v>
      </c>
      <c r="F17" s="1">
        <v>0</v>
      </c>
      <c r="G17" s="22">
        <f t="shared" si="0"/>
        <v>50</v>
      </c>
      <c r="H17" s="7"/>
      <c r="I17" s="7"/>
      <c r="J17" s="7"/>
      <c r="K17" s="7"/>
      <c r="L17" s="7"/>
      <c r="M17" s="7"/>
      <c r="N17" s="6">
        <f t="shared" si="1"/>
        <v>0</v>
      </c>
      <c r="O17" s="11">
        <f t="shared" si="2"/>
        <v>50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3">
        <f t="shared" si="3"/>
        <v>0</v>
      </c>
      <c r="AD17" s="15">
        <f t="shared" si="4"/>
        <v>50</v>
      </c>
      <c r="AE17" s="7">
        <f t="shared" si="5"/>
        <v>0</v>
      </c>
      <c r="AF17" s="13">
        <f t="shared" si="6"/>
        <v>-50</v>
      </c>
    </row>
    <row r="18" spans="1:32" ht="12" customHeight="1" x14ac:dyDescent="0.25">
      <c r="A18" s="20" t="s">
        <v>49</v>
      </c>
      <c r="B18" s="21">
        <v>100</v>
      </c>
      <c r="C18" s="9"/>
      <c r="D18" s="10"/>
      <c r="E18" s="12"/>
      <c r="F18" s="1">
        <v>87</v>
      </c>
      <c r="G18" s="22">
        <f t="shared" si="0"/>
        <v>87</v>
      </c>
      <c r="H18" s="7"/>
      <c r="I18" s="7"/>
      <c r="J18" s="7"/>
      <c r="K18" s="7"/>
      <c r="L18" s="7"/>
      <c r="M18" s="7"/>
      <c r="N18" s="6">
        <f t="shared" si="1"/>
        <v>0</v>
      </c>
      <c r="O18" s="11">
        <f t="shared" si="2"/>
        <v>87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3">
        <f t="shared" si="3"/>
        <v>0</v>
      </c>
      <c r="AD18" s="15">
        <f t="shared" si="4"/>
        <v>87</v>
      </c>
      <c r="AE18" s="7">
        <f t="shared" si="5"/>
        <v>0</v>
      </c>
      <c r="AF18" s="13">
        <f t="shared" si="6"/>
        <v>-87</v>
      </c>
    </row>
    <row r="19" spans="1:32" ht="12" customHeight="1" x14ac:dyDescent="0.25">
      <c r="A19" s="20" t="s">
        <v>50</v>
      </c>
      <c r="B19" s="21">
        <v>50</v>
      </c>
      <c r="C19" s="9"/>
      <c r="D19" s="10"/>
      <c r="E19" s="12"/>
      <c r="F19" s="1">
        <v>3</v>
      </c>
      <c r="G19" s="22">
        <f t="shared" si="0"/>
        <v>3</v>
      </c>
      <c r="H19" s="7">
        <v>3</v>
      </c>
      <c r="I19" s="7"/>
      <c r="J19" s="7"/>
      <c r="K19" s="7"/>
      <c r="L19" s="7"/>
      <c r="M19" s="7"/>
      <c r="N19" s="6">
        <f t="shared" si="1"/>
        <v>3</v>
      </c>
      <c r="O19" s="11">
        <f t="shared" si="2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3">
        <f t="shared" si="3"/>
        <v>0</v>
      </c>
      <c r="AD19" s="15">
        <f t="shared" si="4"/>
        <v>0</v>
      </c>
      <c r="AE19" s="7">
        <f t="shared" si="5"/>
        <v>0</v>
      </c>
      <c r="AF19" s="13">
        <f t="shared" si="6"/>
        <v>0</v>
      </c>
    </row>
    <row r="20" spans="1:32" ht="12" customHeight="1" x14ac:dyDescent="0.25">
      <c r="A20" s="20" t="s">
        <v>47</v>
      </c>
      <c r="B20" s="21">
        <v>33</v>
      </c>
      <c r="C20" s="10"/>
      <c r="D20" s="10"/>
      <c r="E20" s="12">
        <v>104</v>
      </c>
      <c r="F20" s="1">
        <v>0</v>
      </c>
      <c r="G20" s="22">
        <f t="shared" si="0"/>
        <v>104</v>
      </c>
      <c r="H20" s="7"/>
      <c r="I20" s="7"/>
      <c r="J20" s="7"/>
      <c r="K20" s="7"/>
      <c r="L20" s="7"/>
      <c r="M20" s="7"/>
      <c r="N20" s="6">
        <f t="shared" si="1"/>
        <v>0</v>
      </c>
      <c r="O20" s="11">
        <f t="shared" si="2"/>
        <v>104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3">
        <f t="shared" si="3"/>
        <v>0</v>
      </c>
      <c r="AD20" s="15">
        <f t="shared" si="4"/>
        <v>104</v>
      </c>
      <c r="AE20" s="7">
        <f t="shared" si="5"/>
        <v>0</v>
      </c>
      <c r="AF20" s="13">
        <f t="shared" si="6"/>
        <v>-104</v>
      </c>
    </row>
    <row r="21" spans="1:32" ht="12" customHeight="1" x14ac:dyDescent="0.25">
      <c r="A21" s="20" t="s">
        <v>191</v>
      </c>
      <c r="B21" s="21">
        <v>33</v>
      </c>
      <c r="C21" s="10"/>
      <c r="D21" s="10"/>
      <c r="E21" s="12"/>
      <c r="F21" s="1">
        <v>0</v>
      </c>
      <c r="G21" s="22">
        <f t="shared" si="0"/>
        <v>0</v>
      </c>
      <c r="H21" s="7"/>
      <c r="I21" s="7"/>
      <c r="J21" s="7"/>
      <c r="K21" s="7"/>
      <c r="L21" s="7"/>
      <c r="M21" s="7"/>
      <c r="N21" s="6">
        <f t="shared" si="1"/>
        <v>0</v>
      </c>
      <c r="O21" s="11">
        <f t="shared" si="2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3">
        <f t="shared" si="3"/>
        <v>0</v>
      </c>
      <c r="AD21" s="15">
        <f t="shared" si="4"/>
        <v>0</v>
      </c>
      <c r="AE21" s="7">
        <f t="shared" si="5"/>
        <v>0</v>
      </c>
      <c r="AF21" s="13">
        <f t="shared" si="6"/>
        <v>0</v>
      </c>
    </row>
    <row r="22" spans="1:32" ht="12" customHeight="1" x14ac:dyDescent="0.25">
      <c r="A22" s="20" t="s">
        <v>192</v>
      </c>
      <c r="B22" s="21"/>
      <c r="C22" s="10"/>
      <c r="D22" s="10"/>
      <c r="E22" s="12"/>
      <c r="F22" s="1">
        <v>0</v>
      </c>
      <c r="G22" s="22">
        <f t="shared" si="0"/>
        <v>0</v>
      </c>
      <c r="H22" s="7"/>
      <c r="I22" s="7"/>
      <c r="J22" s="7"/>
      <c r="K22" s="7"/>
      <c r="L22" s="7"/>
      <c r="M22" s="7"/>
      <c r="N22" s="6">
        <f t="shared" si="1"/>
        <v>0</v>
      </c>
      <c r="O22" s="11">
        <f t="shared" si="2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3">
        <f t="shared" si="3"/>
        <v>0</v>
      </c>
      <c r="AD22" s="15">
        <f t="shared" si="4"/>
        <v>0</v>
      </c>
      <c r="AE22" s="7">
        <f t="shared" si="5"/>
        <v>0</v>
      </c>
      <c r="AF22" s="13">
        <f t="shared" si="6"/>
        <v>0</v>
      </c>
    </row>
    <row r="23" spans="1:32" ht="12" customHeight="1" x14ac:dyDescent="0.25">
      <c r="A23" s="20" t="s">
        <v>193</v>
      </c>
      <c r="B23" s="21">
        <v>50</v>
      </c>
      <c r="C23" s="10"/>
      <c r="D23" s="10"/>
      <c r="E23" s="12"/>
      <c r="F23" s="1">
        <v>0</v>
      </c>
      <c r="G23" s="22">
        <f t="shared" si="0"/>
        <v>0</v>
      </c>
      <c r="H23" s="7"/>
      <c r="I23" s="7"/>
      <c r="J23" s="7"/>
      <c r="K23" s="7"/>
      <c r="L23" s="7"/>
      <c r="M23" s="7"/>
      <c r="N23" s="6">
        <f t="shared" si="1"/>
        <v>0</v>
      </c>
      <c r="O23" s="11">
        <f t="shared" si="2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3">
        <f t="shared" si="3"/>
        <v>0</v>
      </c>
      <c r="AD23" s="15">
        <f t="shared" si="4"/>
        <v>0</v>
      </c>
      <c r="AE23" s="7">
        <f t="shared" si="5"/>
        <v>0</v>
      </c>
      <c r="AF23" s="13">
        <f t="shared" si="6"/>
        <v>0</v>
      </c>
    </row>
    <row r="24" spans="1:32" ht="12" customHeight="1" x14ac:dyDescent="0.25">
      <c r="A24" s="20" t="s">
        <v>180</v>
      </c>
      <c r="B24" s="21"/>
      <c r="C24" s="10"/>
      <c r="D24" s="10"/>
      <c r="E24" s="12">
        <v>50</v>
      </c>
      <c r="F24" s="1">
        <v>0</v>
      </c>
      <c r="G24" s="22">
        <f t="shared" si="0"/>
        <v>50</v>
      </c>
      <c r="H24" s="7"/>
      <c r="I24" s="7"/>
      <c r="J24" s="7"/>
      <c r="K24" s="7"/>
      <c r="L24" s="7"/>
      <c r="M24" s="7"/>
      <c r="N24" s="6">
        <f t="shared" si="1"/>
        <v>0</v>
      </c>
      <c r="O24" s="11">
        <f t="shared" si="2"/>
        <v>50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3">
        <f t="shared" si="3"/>
        <v>0</v>
      </c>
      <c r="AD24" s="15">
        <f t="shared" si="4"/>
        <v>50</v>
      </c>
      <c r="AE24" s="7">
        <f t="shared" si="5"/>
        <v>0</v>
      </c>
      <c r="AF24" s="13">
        <f t="shared" si="6"/>
        <v>-50</v>
      </c>
    </row>
    <row r="25" spans="1:32" ht="12" customHeight="1" x14ac:dyDescent="0.25">
      <c r="A25" s="20" t="s">
        <v>181</v>
      </c>
      <c r="B25" s="21">
        <v>40</v>
      </c>
      <c r="C25" s="10"/>
      <c r="D25" s="10"/>
      <c r="E25" s="12"/>
      <c r="F25" s="1">
        <v>22</v>
      </c>
      <c r="G25" s="22">
        <f t="shared" si="0"/>
        <v>22</v>
      </c>
      <c r="H25" s="7">
        <v>5</v>
      </c>
      <c r="I25" s="7"/>
      <c r="J25" s="7"/>
      <c r="K25" s="7"/>
      <c r="L25" s="7"/>
      <c r="M25" s="7"/>
      <c r="N25" s="6">
        <f t="shared" si="1"/>
        <v>5</v>
      </c>
      <c r="O25" s="11">
        <f t="shared" si="2"/>
        <v>17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3">
        <f t="shared" si="3"/>
        <v>0</v>
      </c>
      <c r="AD25" s="15">
        <f t="shared" si="4"/>
        <v>17</v>
      </c>
      <c r="AE25" s="7">
        <f t="shared" si="5"/>
        <v>0</v>
      </c>
      <c r="AF25" s="13">
        <f t="shared" si="6"/>
        <v>-17</v>
      </c>
    </row>
    <row r="26" spans="1:32" ht="12" customHeight="1" x14ac:dyDescent="0.25">
      <c r="A26" s="20" t="s">
        <v>139</v>
      </c>
      <c r="B26" s="21">
        <v>30</v>
      </c>
      <c r="C26" s="10"/>
      <c r="D26" s="10"/>
      <c r="E26" s="12"/>
      <c r="F26" s="1">
        <v>37</v>
      </c>
      <c r="G26" s="22">
        <f t="shared" si="0"/>
        <v>37</v>
      </c>
      <c r="H26" s="7"/>
      <c r="I26" s="7"/>
      <c r="J26" s="7"/>
      <c r="K26" s="7"/>
      <c r="L26" s="7"/>
      <c r="M26" s="7"/>
      <c r="N26" s="6">
        <f t="shared" si="1"/>
        <v>0</v>
      </c>
      <c r="O26" s="11">
        <f t="shared" si="2"/>
        <v>37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3">
        <f t="shared" si="3"/>
        <v>0</v>
      </c>
      <c r="AD26" s="15">
        <f t="shared" si="4"/>
        <v>37</v>
      </c>
      <c r="AE26" s="7">
        <f t="shared" si="5"/>
        <v>0</v>
      </c>
      <c r="AF26" s="13">
        <f t="shared" si="6"/>
        <v>-37</v>
      </c>
    </row>
    <row r="27" spans="1:32" ht="12" customHeight="1" x14ac:dyDescent="0.25">
      <c r="A27" s="99" t="s">
        <v>138</v>
      </c>
      <c r="B27" s="21">
        <v>15</v>
      </c>
      <c r="C27" s="10"/>
      <c r="D27" s="10"/>
      <c r="E27" s="12"/>
      <c r="F27" s="1">
        <v>14</v>
      </c>
      <c r="G27" s="22">
        <f t="shared" si="0"/>
        <v>14</v>
      </c>
      <c r="H27" s="7"/>
      <c r="I27" s="7"/>
      <c r="J27" s="7"/>
      <c r="K27" s="7"/>
      <c r="L27" s="7"/>
      <c r="M27" s="7"/>
      <c r="N27" s="6">
        <f t="shared" si="1"/>
        <v>0</v>
      </c>
      <c r="O27" s="11">
        <f t="shared" si="2"/>
        <v>14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3">
        <f t="shared" si="3"/>
        <v>0</v>
      </c>
      <c r="AD27" s="15">
        <f t="shared" si="4"/>
        <v>14</v>
      </c>
      <c r="AE27" s="7">
        <f t="shared" si="5"/>
        <v>0</v>
      </c>
      <c r="AF27" s="13">
        <f t="shared" si="6"/>
        <v>-14</v>
      </c>
    </row>
    <row r="28" spans="1:32" ht="12" customHeight="1" x14ac:dyDescent="0.25">
      <c r="A28" s="99" t="s">
        <v>194</v>
      </c>
      <c r="B28" s="21">
        <v>65</v>
      </c>
      <c r="C28" s="10"/>
      <c r="D28" s="10"/>
      <c r="E28" s="12"/>
      <c r="F28" s="1">
        <v>1</v>
      </c>
      <c r="G28" s="22"/>
      <c r="H28" s="7"/>
      <c r="I28" s="7"/>
      <c r="J28" s="7"/>
      <c r="K28" s="7"/>
      <c r="L28" s="7"/>
      <c r="M28" s="7"/>
      <c r="N28" s="6"/>
      <c r="O28" s="11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3">
        <f t="shared" ref="AC28:AC31" si="7">SUM(P28:AA28)</f>
        <v>0</v>
      </c>
      <c r="AD28" s="15">
        <f t="shared" ref="AD28:AD31" si="8">O28-AC28</f>
        <v>0</v>
      </c>
      <c r="AE28" s="7">
        <f t="shared" si="5"/>
        <v>0</v>
      </c>
      <c r="AF28" s="13">
        <f t="shared" ref="AF28:AF31" si="9">AE28+AB28-AD28</f>
        <v>0</v>
      </c>
    </row>
    <row r="29" spans="1:32" ht="12" customHeight="1" x14ac:dyDescent="0.25">
      <c r="A29" s="21" t="s">
        <v>197</v>
      </c>
      <c r="B29" s="21"/>
      <c r="C29" s="10"/>
      <c r="D29" s="10"/>
      <c r="E29" s="12"/>
      <c r="F29" s="1">
        <v>0</v>
      </c>
      <c r="G29" s="22"/>
      <c r="H29" s="7"/>
      <c r="I29" s="7"/>
      <c r="J29" s="7"/>
      <c r="K29" s="7"/>
      <c r="L29" s="7"/>
      <c r="M29" s="7"/>
      <c r="N29" s="6"/>
      <c r="O29" s="11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3">
        <f t="shared" si="7"/>
        <v>0</v>
      </c>
      <c r="AD29" s="15">
        <f t="shared" si="8"/>
        <v>0</v>
      </c>
      <c r="AE29" s="7">
        <f t="shared" si="5"/>
        <v>0</v>
      </c>
      <c r="AF29" s="13">
        <f t="shared" si="9"/>
        <v>0</v>
      </c>
    </row>
    <row r="30" spans="1:32" ht="12" customHeight="1" x14ac:dyDescent="0.25">
      <c r="A30" s="21" t="s">
        <v>198</v>
      </c>
      <c r="B30" s="21"/>
      <c r="C30" s="10"/>
      <c r="D30" s="10"/>
      <c r="E30" s="12"/>
      <c r="F30" s="1">
        <v>0</v>
      </c>
      <c r="G30" s="22"/>
      <c r="H30" s="7"/>
      <c r="I30" s="7"/>
      <c r="J30" s="7"/>
      <c r="K30" s="7"/>
      <c r="L30" s="7"/>
      <c r="M30" s="7"/>
      <c r="N30" s="6"/>
      <c r="O30" s="11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3">
        <f t="shared" si="7"/>
        <v>0</v>
      </c>
      <c r="AD30" s="15">
        <f t="shared" si="8"/>
        <v>0</v>
      </c>
      <c r="AE30" s="7">
        <f t="shared" si="5"/>
        <v>0</v>
      </c>
      <c r="AF30" s="13">
        <f t="shared" si="9"/>
        <v>0</v>
      </c>
    </row>
    <row r="31" spans="1:32" ht="12" customHeight="1" x14ac:dyDescent="0.25">
      <c r="A31" s="21" t="s">
        <v>199</v>
      </c>
      <c r="B31" s="21"/>
      <c r="C31" s="10"/>
      <c r="D31" s="10"/>
      <c r="E31" s="12"/>
      <c r="F31" s="1">
        <v>0</v>
      </c>
      <c r="G31" s="22"/>
      <c r="H31" s="7"/>
      <c r="I31" s="7"/>
      <c r="J31" s="7"/>
      <c r="K31" s="7"/>
      <c r="L31" s="7"/>
      <c r="M31" s="7"/>
      <c r="N31" s="6"/>
      <c r="O31" s="11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3">
        <f t="shared" si="7"/>
        <v>0</v>
      </c>
      <c r="AD31" s="15">
        <f t="shared" si="8"/>
        <v>0</v>
      </c>
      <c r="AE31" s="7">
        <f t="shared" si="5"/>
        <v>0</v>
      </c>
      <c r="AF31" s="13">
        <f t="shared" si="9"/>
        <v>0</v>
      </c>
    </row>
    <row r="32" spans="1:32" ht="12" customHeight="1" x14ac:dyDescent="0.25">
      <c r="E32" s="19">
        <f>SUM(E3:E31)</f>
        <v>2728</v>
      </c>
      <c r="F32" s="19">
        <f>SUM(F3:F31)</f>
        <v>4950</v>
      </c>
      <c r="G32" s="19">
        <f t="shared" ref="G32:AE32" si="10">SUM(G3:G31)</f>
        <v>7677</v>
      </c>
      <c r="H32" s="19">
        <f t="shared" si="10"/>
        <v>401</v>
      </c>
      <c r="I32" s="19">
        <f t="shared" si="10"/>
        <v>246</v>
      </c>
      <c r="J32" s="19">
        <f t="shared" si="10"/>
        <v>0</v>
      </c>
      <c r="K32" s="19">
        <f t="shared" si="10"/>
        <v>0</v>
      </c>
      <c r="L32" s="19">
        <f t="shared" si="10"/>
        <v>929</v>
      </c>
      <c r="M32" s="19">
        <f t="shared" si="10"/>
        <v>627</v>
      </c>
      <c r="N32" s="19">
        <f t="shared" si="10"/>
        <v>2203</v>
      </c>
      <c r="O32" s="19">
        <f t="shared" si="10"/>
        <v>5474</v>
      </c>
      <c r="P32" s="19">
        <f t="shared" si="10"/>
        <v>0</v>
      </c>
      <c r="Q32" s="19">
        <f t="shared" si="10"/>
        <v>0</v>
      </c>
      <c r="R32" s="19">
        <f t="shared" si="10"/>
        <v>0</v>
      </c>
      <c r="S32" s="19">
        <f t="shared" si="10"/>
        <v>0</v>
      </c>
      <c r="T32" s="19">
        <f t="shared" si="10"/>
        <v>0</v>
      </c>
      <c r="U32" s="19">
        <f t="shared" si="10"/>
        <v>0</v>
      </c>
      <c r="V32" s="19">
        <f t="shared" si="10"/>
        <v>0</v>
      </c>
      <c r="W32" s="19">
        <f t="shared" si="10"/>
        <v>0</v>
      </c>
      <c r="X32" s="19">
        <f t="shared" si="10"/>
        <v>0</v>
      </c>
      <c r="Y32" s="19">
        <f t="shared" si="10"/>
        <v>0</v>
      </c>
      <c r="Z32" s="19">
        <f t="shared" si="10"/>
        <v>0</v>
      </c>
      <c r="AA32" s="19">
        <f t="shared" si="10"/>
        <v>0</v>
      </c>
      <c r="AB32" s="19">
        <f t="shared" si="10"/>
        <v>0</v>
      </c>
      <c r="AC32" s="19">
        <f t="shared" si="10"/>
        <v>0</v>
      </c>
      <c r="AD32" s="19">
        <f t="shared" si="10"/>
        <v>5474</v>
      </c>
      <c r="AE32" s="19">
        <f t="shared" si="10"/>
        <v>0</v>
      </c>
      <c r="AF32" s="19">
        <f>SUM(AF3:AF31)</f>
        <v>-5474</v>
      </c>
    </row>
  </sheetData>
  <mergeCells count="14">
    <mergeCell ref="A1:A2"/>
    <mergeCell ref="N1:N2"/>
    <mergeCell ref="E1:E2"/>
    <mergeCell ref="F1:F2"/>
    <mergeCell ref="C1:C2"/>
    <mergeCell ref="D1:D2"/>
    <mergeCell ref="AF1:AF2"/>
    <mergeCell ref="AD1:AD2"/>
    <mergeCell ref="AE1:AE2"/>
    <mergeCell ref="B1:B2"/>
    <mergeCell ref="AB1:AB2"/>
    <mergeCell ref="AC1:AC2"/>
    <mergeCell ref="G1:G2"/>
    <mergeCell ref="O1:O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1"/>
  <sheetViews>
    <sheetView zoomScale="85" zoomScaleNormal="85" workbookViewId="0">
      <pane xSplit="4" ySplit="1" topLeftCell="E2" activePane="bottomRight" state="frozen"/>
      <selection pane="topRight" activeCell="E1" sqref="E1"/>
      <selection pane="bottomLeft" activeCell="A3" sqref="A3"/>
      <selection pane="bottomRight" activeCell="AC3" sqref="AC3:AC27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6.85546875" customWidth="1"/>
    <col min="5" max="5" width="11.85546875" customWidth="1"/>
    <col min="6" max="7" width="9.85546875" customWidth="1"/>
    <col min="14" max="14" width="12.7109375" customWidth="1"/>
    <col min="15" max="15" width="19.42578125" customWidth="1"/>
    <col min="16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</cols>
  <sheetData>
    <row r="1" spans="1:34" x14ac:dyDescent="0.25">
      <c r="A1" s="177" t="s">
        <v>0</v>
      </c>
      <c r="B1" s="186" t="s">
        <v>21</v>
      </c>
      <c r="C1" s="186" t="s">
        <v>19</v>
      </c>
      <c r="D1" s="177" t="s">
        <v>20</v>
      </c>
      <c r="E1" s="186" t="s">
        <v>12</v>
      </c>
      <c r="F1" s="186" t="s">
        <v>5</v>
      </c>
      <c r="G1" s="183" t="s">
        <v>17</v>
      </c>
      <c r="H1" s="3" t="s">
        <v>3</v>
      </c>
      <c r="I1" s="3"/>
      <c r="J1" s="3"/>
      <c r="K1" s="23"/>
      <c r="L1" s="3"/>
      <c r="M1" s="3"/>
      <c r="N1" s="188" t="s">
        <v>6</v>
      </c>
      <c r="O1" s="184" t="s">
        <v>4</v>
      </c>
      <c r="P1" s="5" t="s">
        <v>40</v>
      </c>
      <c r="Q1" s="5" t="s">
        <v>16</v>
      </c>
      <c r="R1" s="5"/>
      <c r="S1" s="5" t="s">
        <v>13</v>
      </c>
      <c r="T1" s="5" t="s">
        <v>9</v>
      </c>
      <c r="U1" s="5" t="s">
        <v>14</v>
      </c>
      <c r="V1" s="5" t="s">
        <v>40</v>
      </c>
      <c r="W1" s="5" t="s">
        <v>16</v>
      </c>
      <c r="X1" s="5" t="s">
        <v>11</v>
      </c>
      <c r="Y1" s="5" t="s">
        <v>13</v>
      </c>
      <c r="Z1" s="5" t="s">
        <v>9</v>
      </c>
      <c r="AA1" s="5" t="s">
        <v>14</v>
      </c>
      <c r="AB1" s="4" t="s">
        <v>135</v>
      </c>
      <c r="AC1" s="72" t="s">
        <v>136</v>
      </c>
      <c r="AD1" s="177" t="s">
        <v>18</v>
      </c>
      <c r="AE1" s="169" t="s">
        <v>10</v>
      </c>
      <c r="AF1" s="169" t="s">
        <v>44</v>
      </c>
      <c r="AG1" s="179" t="s">
        <v>22</v>
      </c>
      <c r="AH1" s="181" t="s">
        <v>23</v>
      </c>
    </row>
    <row r="2" spans="1:34" x14ac:dyDescent="0.25">
      <c r="A2" s="178"/>
      <c r="B2" s="187"/>
      <c r="C2" s="187"/>
      <c r="D2" s="178"/>
      <c r="E2" s="187"/>
      <c r="F2" s="187"/>
      <c r="G2" s="183"/>
      <c r="H2" s="17" t="s">
        <v>24</v>
      </c>
      <c r="I2" s="17" t="s">
        <v>15</v>
      </c>
      <c r="J2" s="17" t="s">
        <v>132</v>
      </c>
      <c r="K2" s="17" t="s">
        <v>1</v>
      </c>
      <c r="L2" s="2" t="s">
        <v>2</v>
      </c>
      <c r="M2" s="2" t="s">
        <v>7</v>
      </c>
      <c r="N2" s="189"/>
      <c r="O2" s="185"/>
      <c r="P2" s="4" t="s">
        <v>41</v>
      </c>
      <c r="Q2" s="4" t="s">
        <v>41</v>
      </c>
      <c r="R2" s="4" t="s">
        <v>41</v>
      </c>
      <c r="S2" s="4" t="s">
        <v>41</v>
      </c>
      <c r="T2" s="4" t="s">
        <v>41</v>
      </c>
      <c r="U2" s="4" t="s">
        <v>41</v>
      </c>
      <c r="V2" s="4" t="s">
        <v>100</v>
      </c>
      <c r="W2" s="4" t="s">
        <v>42</v>
      </c>
      <c r="X2" s="4" t="s">
        <v>42</v>
      </c>
      <c r="Y2" s="4" t="s">
        <v>42</v>
      </c>
      <c r="Z2" s="4" t="s">
        <v>134</v>
      </c>
      <c r="AA2" s="4" t="s">
        <v>100</v>
      </c>
      <c r="AB2" s="16" t="s">
        <v>100</v>
      </c>
      <c r="AC2" s="73" t="s">
        <v>137</v>
      </c>
      <c r="AD2" s="178"/>
      <c r="AE2" s="170"/>
      <c r="AF2" s="170"/>
      <c r="AG2" s="180"/>
      <c r="AH2" s="182"/>
    </row>
    <row r="3" spans="1:34" ht="15.75" x14ac:dyDescent="0.25">
      <c r="A3" s="20" t="s">
        <v>28</v>
      </c>
      <c r="B3" s="21">
        <v>33</v>
      </c>
      <c r="C3" s="9">
        <v>74</v>
      </c>
      <c r="D3" s="9">
        <v>21</v>
      </c>
      <c r="E3" s="12">
        <v>572</v>
      </c>
      <c r="F3" s="1">
        <f>'3.1'!AF3</f>
        <v>2351</v>
      </c>
      <c r="G3" s="22">
        <f>SUM(E3:F3)</f>
        <v>2923</v>
      </c>
      <c r="H3" s="7">
        <v>98</v>
      </c>
      <c r="I3" s="7">
        <v>45</v>
      </c>
      <c r="J3" s="7"/>
      <c r="K3" s="7">
        <v>140</v>
      </c>
      <c r="L3" s="7">
        <v>83</v>
      </c>
      <c r="M3" s="7"/>
      <c r="N3" s="6">
        <f t="shared" ref="N3:N27" si="0">SUBTOTAL(9,H3:M3)</f>
        <v>366</v>
      </c>
      <c r="O3" s="11">
        <f>G3-N3</f>
        <v>2557</v>
      </c>
      <c r="P3" s="14">
        <v>17</v>
      </c>
      <c r="Q3" s="14">
        <v>34</v>
      </c>
      <c r="R3" s="14"/>
      <c r="S3" s="14"/>
      <c r="T3" s="14">
        <v>29</v>
      </c>
      <c r="U3" s="14">
        <v>13</v>
      </c>
      <c r="V3" s="14"/>
      <c r="W3" s="14"/>
      <c r="X3" s="14"/>
      <c r="Y3" s="14"/>
      <c r="Z3" s="14"/>
      <c r="AA3" s="14"/>
      <c r="AB3" s="14"/>
      <c r="AC3" s="14"/>
      <c r="AD3" s="14">
        <v>1</v>
      </c>
      <c r="AE3" s="13">
        <f>SUM(P3:AC3)</f>
        <v>93</v>
      </c>
      <c r="AF3" s="15">
        <f t="shared" ref="AF3:AF27" si="1">O3-AE3</f>
        <v>2464</v>
      </c>
      <c r="AG3" s="7">
        <f t="shared" ref="AG3:AG27" si="2">B3*C3+D3</f>
        <v>2463</v>
      </c>
      <c r="AH3" s="13">
        <f>AG3+AD3-AF3</f>
        <v>0</v>
      </c>
    </row>
    <row r="4" spans="1:34" ht="15.75" x14ac:dyDescent="0.25">
      <c r="A4" s="20" t="s">
        <v>29</v>
      </c>
      <c r="B4" s="21">
        <v>70</v>
      </c>
      <c r="C4" s="9">
        <v>14</v>
      </c>
      <c r="D4" s="9">
        <v>52</v>
      </c>
      <c r="E4" s="12">
        <v>406</v>
      </c>
      <c r="F4" s="1">
        <f>'3.1'!AF4</f>
        <v>1186</v>
      </c>
      <c r="G4" s="22">
        <f t="shared" ref="G4:G20" si="3">SUM(E4:F4)</f>
        <v>1592</v>
      </c>
      <c r="H4" s="7">
        <v>188</v>
      </c>
      <c r="I4" s="7"/>
      <c r="J4" s="7"/>
      <c r="K4" s="7">
        <v>100</v>
      </c>
      <c r="L4" s="7">
        <v>160</v>
      </c>
      <c r="M4" s="7"/>
      <c r="N4" s="6">
        <f t="shared" si="0"/>
        <v>448</v>
      </c>
      <c r="O4" s="11">
        <f t="shared" ref="O4:O27" si="4">G4-N4</f>
        <v>1144</v>
      </c>
      <c r="P4" s="14">
        <v>25</v>
      </c>
      <c r="Q4" s="14">
        <v>44</v>
      </c>
      <c r="R4" s="14"/>
      <c r="S4" s="14"/>
      <c r="T4" s="14">
        <v>16</v>
      </c>
      <c r="U4" s="14">
        <v>26</v>
      </c>
      <c r="V4" s="14"/>
      <c r="W4" s="14"/>
      <c r="X4" s="14"/>
      <c r="Y4" s="14"/>
      <c r="Z4" s="14"/>
      <c r="AA4" s="14"/>
      <c r="AB4" s="14"/>
      <c r="AC4" s="14"/>
      <c r="AD4" s="14">
        <v>1</v>
      </c>
      <c r="AE4" s="13">
        <f t="shared" ref="AE4:AE26" si="5">SUM(P4:AC4)</f>
        <v>111</v>
      </c>
      <c r="AF4" s="15">
        <f t="shared" si="1"/>
        <v>1033</v>
      </c>
      <c r="AG4" s="7">
        <f t="shared" si="2"/>
        <v>1032</v>
      </c>
      <c r="AH4" s="13">
        <f t="shared" ref="AH4:AH27" si="6">AG4+AD4-AF4</f>
        <v>0</v>
      </c>
    </row>
    <row r="5" spans="1:34" ht="15.75" x14ac:dyDescent="0.25">
      <c r="A5" s="20" t="s">
        <v>30</v>
      </c>
      <c r="B5" s="21">
        <v>45</v>
      </c>
      <c r="C5" s="8">
        <v>3</v>
      </c>
      <c r="D5" s="8">
        <v>6</v>
      </c>
      <c r="E5" s="12"/>
      <c r="F5" s="1">
        <f>'3.1'!AF5</f>
        <v>311</v>
      </c>
      <c r="G5" s="22">
        <f t="shared" si="3"/>
        <v>311</v>
      </c>
      <c r="H5" s="7"/>
      <c r="I5" s="7">
        <v>40</v>
      </c>
      <c r="J5" s="7"/>
      <c r="K5" s="7">
        <v>60</v>
      </c>
      <c r="L5" s="7">
        <v>60</v>
      </c>
      <c r="M5" s="7"/>
      <c r="N5" s="6">
        <f t="shared" si="0"/>
        <v>160</v>
      </c>
      <c r="O5" s="11">
        <f t="shared" si="4"/>
        <v>151</v>
      </c>
      <c r="P5" s="14"/>
      <c r="Q5" s="14">
        <v>1</v>
      </c>
      <c r="R5" s="14"/>
      <c r="S5" s="14"/>
      <c r="T5" s="14"/>
      <c r="U5" s="14">
        <v>9</v>
      </c>
      <c r="V5" s="14"/>
      <c r="W5" s="14"/>
      <c r="X5" s="14"/>
      <c r="Y5" s="14"/>
      <c r="Z5" s="14"/>
      <c r="AA5" s="14"/>
      <c r="AB5" s="14"/>
      <c r="AC5" s="14"/>
      <c r="AD5" s="14"/>
      <c r="AE5" s="13">
        <f t="shared" si="5"/>
        <v>10</v>
      </c>
      <c r="AF5" s="15">
        <f t="shared" si="1"/>
        <v>141</v>
      </c>
      <c r="AG5" s="7">
        <f t="shared" si="2"/>
        <v>141</v>
      </c>
      <c r="AH5" s="13">
        <f t="shared" si="6"/>
        <v>0</v>
      </c>
    </row>
    <row r="6" spans="1:34" ht="15.75" x14ac:dyDescent="0.25">
      <c r="A6" s="20" t="s">
        <v>31</v>
      </c>
      <c r="B6" s="21">
        <v>60</v>
      </c>
      <c r="C6" s="8">
        <v>0</v>
      </c>
      <c r="D6" s="8">
        <v>16</v>
      </c>
      <c r="E6" s="12"/>
      <c r="F6" s="1">
        <f>'3.1'!AF6</f>
        <v>50</v>
      </c>
      <c r="G6" s="22">
        <f t="shared" si="3"/>
        <v>50</v>
      </c>
      <c r="H6" s="7"/>
      <c r="I6" s="7">
        <v>5</v>
      </c>
      <c r="J6" s="7"/>
      <c r="K6" s="7">
        <v>20</v>
      </c>
      <c r="L6" s="7"/>
      <c r="M6" s="7"/>
      <c r="N6" s="6">
        <f t="shared" si="0"/>
        <v>25</v>
      </c>
      <c r="O6" s="11">
        <f t="shared" si="4"/>
        <v>25</v>
      </c>
      <c r="P6" s="14">
        <v>3</v>
      </c>
      <c r="Q6" s="14"/>
      <c r="R6" s="14"/>
      <c r="S6" s="14"/>
      <c r="T6" s="14">
        <v>6</v>
      </c>
      <c r="U6" s="14"/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5"/>
        <v>9</v>
      </c>
      <c r="AF6" s="15">
        <f t="shared" si="1"/>
        <v>16</v>
      </c>
      <c r="AG6" s="7">
        <f t="shared" si="2"/>
        <v>16</v>
      </c>
      <c r="AH6" s="13">
        <f t="shared" si="6"/>
        <v>0</v>
      </c>
    </row>
    <row r="7" spans="1:34" ht="15.75" x14ac:dyDescent="0.25">
      <c r="A7" s="20" t="s">
        <v>33</v>
      </c>
      <c r="B7" s="21">
        <v>120</v>
      </c>
      <c r="C7" s="9">
        <v>6</v>
      </c>
      <c r="D7" s="9">
        <v>170</v>
      </c>
      <c r="E7" s="12">
        <v>200</v>
      </c>
      <c r="F7" s="1">
        <f>'3.1'!AF7</f>
        <v>794</v>
      </c>
      <c r="G7" s="22">
        <f t="shared" si="3"/>
        <v>994</v>
      </c>
      <c r="H7" s="7">
        <v>77</v>
      </c>
      <c r="I7" s="7"/>
      <c r="J7" s="7"/>
      <c r="K7" s="7"/>
      <c r="L7" s="7"/>
      <c r="M7" s="7"/>
      <c r="N7" s="6">
        <f t="shared" si="0"/>
        <v>77</v>
      </c>
      <c r="O7" s="11">
        <f t="shared" si="4"/>
        <v>917</v>
      </c>
      <c r="P7" s="14">
        <v>8</v>
      </c>
      <c r="Q7" s="14">
        <v>10</v>
      </c>
      <c r="R7" s="14"/>
      <c r="S7" s="14"/>
      <c r="T7" s="14">
        <v>4</v>
      </c>
      <c r="U7" s="14">
        <v>5</v>
      </c>
      <c r="V7" s="14"/>
      <c r="W7" s="14"/>
      <c r="X7" s="14"/>
      <c r="Y7" s="14"/>
      <c r="Z7" s="14"/>
      <c r="AA7" s="14"/>
      <c r="AB7" s="14"/>
      <c r="AC7" s="14"/>
      <c r="AD7" s="14"/>
      <c r="AE7" s="13">
        <f t="shared" si="5"/>
        <v>27</v>
      </c>
      <c r="AF7" s="15">
        <f t="shared" si="1"/>
        <v>890</v>
      </c>
      <c r="AG7" s="7">
        <f t="shared" si="2"/>
        <v>890</v>
      </c>
      <c r="AH7" s="13">
        <f t="shared" si="6"/>
        <v>0</v>
      </c>
    </row>
    <row r="8" spans="1:34" ht="15.75" x14ac:dyDescent="0.25">
      <c r="A8" s="20" t="s">
        <v>34</v>
      </c>
      <c r="B8" s="21">
        <v>40</v>
      </c>
      <c r="C8" s="8">
        <v>0</v>
      </c>
      <c r="D8" s="8">
        <v>5</v>
      </c>
      <c r="E8" s="12"/>
      <c r="F8" s="1">
        <f>'3.1'!AF8</f>
        <v>89</v>
      </c>
      <c r="G8" s="22">
        <f t="shared" si="3"/>
        <v>89</v>
      </c>
      <c r="H8" s="7"/>
      <c r="I8" s="7">
        <v>67</v>
      </c>
      <c r="J8" s="7"/>
      <c r="K8" s="7"/>
      <c r="L8" s="7"/>
      <c r="M8" s="7"/>
      <c r="N8" s="6">
        <f t="shared" si="0"/>
        <v>67</v>
      </c>
      <c r="O8" s="11">
        <f t="shared" si="4"/>
        <v>22</v>
      </c>
      <c r="P8" s="14">
        <v>5</v>
      </c>
      <c r="Q8" s="14">
        <v>7</v>
      </c>
      <c r="R8" s="14"/>
      <c r="S8" s="14"/>
      <c r="T8" s="14"/>
      <c r="U8" s="14">
        <v>5</v>
      </c>
      <c r="V8" s="14"/>
      <c r="W8" s="14"/>
      <c r="X8" s="14"/>
      <c r="Y8" s="14"/>
      <c r="Z8" s="14"/>
      <c r="AA8" s="14"/>
      <c r="AB8" s="14"/>
      <c r="AC8" s="14"/>
      <c r="AD8" s="14"/>
      <c r="AE8" s="13">
        <f t="shared" si="5"/>
        <v>17</v>
      </c>
      <c r="AF8" s="15">
        <f t="shared" si="1"/>
        <v>5</v>
      </c>
      <c r="AG8" s="7">
        <f t="shared" si="2"/>
        <v>5</v>
      </c>
      <c r="AH8" s="13">
        <f t="shared" si="6"/>
        <v>0</v>
      </c>
    </row>
    <row r="9" spans="1:34" ht="15.75" x14ac:dyDescent="0.25">
      <c r="A9" s="20" t="s">
        <v>35</v>
      </c>
      <c r="B9" s="21">
        <v>65</v>
      </c>
      <c r="C9" s="8">
        <v>3</v>
      </c>
      <c r="D9" s="8">
        <v>36</v>
      </c>
      <c r="E9" s="12"/>
      <c r="F9" s="1">
        <f>'3.1'!AF9</f>
        <v>250</v>
      </c>
      <c r="G9" s="22">
        <f t="shared" si="3"/>
        <v>250</v>
      </c>
      <c r="H9" s="7">
        <v>19</v>
      </c>
      <c r="I9" s="7"/>
      <c r="J9" s="7"/>
      <c r="K9" s="7"/>
      <c r="L9" s="7"/>
      <c r="M9" s="7"/>
      <c r="N9" s="6">
        <f t="shared" si="0"/>
        <v>19</v>
      </c>
      <c r="O9" s="11">
        <f t="shared" si="4"/>
        <v>231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3">
        <f t="shared" si="5"/>
        <v>0</v>
      </c>
      <c r="AF9" s="15">
        <f t="shared" si="1"/>
        <v>231</v>
      </c>
      <c r="AG9" s="7">
        <f t="shared" si="2"/>
        <v>231</v>
      </c>
      <c r="AH9" s="13">
        <f t="shared" si="6"/>
        <v>0</v>
      </c>
    </row>
    <row r="10" spans="1:34" ht="15.75" x14ac:dyDescent="0.25">
      <c r="A10" s="20" t="s">
        <v>36</v>
      </c>
      <c r="B10" s="21">
        <v>100</v>
      </c>
      <c r="C10" s="8">
        <v>13</v>
      </c>
      <c r="D10" s="8">
        <v>2</v>
      </c>
      <c r="E10" s="12">
        <v>400</v>
      </c>
      <c r="F10" s="1">
        <f>'3.1'!AF10</f>
        <v>1123</v>
      </c>
      <c r="G10" s="22">
        <f t="shared" si="3"/>
        <v>1523</v>
      </c>
      <c r="H10" s="7">
        <v>98</v>
      </c>
      <c r="I10" s="7"/>
      <c r="J10" s="7"/>
      <c r="K10" s="7">
        <v>28</v>
      </c>
      <c r="L10" s="7">
        <v>25</v>
      </c>
      <c r="M10" s="7"/>
      <c r="N10" s="6">
        <f t="shared" si="0"/>
        <v>151</v>
      </c>
      <c r="O10" s="11">
        <f t="shared" si="4"/>
        <v>1372</v>
      </c>
      <c r="P10" s="14">
        <v>14</v>
      </c>
      <c r="Q10" s="14">
        <v>27</v>
      </c>
      <c r="R10" s="14"/>
      <c r="S10" s="14"/>
      <c r="T10" s="14"/>
      <c r="U10" s="14">
        <v>28</v>
      </c>
      <c r="V10" s="14"/>
      <c r="W10" s="14"/>
      <c r="X10" s="14"/>
      <c r="Y10" s="14"/>
      <c r="Z10" s="14"/>
      <c r="AA10" s="14"/>
      <c r="AB10" s="14"/>
      <c r="AC10" s="14"/>
      <c r="AD10" s="14">
        <v>1</v>
      </c>
      <c r="AE10" s="13">
        <f t="shared" si="5"/>
        <v>69</v>
      </c>
      <c r="AF10" s="15">
        <f t="shared" si="1"/>
        <v>1303</v>
      </c>
      <c r="AG10" s="7">
        <f t="shared" si="2"/>
        <v>1302</v>
      </c>
      <c r="AH10" s="13">
        <f t="shared" si="6"/>
        <v>0</v>
      </c>
    </row>
    <row r="11" spans="1:34" ht="15.75" x14ac:dyDescent="0.25">
      <c r="A11" s="20" t="s">
        <v>37</v>
      </c>
      <c r="B11" s="21">
        <v>85</v>
      </c>
      <c r="C11" s="10">
        <v>1</v>
      </c>
      <c r="D11" s="10">
        <v>75</v>
      </c>
      <c r="E11" s="12"/>
      <c r="F11" s="1">
        <f>'3.1'!AF11</f>
        <v>176</v>
      </c>
      <c r="G11" s="22">
        <f t="shared" si="3"/>
        <v>176</v>
      </c>
      <c r="H11" s="7">
        <v>11</v>
      </c>
      <c r="I11" s="7"/>
      <c r="J11" s="7"/>
      <c r="K11" s="7"/>
      <c r="L11" s="7"/>
      <c r="M11" s="7"/>
      <c r="N11" s="6">
        <f t="shared" si="0"/>
        <v>11</v>
      </c>
      <c r="O11" s="11">
        <f t="shared" si="4"/>
        <v>165</v>
      </c>
      <c r="P11" s="14"/>
      <c r="Q11" s="14">
        <v>3</v>
      </c>
      <c r="R11" s="14"/>
      <c r="S11" s="14"/>
      <c r="T11" s="14"/>
      <c r="U11" s="14">
        <v>2</v>
      </c>
      <c r="V11" s="14"/>
      <c r="W11" s="14"/>
      <c r="X11" s="14"/>
      <c r="Y11" s="14"/>
      <c r="Z11" s="14"/>
      <c r="AA11" s="14"/>
      <c r="AB11" s="14"/>
      <c r="AC11" s="14"/>
      <c r="AD11" s="14"/>
      <c r="AE11" s="13">
        <f t="shared" si="5"/>
        <v>5</v>
      </c>
      <c r="AF11" s="15">
        <f t="shared" si="1"/>
        <v>160</v>
      </c>
      <c r="AG11" s="7">
        <f t="shared" si="2"/>
        <v>160</v>
      </c>
      <c r="AH11" s="13">
        <f t="shared" si="6"/>
        <v>0</v>
      </c>
    </row>
    <row r="12" spans="1:34" ht="15.75" x14ac:dyDescent="0.25">
      <c r="A12" s="20" t="s">
        <v>38</v>
      </c>
      <c r="B12" s="21">
        <v>50</v>
      </c>
      <c r="C12" s="10">
        <v>7</v>
      </c>
      <c r="D12" s="10">
        <v>26</v>
      </c>
      <c r="E12" s="12"/>
      <c r="F12" s="1">
        <f>'3.1'!AF12</f>
        <v>410</v>
      </c>
      <c r="G12" s="22">
        <f t="shared" si="3"/>
        <v>410</v>
      </c>
      <c r="H12" s="7">
        <v>17</v>
      </c>
      <c r="I12" s="7"/>
      <c r="J12" s="7"/>
      <c r="K12" s="7"/>
      <c r="L12" s="7">
        <v>5</v>
      </c>
      <c r="M12" s="7"/>
      <c r="N12" s="6">
        <f t="shared" si="0"/>
        <v>22</v>
      </c>
      <c r="O12" s="11">
        <f t="shared" si="4"/>
        <v>388</v>
      </c>
      <c r="P12" s="14"/>
      <c r="Q12" s="14">
        <v>5</v>
      </c>
      <c r="R12" s="14"/>
      <c r="S12" s="14"/>
      <c r="T12" s="14"/>
      <c r="U12" s="14">
        <v>7</v>
      </c>
      <c r="V12" s="14"/>
      <c r="W12" s="14"/>
      <c r="X12" s="14"/>
      <c r="Y12" s="14"/>
      <c r="Z12" s="14"/>
      <c r="AA12" s="14"/>
      <c r="AB12" s="14"/>
      <c r="AC12" s="14"/>
      <c r="AD12" s="14"/>
      <c r="AE12" s="13">
        <f t="shared" si="5"/>
        <v>12</v>
      </c>
      <c r="AF12" s="15">
        <f t="shared" si="1"/>
        <v>376</v>
      </c>
      <c r="AG12" s="7">
        <f t="shared" si="2"/>
        <v>376</v>
      </c>
      <c r="AH12" s="13">
        <f t="shared" si="6"/>
        <v>0</v>
      </c>
    </row>
    <row r="13" spans="1:34" ht="15.75" x14ac:dyDescent="0.25">
      <c r="A13" s="20" t="s">
        <v>39</v>
      </c>
      <c r="B13" s="21">
        <v>50</v>
      </c>
      <c r="C13" s="10">
        <v>6</v>
      </c>
      <c r="D13" s="10">
        <v>14</v>
      </c>
      <c r="E13" s="12"/>
      <c r="F13" s="1">
        <f>'3.1'!AF13</f>
        <v>329</v>
      </c>
      <c r="G13" s="22">
        <f t="shared" si="3"/>
        <v>329</v>
      </c>
      <c r="H13" s="7">
        <v>15</v>
      </c>
      <c r="I13" s="7"/>
      <c r="J13" s="7"/>
      <c r="K13" s="7"/>
      <c r="L13" s="7"/>
      <c r="M13" s="7"/>
      <c r="N13" s="6">
        <f t="shared" si="0"/>
        <v>15</v>
      </c>
      <c r="O13" s="11">
        <f t="shared" si="4"/>
        <v>314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3">
        <f t="shared" si="5"/>
        <v>0</v>
      </c>
      <c r="AF13" s="15">
        <f t="shared" si="1"/>
        <v>314</v>
      </c>
      <c r="AG13" s="7">
        <f t="shared" si="2"/>
        <v>314</v>
      </c>
      <c r="AH13" s="13">
        <f t="shared" si="6"/>
        <v>0</v>
      </c>
    </row>
    <row r="14" spans="1:34" ht="15.75" x14ac:dyDescent="0.25">
      <c r="A14" s="20" t="s">
        <v>25</v>
      </c>
      <c r="B14" s="21">
        <v>45</v>
      </c>
      <c r="C14" s="10">
        <v>1</v>
      </c>
      <c r="D14" s="10">
        <v>17</v>
      </c>
      <c r="E14" s="12"/>
      <c r="F14" s="1">
        <f>'3.1'!AF14</f>
        <v>112</v>
      </c>
      <c r="G14" s="22">
        <f t="shared" si="3"/>
        <v>112</v>
      </c>
      <c r="H14" s="7"/>
      <c r="I14" s="7"/>
      <c r="J14" s="7"/>
      <c r="K14" s="7"/>
      <c r="L14" s="7">
        <v>35</v>
      </c>
      <c r="M14" s="7"/>
      <c r="N14" s="6">
        <f t="shared" si="0"/>
        <v>35</v>
      </c>
      <c r="O14" s="11">
        <f t="shared" si="4"/>
        <v>77</v>
      </c>
      <c r="P14" s="14">
        <v>15</v>
      </c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3">
        <f t="shared" si="5"/>
        <v>15</v>
      </c>
      <c r="AF14" s="15">
        <f t="shared" si="1"/>
        <v>62</v>
      </c>
      <c r="AG14" s="7">
        <f t="shared" si="2"/>
        <v>62</v>
      </c>
      <c r="AH14" s="13">
        <f t="shared" si="6"/>
        <v>0</v>
      </c>
    </row>
    <row r="15" spans="1:34" ht="15.75" x14ac:dyDescent="0.25">
      <c r="A15" s="20" t="s">
        <v>26</v>
      </c>
      <c r="B15" s="21">
        <v>33</v>
      </c>
      <c r="C15" s="10">
        <v>3</v>
      </c>
      <c r="D15" s="10">
        <v>61</v>
      </c>
      <c r="E15" s="12"/>
      <c r="F15" s="1">
        <f>'3.1'!AF15</f>
        <v>170</v>
      </c>
      <c r="G15" s="22">
        <f t="shared" si="3"/>
        <v>170</v>
      </c>
      <c r="H15" s="7"/>
      <c r="I15" s="7"/>
      <c r="J15" s="7"/>
      <c r="K15" s="7"/>
      <c r="L15" s="7">
        <v>5</v>
      </c>
      <c r="M15" s="7"/>
      <c r="N15" s="6">
        <f t="shared" si="0"/>
        <v>5</v>
      </c>
      <c r="O15" s="11">
        <f t="shared" si="4"/>
        <v>165</v>
      </c>
      <c r="P15" s="14">
        <v>5</v>
      </c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3">
        <f t="shared" si="5"/>
        <v>5</v>
      </c>
      <c r="AF15" s="15">
        <f t="shared" si="1"/>
        <v>160</v>
      </c>
      <c r="AG15" s="7">
        <f t="shared" si="2"/>
        <v>160</v>
      </c>
      <c r="AH15" s="13">
        <f t="shared" si="6"/>
        <v>0</v>
      </c>
    </row>
    <row r="16" spans="1:34" ht="15.75" x14ac:dyDescent="0.25">
      <c r="A16" s="20" t="s">
        <v>27</v>
      </c>
      <c r="B16" s="21">
        <v>45</v>
      </c>
      <c r="C16" s="10">
        <v>8</v>
      </c>
      <c r="D16" s="10">
        <v>41</v>
      </c>
      <c r="E16" s="12"/>
      <c r="F16" s="1">
        <f>'3.1'!AF16</f>
        <v>416</v>
      </c>
      <c r="G16" s="22">
        <f t="shared" si="3"/>
        <v>416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4"/>
        <v>416</v>
      </c>
      <c r="P16" s="14"/>
      <c r="Q16" s="14">
        <v>15</v>
      </c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3">
        <f t="shared" si="5"/>
        <v>15</v>
      </c>
      <c r="AF16" s="15">
        <f t="shared" si="1"/>
        <v>401</v>
      </c>
      <c r="AG16" s="7">
        <f t="shared" si="2"/>
        <v>401</v>
      </c>
      <c r="AH16" s="13">
        <f t="shared" si="6"/>
        <v>0</v>
      </c>
    </row>
    <row r="17" spans="1:34" ht="15.75" x14ac:dyDescent="0.25">
      <c r="A17" s="20" t="s">
        <v>48</v>
      </c>
      <c r="B17" s="21">
        <v>100</v>
      </c>
      <c r="C17" s="10">
        <v>0</v>
      </c>
      <c r="D17" s="10">
        <v>38</v>
      </c>
      <c r="E17" s="12"/>
      <c r="F17" s="1">
        <f>'3.1'!AF17</f>
        <v>38</v>
      </c>
      <c r="G17" s="22">
        <f t="shared" si="3"/>
        <v>38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4"/>
        <v>38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3">
        <f t="shared" si="5"/>
        <v>0</v>
      </c>
      <c r="AF17" s="15">
        <f t="shared" si="1"/>
        <v>38</v>
      </c>
      <c r="AG17" s="7">
        <f t="shared" si="2"/>
        <v>38</v>
      </c>
      <c r="AH17" s="13">
        <f t="shared" si="6"/>
        <v>0</v>
      </c>
    </row>
    <row r="18" spans="1:34" ht="15.75" x14ac:dyDescent="0.25">
      <c r="A18" s="20" t="s">
        <v>49</v>
      </c>
      <c r="B18" s="21">
        <v>100</v>
      </c>
      <c r="C18" s="10">
        <v>0</v>
      </c>
      <c r="D18" s="10">
        <v>35</v>
      </c>
      <c r="E18" s="12"/>
      <c r="F18" s="1">
        <f>'3.1'!AF18</f>
        <v>42</v>
      </c>
      <c r="G18" s="22">
        <f t="shared" si="3"/>
        <v>42</v>
      </c>
      <c r="H18" s="7"/>
      <c r="I18" s="7"/>
      <c r="J18" s="7"/>
      <c r="K18" s="7"/>
      <c r="L18" s="7">
        <v>5</v>
      </c>
      <c r="M18" s="7"/>
      <c r="N18" s="6">
        <f t="shared" si="0"/>
        <v>5</v>
      </c>
      <c r="O18" s="11">
        <f t="shared" si="4"/>
        <v>37</v>
      </c>
      <c r="P18" s="14"/>
      <c r="Q18" s="14"/>
      <c r="R18" s="14"/>
      <c r="S18" s="14"/>
      <c r="T18" s="14"/>
      <c r="U18" s="14">
        <v>2</v>
      </c>
      <c r="V18" s="14"/>
      <c r="W18" s="14"/>
      <c r="X18" s="14"/>
      <c r="Y18" s="14"/>
      <c r="Z18" s="14"/>
      <c r="AA18" s="14"/>
      <c r="AB18" s="14"/>
      <c r="AC18" s="14"/>
      <c r="AD18" s="14"/>
      <c r="AE18" s="13">
        <f t="shared" si="5"/>
        <v>2</v>
      </c>
      <c r="AF18" s="15">
        <f t="shared" si="1"/>
        <v>35</v>
      </c>
      <c r="AG18" s="7">
        <f t="shared" si="2"/>
        <v>35</v>
      </c>
      <c r="AH18" s="13">
        <f t="shared" si="6"/>
        <v>0</v>
      </c>
    </row>
    <row r="19" spans="1:34" ht="15.75" x14ac:dyDescent="0.25">
      <c r="A19" s="20" t="s">
        <v>50</v>
      </c>
      <c r="B19" s="21">
        <v>50</v>
      </c>
      <c r="C19" s="10"/>
      <c r="D19" s="10">
        <v>38</v>
      </c>
      <c r="E19" s="12"/>
      <c r="F19" s="1">
        <f>'3.1'!AF19</f>
        <v>38</v>
      </c>
      <c r="G19" s="22">
        <f t="shared" si="3"/>
        <v>38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4"/>
        <v>38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>
        <f t="shared" si="5"/>
        <v>0</v>
      </c>
      <c r="AF19" s="15">
        <f t="shared" si="1"/>
        <v>38</v>
      </c>
      <c r="AG19" s="7">
        <f t="shared" si="2"/>
        <v>38</v>
      </c>
      <c r="AH19" s="13">
        <f t="shared" si="6"/>
        <v>0</v>
      </c>
    </row>
    <row r="20" spans="1:34" ht="15.75" x14ac:dyDescent="0.25">
      <c r="A20" s="20" t="s">
        <v>47</v>
      </c>
      <c r="B20" s="21">
        <v>33</v>
      </c>
      <c r="C20" s="10">
        <v>5</v>
      </c>
      <c r="D20" s="10">
        <v>14</v>
      </c>
      <c r="E20" s="12"/>
      <c r="F20" s="1">
        <f>'3.1'!AF20</f>
        <v>213</v>
      </c>
      <c r="G20" s="22">
        <f t="shared" si="3"/>
        <v>213</v>
      </c>
      <c r="H20" s="7">
        <v>11</v>
      </c>
      <c r="I20" s="7"/>
      <c r="J20" s="7"/>
      <c r="K20" s="7"/>
      <c r="L20" s="7">
        <v>10</v>
      </c>
      <c r="M20" s="7"/>
      <c r="N20" s="6">
        <f t="shared" si="0"/>
        <v>21</v>
      </c>
      <c r="O20" s="11">
        <f t="shared" si="4"/>
        <v>192</v>
      </c>
      <c r="P20" s="14"/>
      <c r="Q20" s="14"/>
      <c r="R20" s="14"/>
      <c r="S20" s="14"/>
      <c r="T20" s="14">
        <v>6</v>
      </c>
      <c r="U20" s="14">
        <v>7</v>
      </c>
      <c r="V20" s="14"/>
      <c r="W20" s="14"/>
      <c r="X20" s="14"/>
      <c r="Y20" s="14"/>
      <c r="Z20" s="14"/>
      <c r="AA20" s="14"/>
      <c r="AB20" s="14"/>
      <c r="AC20" s="14"/>
      <c r="AD20" s="14"/>
      <c r="AE20" s="13">
        <f t="shared" si="5"/>
        <v>13</v>
      </c>
      <c r="AF20" s="15">
        <f t="shared" si="1"/>
        <v>179</v>
      </c>
      <c r="AG20" s="7">
        <f t="shared" si="2"/>
        <v>179</v>
      </c>
      <c r="AH20" s="13">
        <f t="shared" si="6"/>
        <v>0</v>
      </c>
    </row>
    <row r="21" spans="1:34" ht="15.75" x14ac:dyDescent="0.25">
      <c r="A21" s="20" t="s">
        <v>102</v>
      </c>
      <c r="B21" s="21"/>
      <c r="C21" s="10"/>
      <c r="D21" s="10">
        <v>2</v>
      </c>
      <c r="E21" s="12"/>
      <c r="F21" s="1">
        <f>'3.1'!AF21</f>
        <v>2</v>
      </c>
      <c r="G21" s="22">
        <f t="shared" ref="G21:G26" si="7">SUM(E21:F21)</f>
        <v>2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4"/>
        <v>2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>
        <f t="shared" si="5"/>
        <v>0</v>
      </c>
      <c r="AF21" s="15">
        <f t="shared" si="1"/>
        <v>2</v>
      </c>
      <c r="AG21" s="7">
        <f t="shared" si="2"/>
        <v>2</v>
      </c>
      <c r="AH21" s="13">
        <f t="shared" si="6"/>
        <v>0</v>
      </c>
    </row>
    <row r="22" spans="1:34" ht="15.75" x14ac:dyDescent="0.25">
      <c r="A22" s="20" t="s">
        <v>103</v>
      </c>
      <c r="B22" s="21"/>
      <c r="C22" s="10"/>
      <c r="D22" s="10">
        <v>7</v>
      </c>
      <c r="E22" s="12"/>
      <c r="F22" s="1">
        <f>'3.1'!AF22</f>
        <v>7</v>
      </c>
      <c r="G22" s="22">
        <f t="shared" si="7"/>
        <v>7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4"/>
        <v>7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5"/>
        <v>0</v>
      </c>
      <c r="AF22" s="15">
        <f t="shared" si="1"/>
        <v>7</v>
      </c>
      <c r="AG22" s="7">
        <f t="shared" si="2"/>
        <v>7</v>
      </c>
      <c r="AH22" s="13">
        <f t="shared" si="6"/>
        <v>0</v>
      </c>
    </row>
    <row r="23" spans="1:34" ht="15.75" x14ac:dyDescent="0.25">
      <c r="A23" s="20" t="s">
        <v>104</v>
      </c>
      <c r="B23" s="21"/>
      <c r="C23" s="10"/>
      <c r="D23" s="10">
        <v>6</v>
      </c>
      <c r="E23" s="12"/>
      <c r="F23" s="1">
        <f>'3.1'!AF23</f>
        <v>6</v>
      </c>
      <c r="G23" s="22">
        <f t="shared" si="7"/>
        <v>6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4"/>
        <v>6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5"/>
        <v>0</v>
      </c>
      <c r="AF23" s="15">
        <f t="shared" si="1"/>
        <v>6</v>
      </c>
      <c r="AG23" s="7">
        <f t="shared" si="2"/>
        <v>6</v>
      </c>
      <c r="AH23" s="13">
        <f t="shared" si="6"/>
        <v>0</v>
      </c>
    </row>
    <row r="24" spans="1:34" ht="15.75" x14ac:dyDescent="0.25">
      <c r="A24" s="20" t="s">
        <v>106</v>
      </c>
      <c r="B24" s="21"/>
      <c r="C24" s="10"/>
      <c r="D24" s="10">
        <v>1</v>
      </c>
      <c r="E24" s="12"/>
      <c r="F24" s="1">
        <f>'3.1'!AF24</f>
        <v>1</v>
      </c>
      <c r="G24" s="22">
        <f t="shared" si="7"/>
        <v>1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4"/>
        <v>1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>
        <f t="shared" si="5"/>
        <v>0</v>
      </c>
      <c r="AF24" s="15">
        <f t="shared" si="1"/>
        <v>1</v>
      </c>
      <c r="AG24" s="7">
        <f t="shared" si="2"/>
        <v>1</v>
      </c>
      <c r="AH24" s="13">
        <f t="shared" si="6"/>
        <v>0</v>
      </c>
    </row>
    <row r="25" spans="1:34" ht="15.75" x14ac:dyDescent="0.25">
      <c r="A25" s="20" t="s">
        <v>107</v>
      </c>
      <c r="B25" s="21"/>
      <c r="C25" s="10"/>
      <c r="D25" s="10">
        <v>1</v>
      </c>
      <c r="E25" s="12"/>
      <c r="F25" s="1">
        <f>'3.1'!AF25</f>
        <v>1</v>
      </c>
      <c r="G25" s="22">
        <f t="shared" si="7"/>
        <v>1</v>
      </c>
      <c r="H25" s="7"/>
      <c r="I25" s="7"/>
      <c r="J25" s="7"/>
      <c r="K25" s="7"/>
      <c r="L25" s="7"/>
      <c r="M25" s="7"/>
      <c r="N25" s="6">
        <f t="shared" si="0"/>
        <v>0</v>
      </c>
      <c r="O25" s="11">
        <f t="shared" si="4"/>
        <v>1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3">
        <f t="shared" si="5"/>
        <v>0</v>
      </c>
      <c r="AF25" s="15">
        <f t="shared" si="1"/>
        <v>1</v>
      </c>
      <c r="AG25" s="7">
        <f t="shared" si="2"/>
        <v>1</v>
      </c>
      <c r="AH25" s="13">
        <f t="shared" si="6"/>
        <v>0</v>
      </c>
    </row>
    <row r="26" spans="1:34" ht="15.75" x14ac:dyDescent="0.25">
      <c r="A26" s="20" t="s">
        <v>133</v>
      </c>
      <c r="B26" s="21">
        <v>45</v>
      </c>
      <c r="C26" s="10"/>
      <c r="D26" s="10">
        <v>1</v>
      </c>
      <c r="E26" s="12"/>
      <c r="F26" s="1">
        <f>'3.1'!AF26</f>
        <v>21</v>
      </c>
      <c r="G26" s="22">
        <f t="shared" si="7"/>
        <v>21</v>
      </c>
      <c r="H26" s="7"/>
      <c r="I26" s="7"/>
      <c r="J26" s="7"/>
      <c r="K26" s="7">
        <v>20</v>
      </c>
      <c r="L26" s="7"/>
      <c r="M26" s="7"/>
      <c r="N26" s="6">
        <f t="shared" si="0"/>
        <v>20</v>
      </c>
      <c r="O26" s="11">
        <f t="shared" si="4"/>
        <v>1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3">
        <f t="shared" si="5"/>
        <v>0</v>
      </c>
      <c r="AF26" s="15">
        <f t="shared" si="1"/>
        <v>1</v>
      </c>
      <c r="AG26" s="7">
        <f t="shared" si="2"/>
        <v>1</v>
      </c>
      <c r="AH26" s="13">
        <f t="shared" si="6"/>
        <v>0</v>
      </c>
    </row>
    <row r="27" spans="1:34" ht="15.75" x14ac:dyDescent="0.25">
      <c r="A27" s="20" t="s">
        <v>143</v>
      </c>
      <c r="B27" s="21">
        <v>25</v>
      </c>
      <c r="C27" s="10">
        <v>1</v>
      </c>
      <c r="D27" s="10">
        <v>16</v>
      </c>
      <c r="E27" s="12"/>
      <c r="F27" s="1">
        <f>'3.1'!AF27</f>
        <v>41</v>
      </c>
      <c r="G27" s="22">
        <f t="shared" ref="G27" si="8">SUM(E27:F27)</f>
        <v>41</v>
      </c>
      <c r="H27" s="7"/>
      <c r="I27" s="7"/>
      <c r="J27" s="7"/>
      <c r="K27" s="7"/>
      <c r="L27" s="7"/>
      <c r="M27" s="7"/>
      <c r="N27" s="6">
        <f t="shared" si="0"/>
        <v>0</v>
      </c>
      <c r="O27" s="11">
        <f t="shared" si="4"/>
        <v>41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3">
        <f t="shared" ref="AE27" si="9">SUM(P27:AC27)</f>
        <v>0</v>
      </c>
      <c r="AF27" s="15">
        <f t="shared" si="1"/>
        <v>41</v>
      </c>
      <c r="AG27" s="7">
        <f t="shared" si="2"/>
        <v>41</v>
      </c>
      <c r="AH27" s="13">
        <f t="shared" si="6"/>
        <v>0</v>
      </c>
    </row>
    <row r="28" spans="1:34" x14ac:dyDescent="0.25">
      <c r="E28" s="19">
        <f>SUM(E3:E26)</f>
        <v>1578</v>
      </c>
      <c r="F28" s="19">
        <f>SUM(F3:F27)</f>
        <v>8177</v>
      </c>
      <c r="G28" s="19">
        <f t="shared" ref="G28:AH28" si="10">SUM(G3:G27)</f>
        <v>9755</v>
      </c>
      <c r="H28" s="19">
        <f t="shared" si="10"/>
        <v>534</v>
      </c>
      <c r="I28" s="19">
        <f t="shared" si="10"/>
        <v>157</v>
      </c>
      <c r="J28" s="19">
        <f t="shared" si="10"/>
        <v>0</v>
      </c>
      <c r="K28" s="19">
        <f t="shared" si="10"/>
        <v>368</v>
      </c>
      <c r="L28" s="19">
        <f t="shared" si="10"/>
        <v>388</v>
      </c>
      <c r="M28" s="19">
        <f t="shared" si="10"/>
        <v>0</v>
      </c>
      <c r="N28" s="19">
        <f t="shared" si="10"/>
        <v>1447</v>
      </c>
      <c r="O28" s="19">
        <f t="shared" si="10"/>
        <v>8308</v>
      </c>
      <c r="P28" s="19">
        <f t="shared" si="10"/>
        <v>92</v>
      </c>
      <c r="Q28" s="19">
        <f t="shared" si="10"/>
        <v>146</v>
      </c>
      <c r="R28" s="19">
        <f t="shared" si="10"/>
        <v>0</v>
      </c>
      <c r="S28" s="19">
        <f t="shared" si="10"/>
        <v>0</v>
      </c>
      <c r="T28" s="19">
        <f t="shared" si="10"/>
        <v>61</v>
      </c>
      <c r="U28" s="19">
        <f t="shared" si="10"/>
        <v>104</v>
      </c>
      <c r="V28" s="19">
        <f t="shared" si="10"/>
        <v>0</v>
      </c>
      <c r="W28" s="19">
        <f t="shared" si="10"/>
        <v>0</v>
      </c>
      <c r="X28" s="19">
        <f t="shared" si="10"/>
        <v>0</v>
      </c>
      <c r="Y28" s="19">
        <f t="shared" si="10"/>
        <v>0</v>
      </c>
      <c r="Z28" s="19">
        <f t="shared" si="10"/>
        <v>0</v>
      </c>
      <c r="AA28" s="19">
        <f t="shared" si="10"/>
        <v>0</v>
      </c>
      <c r="AB28" s="19">
        <f t="shared" si="10"/>
        <v>0</v>
      </c>
      <c r="AC28" s="19">
        <f t="shared" si="10"/>
        <v>0</v>
      </c>
      <c r="AD28" s="19">
        <f t="shared" si="10"/>
        <v>3</v>
      </c>
      <c r="AE28" s="19">
        <f t="shared" si="10"/>
        <v>403</v>
      </c>
      <c r="AF28" s="19">
        <f t="shared" si="10"/>
        <v>7905</v>
      </c>
      <c r="AG28" s="19">
        <f t="shared" si="10"/>
        <v>7902</v>
      </c>
      <c r="AH28" s="19">
        <f t="shared" si="10"/>
        <v>0</v>
      </c>
    </row>
    <row r="31" spans="1:34" x14ac:dyDescent="0.25">
      <c r="N31" t="s">
        <v>8</v>
      </c>
      <c r="P31" s="18"/>
      <c r="Q31" s="18"/>
      <c r="R31" s="18"/>
      <c r="S31" s="18"/>
      <c r="T31" s="18"/>
    </row>
  </sheetData>
  <mergeCells count="14">
    <mergeCell ref="A1:A2"/>
    <mergeCell ref="B1:B2"/>
    <mergeCell ref="C1:C2"/>
    <mergeCell ref="D1:D2"/>
    <mergeCell ref="E1:E2"/>
    <mergeCell ref="AH1:AH2"/>
    <mergeCell ref="F1:F2"/>
    <mergeCell ref="G1:G2"/>
    <mergeCell ref="N1:N2"/>
    <mergeCell ref="O1:O2"/>
    <mergeCell ref="AD1:AD2"/>
    <mergeCell ref="AE1:AE2"/>
    <mergeCell ref="AF1:AF2"/>
    <mergeCell ref="AG1:AG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31"/>
  <sheetViews>
    <sheetView zoomScale="85" zoomScaleNormal="85" zoomScaleSheetLayoutView="85" workbookViewId="0">
      <pane xSplit="4" topLeftCell="N1" activePane="topRight" state="frozen"/>
      <selection pane="topRight" activeCell="AB3" sqref="AB3:AB27"/>
    </sheetView>
  </sheetViews>
  <sheetFormatPr defaultRowHeight="15" x14ac:dyDescent="0.25"/>
  <cols>
    <col min="1" max="1" width="19.7109375" bestFit="1" customWidth="1"/>
    <col min="2" max="4" width="8.7109375" customWidth="1"/>
    <col min="5" max="5" width="11.85546875" customWidth="1"/>
    <col min="6" max="7" width="9.85546875" customWidth="1"/>
    <col min="14" max="14" width="12.7109375" customWidth="1"/>
    <col min="15" max="15" width="18.5703125" customWidth="1"/>
    <col min="16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3" x14ac:dyDescent="0.25">
      <c r="A1" s="177" t="s">
        <v>0</v>
      </c>
      <c r="B1" s="186" t="s">
        <v>21</v>
      </c>
      <c r="C1" s="186" t="s">
        <v>19</v>
      </c>
      <c r="D1" s="177" t="s">
        <v>20</v>
      </c>
      <c r="E1" s="186" t="s">
        <v>12</v>
      </c>
      <c r="F1" s="186" t="s">
        <v>5</v>
      </c>
      <c r="G1" s="183" t="s">
        <v>17</v>
      </c>
      <c r="H1" s="3" t="s">
        <v>3</v>
      </c>
      <c r="I1" s="3"/>
      <c r="J1" s="3"/>
      <c r="K1" s="23"/>
      <c r="L1" s="3"/>
      <c r="M1" s="3"/>
      <c r="N1" s="188" t="s">
        <v>6</v>
      </c>
      <c r="O1" s="184" t="s">
        <v>4</v>
      </c>
      <c r="P1" s="5" t="s">
        <v>40</v>
      </c>
      <c r="Q1" s="5" t="s">
        <v>16</v>
      </c>
      <c r="R1" s="5"/>
      <c r="S1" s="5" t="s">
        <v>13</v>
      </c>
      <c r="T1" s="5" t="s">
        <v>9</v>
      </c>
      <c r="U1" s="5" t="s">
        <v>14</v>
      </c>
      <c r="V1" s="5" t="s">
        <v>40</v>
      </c>
      <c r="W1" s="5" t="s">
        <v>16</v>
      </c>
      <c r="X1" s="5" t="s">
        <v>136</v>
      </c>
      <c r="Y1" s="5" t="s">
        <v>94</v>
      </c>
      <c r="Z1" s="5" t="s">
        <v>9</v>
      </c>
      <c r="AA1" s="5" t="s">
        <v>14</v>
      </c>
      <c r="AB1" s="4" t="s">
        <v>125</v>
      </c>
      <c r="AC1" s="177" t="s">
        <v>18</v>
      </c>
      <c r="AD1" s="169" t="s">
        <v>10</v>
      </c>
      <c r="AE1" s="169" t="s">
        <v>44</v>
      </c>
      <c r="AF1" s="179" t="s">
        <v>22</v>
      </c>
      <c r="AG1" s="181" t="s">
        <v>23</v>
      </c>
    </row>
    <row r="2" spans="1:33" x14ac:dyDescent="0.25">
      <c r="A2" s="178"/>
      <c r="B2" s="187"/>
      <c r="C2" s="187"/>
      <c r="D2" s="178"/>
      <c r="E2" s="187"/>
      <c r="F2" s="187"/>
      <c r="G2" s="183"/>
      <c r="H2" s="17" t="s">
        <v>24</v>
      </c>
      <c r="I2" s="17" t="s">
        <v>43</v>
      </c>
      <c r="J2" s="17" t="s">
        <v>15</v>
      </c>
      <c r="K2" s="17" t="s">
        <v>108</v>
      </c>
      <c r="L2" s="2" t="s">
        <v>2</v>
      </c>
      <c r="M2" s="2" t="s">
        <v>7</v>
      </c>
      <c r="N2" s="189"/>
      <c r="O2" s="185"/>
      <c r="P2" s="4" t="s">
        <v>41</v>
      </c>
      <c r="Q2" s="4" t="s">
        <v>41</v>
      </c>
      <c r="R2" s="4" t="s">
        <v>41</v>
      </c>
      <c r="S2" s="4" t="s">
        <v>90</v>
      </c>
      <c r="T2" s="4" t="s">
        <v>41</v>
      </c>
      <c r="U2" s="4" t="s">
        <v>41</v>
      </c>
      <c r="V2" s="4" t="s">
        <v>42</v>
      </c>
      <c r="W2" s="4" t="s">
        <v>42</v>
      </c>
      <c r="X2" s="4" t="s">
        <v>42</v>
      </c>
      <c r="Y2" s="4" t="s">
        <v>116</v>
      </c>
      <c r="Z2" s="4" t="s">
        <v>90</v>
      </c>
      <c r="AA2" s="4" t="s">
        <v>42</v>
      </c>
      <c r="AB2" s="16" t="s">
        <v>115</v>
      </c>
      <c r="AC2" s="178"/>
      <c r="AD2" s="170"/>
      <c r="AE2" s="170"/>
      <c r="AF2" s="180"/>
      <c r="AG2" s="182"/>
    </row>
    <row r="3" spans="1:33" ht="12.75" customHeight="1" x14ac:dyDescent="0.25">
      <c r="A3" s="20" t="s">
        <v>28</v>
      </c>
      <c r="B3" s="21">
        <v>33</v>
      </c>
      <c r="C3" s="9">
        <v>61</v>
      </c>
      <c r="D3" s="9">
        <v>36</v>
      </c>
      <c r="E3" s="12"/>
      <c r="F3" s="1">
        <f>'4.1'!AG3</f>
        <v>2463</v>
      </c>
      <c r="G3" s="22">
        <f>SUM(E3:F3)</f>
        <v>2463</v>
      </c>
      <c r="H3" s="7">
        <v>38</v>
      </c>
      <c r="I3" s="7"/>
      <c r="J3" s="7"/>
      <c r="K3" s="7"/>
      <c r="L3" s="7">
        <v>27</v>
      </c>
      <c r="M3" s="7">
        <v>60</v>
      </c>
      <c r="N3" s="6">
        <f>SUBTOTAL(9,H3:M3)</f>
        <v>125</v>
      </c>
      <c r="O3" s="11">
        <f>G3-N3</f>
        <v>2338</v>
      </c>
      <c r="P3" s="25">
        <v>41</v>
      </c>
      <c r="Q3" s="25">
        <v>25</v>
      </c>
      <c r="R3" s="25"/>
      <c r="S3" s="25"/>
      <c r="T3" s="25">
        <v>50</v>
      </c>
      <c r="U3" s="25">
        <v>22</v>
      </c>
      <c r="V3" s="25">
        <v>13</v>
      </c>
      <c r="W3" s="14">
        <v>16</v>
      </c>
      <c r="X3" s="14">
        <v>63</v>
      </c>
      <c r="Y3" s="14"/>
      <c r="Z3" s="14">
        <v>27</v>
      </c>
      <c r="AA3" s="25">
        <v>24</v>
      </c>
      <c r="AB3" s="14">
        <v>2</v>
      </c>
      <c r="AC3" s="14">
        <v>6</v>
      </c>
      <c r="AD3" s="13">
        <f>SUM(P3:AB3)</f>
        <v>283</v>
      </c>
      <c r="AE3" s="15">
        <f t="shared" ref="AE3:AE20" si="0">O3-AD3</f>
        <v>2055</v>
      </c>
      <c r="AF3" s="7">
        <f t="shared" ref="AF3:AF20" si="1">(B3*C3)+D3</f>
        <v>2049</v>
      </c>
      <c r="AG3" s="13">
        <f>AF3+AC3-AE3</f>
        <v>0</v>
      </c>
    </row>
    <row r="4" spans="1:33" ht="12.75" customHeight="1" x14ac:dyDescent="0.25">
      <c r="A4" s="20" t="s">
        <v>29</v>
      </c>
      <c r="B4" s="21">
        <v>70</v>
      </c>
      <c r="C4" s="9">
        <v>16</v>
      </c>
      <c r="D4" s="9">
        <v>67</v>
      </c>
      <c r="E4" s="12">
        <v>840</v>
      </c>
      <c r="F4" s="1">
        <f>'4.1'!AG4</f>
        <v>1032</v>
      </c>
      <c r="G4" s="22">
        <f t="shared" ref="G4:G20" si="2">SUM(E4:F4)</f>
        <v>1872</v>
      </c>
      <c r="H4" s="7">
        <v>46</v>
      </c>
      <c r="I4" s="7"/>
      <c r="J4" s="7"/>
      <c r="K4" s="7">
        <v>64</v>
      </c>
      <c r="L4" s="7">
        <v>22</v>
      </c>
      <c r="M4" s="7">
        <v>100</v>
      </c>
      <c r="N4" s="6">
        <f t="shared" ref="N4:N20" si="3">SUBTOTAL(9,H4:M4)</f>
        <v>232</v>
      </c>
      <c r="O4" s="11">
        <f t="shared" ref="O4:O20" si="4">G4-N4</f>
        <v>1640</v>
      </c>
      <c r="P4" s="14">
        <v>51</v>
      </c>
      <c r="Q4" s="14">
        <v>43</v>
      </c>
      <c r="R4" s="14"/>
      <c r="S4" s="14"/>
      <c r="T4" s="14">
        <v>51</v>
      </c>
      <c r="U4" s="14">
        <v>32</v>
      </c>
      <c r="V4" s="14">
        <v>29</v>
      </c>
      <c r="W4" s="14">
        <v>43</v>
      </c>
      <c r="X4" s="14">
        <v>80</v>
      </c>
      <c r="Y4" s="14"/>
      <c r="Z4" s="14">
        <v>61</v>
      </c>
      <c r="AA4" s="14">
        <v>62</v>
      </c>
      <c r="AB4" s="14"/>
      <c r="AC4" s="14">
        <v>1</v>
      </c>
      <c r="AD4" s="13">
        <f t="shared" ref="AD4:AD27" si="5">SUM(P4:AB4)</f>
        <v>452</v>
      </c>
      <c r="AE4" s="15">
        <f t="shared" si="0"/>
        <v>1188</v>
      </c>
      <c r="AF4" s="7">
        <f t="shared" si="1"/>
        <v>1187</v>
      </c>
      <c r="AG4" s="13">
        <f t="shared" ref="AG4:AG20" si="6">AF4+AC4-AE4</f>
        <v>0</v>
      </c>
    </row>
    <row r="5" spans="1:33" ht="12.75" customHeight="1" x14ac:dyDescent="0.25">
      <c r="A5" s="20" t="s">
        <v>30</v>
      </c>
      <c r="B5" s="21">
        <v>45</v>
      </c>
      <c r="C5" s="8">
        <v>5</v>
      </c>
      <c r="D5" s="8">
        <v>15</v>
      </c>
      <c r="E5" s="12">
        <v>170</v>
      </c>
      <c r="F5" s="1">
        <f>'4.1'!AG5</f>
        <v>141</v>
      </c>
      <c r="G5" s="22">
        <f t="shared" si="2"/>
        <v>311</v>
      </c>
      <c r="H5" s="7"/>
      <c r="I5" s="7"/>
      <c r="J5" s="7"/>
      <c r="K5" s="7"/>
      <c r="L5" s="7">
        <v>2</v>
      </c>
      <c r="M5" s="7"/>
      <c r="N5" s="6">
        <f t="shared" si="3"/>
        <v>2</v>
      </c>
      <c r="O5" s="11">
        <f t="shared" si="4"/>
        <v>309</v>
      </c>
      <c r="P5" s="14">
        <v>17</v>
      </c>
      <c r="Q5" s="14">
        <v>3</v>
      </c>
      <c r="R5" s="14"/>
      <c r="S5" s="14">
        <v>3</v>
      </c>
      <c r="T5" s="14"/>
      <c r="U5" s="14">
        <v>4</v>
      </c>
      <c r="V5" s="14"/>
      <c r="W5" s="14">
        <v>11</v>
      </c>
      <c r="X5" s="14">
        <v>20</v>
      </c>
      <c r="Y5" s="14"/>
      <c r="Z5" s="14">
        <v>5</v>
      </c>
      <c r="AA5" s="14">
        <v>6</v>
      </c>
      <c r="AB5" s="14"/>
      <c r="AC5" s="14"/>
      <c r="AD5" s="13">
        <f t="shared" si="5"/>
        <v>69</v>
      </c>
      <c r="AE5" s="15">
        <f t="shared" si="0"/>
        <v>240</v>
      </c>
      <c r="AF5" s="7">
        <f t="shared" si="1"/>
        <v>240</v>
      </c>
      <c r="AG5" s="13">
        <f t="shared" si="6"/>
        <v>0</v>
      </c>
    </row>
    <row r="6" spans="1:33" ht="12.75" customHeight="1" x14ac:dyDescent="0.25">
      <c r="A6" s="20" t="s">
        <v>31</v>
      </c>
      <c r="B6" s="21">
        <v>60</v>
      </c>
      <c r="C6" s="8">
        <v>1</v>
      </c>
      <c r="D6" s="8">
        <v>6</v>
      </c>
      <c r="E6" s="12">
        <v>60</v>
      </c>
      <c r="F6" s="1">
        <f>'4.1'!AG6</f>
        <v>16</v>
      </c>
      <c r="G6" s="22">
        <f t="shared" si="2"/>
        <v>76</v>
      </c>
      <c r="H6" s="7"/>
      <c r="I6" s="7"/>
      <c r="J6" s="7"/>
      <c r="K6" s="7"/>
      <c r="L6" s="7"/>
      <c r="M6" s="7">
        <v>10</v>
      </c>
      <c r="N6" s="6">
        <f t="shared" si="3"/>
        <v>10</v>
      </c>
      <c r="O6" s="11">
        <f t="shared" si="4"/>
        <v>66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3">
        <f t="shared" si="5"/>
        <v>0</v>
      </c>
      <c r="AE6" s="15">
        <f t="shared" si="0"/>
        <v>66</v>
      </c>
      <c r="AF6" s="7">
        <f t="shared" si="1"/>
        <v>66</v>
      </c>
      <c r="AG6" s="13">
        <f t="shared" si="6"/>
        <v>0</v>
      </c>
    </row>
    <row r="7" spans="1:33" ht="12.75" customHeight="1" x14ac:dyDescent="0.25">
      <c r="A7" s="20" t="s">
        <v>33</v>
      </c>
      <c r="B7" s="21">
        <v>120</v>
      </c>
      <c r="C7" s="9">
        <v>6</v>
      </c>
      <c r="D7" s="9">
        <v>192</v>
      </c>
      <c r="E7" s="12">
        <v>240</v>
      </c>
      <c r="F7" s="1">
        <f>'4.1'!AG7</f>
        <v>890</v>
      </c>
      <c r="G7" s="22">
        <f t="shared" si="2"/>
        <v>1130</v>
      </c>
      <c r="H7" s="7">
        <v>8</v>
      </c>
      <c r="I7" s="7"/>
      <c r="J7" s="7"/>
      <c r="K7" s="7">
        <v>46</v>
      </c>
      <c r="L7" s="7"/>
      <c r="M7" s="7">
        <v>40</v>
      </c>
      <c r="N7" s="6">
        <f t="shared" si="3"/>
        <v>94</v>
      </c>
      <c r="O7" s="11">
        <f t="shared" si="4"/>
        <v>1036</v>
      </c>
      <c r="P7" s="14">
        <v>8</v>
      </c>
      <c r="Q7" s="14">
        <v>8</v>
      </c>
      <c r="R7" s="14"/>
      <c r="S7" s="14"/>
      <c r="T7" s="14">
        <v>27</v>
      </c>
      <c r="U7" s="14">
        <v>21</v>
      </c>
      <c r="V7" s="14">
        <v>12</v>
      </c>
      <c r="W7" s="14">
        <v>8</v>
      </c>
      <c r="X7" s="14"/>
      <c r="Y7" s="14"/>
      <c r="Z7" s="14">
        <v>20</v>
      </c>
      <c r="AA7" s="14">
        <v>20</v>
      </c>
      <c r="AB7" s="14"/>
      <c r="AC7" s="14"/>
      <c r="AD7" s="13">
        <f t="shared" si="5"/>
        <v>124</v>
      </c>
      <c r="AE7" s="15">
        <f t="shared" si="0"/>
        <v>912</v>
      </c>
      <c r="AF7" s="7">
        <f t="shared" si="1"/>
        <v>912</v>
      </c>
      <c r="AG7" s="13">
        <f t="shared" si="6"/>
        <v>0</v>
      </c>
    </row>
    <row r="8" spans="1:33" ht="12.75" customHeight="1" x14ac:dyDescent="0.25">
      <c r="A8" s="20" t="s">
        <v>34</v>
      </c>
      <c r="B8" s="21">
        <v>40</v>
      </c>
      <c r="C8" s="8">
        <v>0</v>
      </c>
      <c r="D8" s="8">
        <v>32</v>
      </c>
      <c r="E8" s="12">
        <v>40</v>
      </c>
      <c r="F8" s="1">
        <f>'4.1'!AG8</f>
        <v>5</v>
      </c>
      <c r="G8" s="22">
        <f t="shared" si="2"/>
        <v>45</v>
      </c>
      <c r="H8" s="7"/>
      <c r="I8" s="7"/>
      <c r="J8" s="7"/>
      <c r="K8" s="7"/>
      <c r="L8" s="7"/>
      <c r="M8" s="7"/>
      <c r="N8" s="6">
        <f t="shared" si="3"/>
        <v>0</v>
      </c>
      <c r="O8" s="11">
        <f t="shared" si="4"/>
        <v>45</v>
      </c>
      <c r="P8" s="14"/>
      <c r="Q8" s="14"/>
      <c r="R8" s="14"/>
      <c r="S8" s="14">
        <v>10</v>
      </c>
      <c r="T8" s="14"/>
      <c r="U8" s="14"/>
      <c r="V8" s="14"/>
      <c r="W8" s="14"/>
      <c r="X8" s="14"/>
      <c r="Y8" s="14"/>
      <c r="Z8" s="14"/>
      <c r="AA8" s="14">
        <v>3</v>
      </c>
      <c r="AB8" s="14"/>
      <c r="AC8" s="14"/>
      <c r="AD8" s="13">
        <f t="shared" si="5"/>
        <v>13</v>
      </c>
      <c r="AE8" s="15">
        <f t="shared" si="0"/>
        <v>32</v>
      </c>
      <c r="AF8" s="7">
        <f t="shared" si="1"/>
        <v>32</v>
      </c>
      <c r="AG8" s="13">
        <f t="shared" si="6"/>
        <v>0</v>
      </c>
    </row>
    <row r="9" spans="1:33" ht="12.75" customHeight="1" x14ac:dyDescent="0.25">
      <c r="A9" s="20" t="s">
        <v>35</v>
      </c>
      <c r="B9" s="21">
        <v>65</v>
      </c>
      <c r="C9" s="8">
        <v>2</v>
      </c>
      <c r="D9" s="8">
        <v>76</v>
      </c>
      <c r="E9" s="12"/>
      <c r="F9" s="1">
        <f>'4.1'!AG9</f>
        <v>231</v>
      </c>
      <c r="G9" s="22">
        <f t="shared" si="2"/>
        <v>231</v>
      </c>
      <c r="H9" s="7">
        <v>3</v>
      </c>
      <c r="I9" s="7"/>
      <c r="J9" s="7"/>
      <c r="K9" s="7"/>
      <c r="L9" s="7"/>
      <c r="M9" s="7"/>
      <c r="N9" s="6">
        <f t="shared" si="3"/>
        <v>3</v>
      </c>
      <c r="O9" s="11">
        <f t="shared" si="4"/>
        <v>228</v>
      </c>
      <c r="P9" s="14"/>
      <c r="Q9" s="14"/>
      <c r="R9" s="14"/>
      <c r="S9" s="14"/>
      <c r="T9" s="14"/>
      <c r="U9" s="14">
        <v>11</v>
      </c>
      <c r="V9" s="14">
        <v>4</v>
      </c>
      <c r="W9" s="14"/>
      <c r="X9" s="14"/>
      <c r="Y9" s="14"/>
      <c r="Z9" s="14">
        <v>4</v>
      </c>
      <c r="AA9" s="14">
        <v>3</v>
      </c>
      <c r="AB9" s="14"/>
      <c r="AC9" s="14"/>
      <c r="AD9" s="13">
        <f t="shared" si="5"/>
        <v>22</v>
      </c>
      <c r="AE9" s="15">
        <f t="shared" si="0"/>
        <v>206</v>
      </c>
      <c r="AF9" s="7">
        <f t="shared" si="1"/>
        <v>206</v>
      </c>
      <c r="AG9" s="13">
        <f t="shared" si="6"/>
        <v>0</v>
      </c>
    </row>
    <row r="10" spans="1:33" ht="12.75" customHeight="1" x14ac:dyDescent="0.25">
      <c r="A10" s="20" t="s">
        <v>36</v>
      </c>
      <c r="B10" s="21">
        <v>100</v>
      </c>
      <c r="C10" s="8">
        <v>9</v>
      </c>
      <c r="D10" s="8">
        <v>70</v>
      </c>
      <c r="E10" s="12"/>
      <c r="F10" s="1">
        <f>'4.1'!AG10</f>
        <v>1302</v>
      </c>
      <c r="G10" s="22">
        <f t="shared" si="2"/>
        <v>1302</v>
      </c>
      <c r="H10" s="7">
        <v>31</v>
      </c>
      <c r="I10" s="7"/>
      <c r="J10" s="7"/>
      <c r="K10" s="7"/>
      <c r="L10" s="7">
        <v>7</v>
      </c>
      <c r="M10" s="7">
        <v>20</v>
      </c>
      <c r="N10" s="6">
        <f t="shared" si="3"/>
        <v>58</v>
      </c>
      <c r="O10" s="11">
        <f t="shared" si="4"/>
        <v>1244</v>
      </c>
      <c r="P10" s="14">
        <v>42</v>
      </c>
      <c r="Q10" s="14">
        <v>38</v>
      </c>
      <c r="R10" s="14"/>
      <c r="S10" s="14"/>
      <c r="T10" s="14">
        <v>36</v>
      </c>
      <c r="U10" s="14">
        <v>24</v>
      </c>
      <c r="V10" s="14">
        <v>25</v>
      </c>
      <c r="W10" s="14">
        <v>13</v>
      </c>
      <c r="X10" s="14"/>
      <c r="Y10" s="14"/>
      <c r="Z10" s="14">
        <v>55</v>
      </c>
      <c r="AA10" s="14">
        <v>41</v>
      </c>
      <c r="AB10" s="14"/>
      <c r="AC10" s="14"/>
      <c r="AD10" s="13">
        <f t="shared" si="5"/>
        <v>274</v>
      </c>
      <c r="AE10" s="15">
        <f t="shared" si="0"/>
        <v>970</v>
      </c>
      <c r="AF10" s="7">
        <f t="shared" si="1"/>
        <v>970</v>
      </c>
      <c r="AG10" s="13">
        <f t="shared" si="6"/>
        <v>0</v>
      </c>
    </row>
    <row r="11" spans="1:33" ht="12.75" customHeight="1" x14ac:dyDescent="0.25">
      <c r="A11" s="20" t="s">
        <v>37</v>
      </c>
      <c r="B11" s="21">
        <v>85</v>
      </c>
      <c r="C11" s="10">
        <v>2</v>
      </c>
      <c r="D11" s="10">
        <v>21</v>
      </c>
      <c r="E11" s="12">
        <v>85</v>
      </c>
      <c r="F11" s="1">
        <f>'4.1'!AG11</f>
        <v>160</v>
      </c>
      <c r="G11" s="22">
        <f t="shared" si="2"/>
        <v>245</v>
      </c>
      <c r="H11" s="7">
        <v>6</v>
      </c>
      <c r="I11" s="7"/>
      <c r="J11" s="7"/>
      <c r="K11" s="7"/>
      <c r="L11" s="7"/>
      <c r="M11" s="7"/>
      <c r="N11" s="6">
        <f t="shared" si="3"/>
        <v>6</v>
      </c>
      <c r="O11" s="11">
        <f t="shared" si="4"/>
        <v>239</v>
      </c>
      <c r="P11" s="14">
        <v>5</v>
      </c>
      <c r="Q11" s="25">
        <v>10</v>
      </c>
      <c r="R11" s="14"/>
      <c r="S11" s="25"/>
      <c r="T11" s="25"/>
      <c r="U11" s="14">
        <v>15</v>
      </c>
      <c r="V11" s="25">
        <v>1</v>
      </c>
      <c r="W11" s="14">
        <v>5</v>
      </c>
      <c r="X11" s="14"/>
      <c r="Y11" s="14"/>
      <c r="Z11" s="14">
        <v>12</v>
      </c>
      <c r="AA11" s="14"/>
      <c r="AB11" s="14"/>
      <c r="AC11" s="14"/>
      <c r="AD11" s="13">
        <f t="shared" si="5"/>
        <v>48</v>
      </c>
      <c r="AE11" s="15">
        <f t="shared" si="0"/>
        <v>191</v>
      </c>
      <c r="AF11" s="7">
        <f t="shared" si="1"/>
        <v>191</v>
      </c>
      <c r="AG11" s="13">
        <f t="shared" si="6"/>
        <v>0</v>
      </c>
    </row>
    <row r="12" spans="1:33" ht="12.75" customHeight="1" x14ac:dyDescent="0.25">
      <c r="A12" s="20" t="s">
        <v>38</v>
      </c>
      <c r="B12" s="21">
        <v>50</v>
      </c>
      <c r="C12" s="10">
        <v>7</v>
      </c>
      <c r="D12" s="10">
        <v>24</v>
      </c>
      <c r="E12" s="12">
        <v>170</v>
      </c>
      <c r="F12" s="1">
        <f>'4.1'!AG12</f>
        <v>376</v>
      </c>
      <c r="G12" s="22">
        <f t="shared" si="2"/>
        <v>546</v>
      </c>
      <c r="H12" s="7">
        <v>5</v>
      </c>
      <c r="I12" s="7"/>
      <c r="J12" s="7"/>
      <c r="K12" s="7"/>
      <c r="L12" s="7"/>
      <c r="M12" s="7"/>
      <c r="N12" s="6">
        <f t="shared" si="3"/>
        <v>5</v>
      </c>
      <c r="O12" s="11">
        <f t="shared" si="4"/>
        <v>541</v>
      </c>
      <c r="P12" s="14">
        <v>4</v>
      </c>
      <c r="Q12" s="14">
        <v>25</v>
      </c>
      <c r="R12" s="14"/>
      <c r="S12" s="14"/>
      <c r="T12" s="14">
        <v>24</v>
      </c>
      <c r="U12" s="14">
        <v>37</v>
      </c>
      <c r="V12" s="14">
        <v>10</v>
      </c>
      <c r="W12" s="14">
        <v>21</v>
      </c>
      <c r="X12" s="14"/>
      <c r="Y12" s="14"/>
      <c r="Z12" s="14">
        <v>28</v>
      </c>
      <c r="AA12" s="14">
        <v>18</v>
      </c>
      <c r="AB12" s="14"/>
      <c r="AC12" s="14"/>
      <c r="AD12" s="13">
        <f t="shared" si="5"/>
        <v>167</v>
      </c>
      <c r="AE12" s="15">
        <f t="shared" si="0"/>
        <v>374</v>
      </c>
      <c r="AF12" s="7">
        <f t="shared" si="1"/>
        <v>374</v>
      </c>
      <c r="AG12" s="13">
        <f t="shared" si="6"/>
        <v>0</v>
      </c>
    </row>
    <row r="13" spans="1:33" ht="12.75" customHeight="1" x14ac:dyDescent="0.25">
      <c r="A13" s="20" t="s">
        <v>39</v>
      </c>
      <c r="B13" s="21">
        <v>50</v>
      </c>
      <c r="C13" s="10">
        <v>7</v>
      </c>
      <c r="D13" s="10">
        <v>39</v>
      </c>
      <c r="E13" s="12">
        <v>170</v>
      </c>
      <c r="F13" s="1">
        <f>'4.1'!AG13</f>
        <v>314</v>
      </c>
      <c r="G13" s="22">
        <f t="shared" si="2"/>
        <v>484</v>
      </c>
      <c r="H13" s="7">
        <v>9</v>
      </c>
      <c r="I13" s="7"/>
      <c r="J13" s="7"/>
      <c r="K13" s="7"/>
      <c r="L13" s="7"/>
      <c r="M13" s="7"/>
      <c r="N13" s="6">
        <f t="shared" si="3"/>
        <v>9</v>
      </c>
      <c r="O13" s="11">
        <f t="shared" si="4"/>
        <v>475</v>
      </c>
      <c r="P13" s="14">
        <v>4</v>
      </c>
      <c r="Q13" s="14"/>
      <c r="R13" s="14"/>
      <c r="S13" s="14"/>
      <c r="T13" s="14">
        <v>20</v>
      </c>
      <c r="U13" s="14">
        <v>4</v>
      </c>
      <c r="V13" s="14">
        <v>4</v>
      </c>
      <c r="W13" s="14">
        <v>12</v>
      </c>
      <c r="X13" s="14"/>
      <c r="Y13" s="14"/>
      <c r="Z13" s="14">
        <v>24</v>
      </c>
      <c r="AA13" s="14">
        <v>18</v>
      </c>
      <c r="AB13" s="14"/>
      <c r="AC13" s="14"/>
      <c r="AD13" s="13">
        <f t="shared" si="5"/>
        <v>86</v>
      </c>
      <c r="AE13" s="15">
        <f t="shared" si="0"/>
        <v>389</v>
      </c>
      <c r="AF13" s="7">
        <f t="shared" si="1"/>
        <v>389</v>
      </c>
      <c r="AG13" s="13">
        <f t="shared" si="6"/>
        <v>0</v>
      </c>
    </row>
    <row r="14" spans="1:33" ht="12.75" customHeight="1" x14ac:dyDescent="0.25">
      <c r="A14" s="20" t="s">
        <v>25</v>
      </c>
      <c r="B14" s="21">
        <v>45</v>
      </c>
      <c r="C14" s="10">
        <v>0</v>
      </c>
      <c r="D14" s="10">
        <v>44</v>
      </c>
      <c r="E14" s="12"/>
      <c r="F14" s="1">
        <f>'4.1'!AG14</f>
        <v>62</v>
      </c>
      <c r="G14" s="22">
        <f t="shared" si="2"/>
        <v>62</v>
      </c>
      <c r="H14" s="7"/>
      <c r="I14" s="7"/>
      <c r="J14" s="7"/>
      <c r="K14" s="7"/>
      <c r="L14" s="7">
        <v>5</v>
      </c>
      <c r="M14" s="7"/>
      <c r="N14" s="6">
        <f t="shared" si="3"/>
        <v>5</v>
      </c>
      <c r="O14" s="11">
        <f t="shared" si="4"/>
        <v>57</v>
      </c>
      <c r="P14" s="14"/>
      <c r="Q14" s="14"/>
      <c r="R14" s="14"/>
      <c r="S14" s="14"/>
      <c r="T14" s="14"/>
      <c r="U14" s="14"/>
      <c r="V14" s="14"/>
      <c r="W14" s="14"/>
      <c r="X14" s="14">
        <v>10</v>
      </c>
      <c r="Y14" s="14"/>
      <c r="Z14" s="14"/>
      <c r="AA14" s="14"/>
      <c r="AB14" s="14">
        <v>3</v>
      </c>
      <c r="AC14" s="14"/>
      <c r="AD14" s="13">
        <f t="shared" si="5"/>
        <v>13</v>
      </c>
      <c r="AE14" s="15">
        <f t="shared" si="0"/>
        <v>44</v>
      </c>
      <c r="AF14" s="7">
        <f t="shared" si="1"/>
        <v>44</v>
      </c>
      <c r="AG14" s="13">
        <f t="shared" si="6"/>
        <v>0</v>
      </c>
    </row>
    <row r="15" spans="1:33" ht="12.75" customHeight="1" x14ac:dyDescent="0.25">
      <c r="A15" s="20" t="s">
        <v>26</v>
      </c>
      <c r="B15" s="21">
        <v>33</v>
      </c>
      <c r="C15" s="10">
        <v>3</v>
      </c>
      <c r="D15" s="10">
        <v>61</v>
      </c>
      <c r="E15" s="12"/>
      <c r="F15" s="1">
        <f>'4.1'!AG15</f>
        <v>160</v>
      </c>
      <c r="G15" s="22">
        <f t="shared" si="2"/>
        <v>160</v>
      </c>
      <c r="H15" s="7"/>
      <c r="I15" s="7"/>
      <c r="J15" s="7"/>
      <c r="K15" s="7"/>
      <c r="L15" s="7"/>
      <c r="M15" s="7"/>
      <c r="N15" s="6">
        <f t="shared" si="3"/>
        <v>0</v>
      </c>
      <c r="O15" s="11">
        <f t="shared" si="4"/>
        <v>160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3">
        <f t="shared" si="5"/>
        <v>0</v>
      </c>
      <c r="AE15" s="15">
        <f t="shared" si="0"/>
        <v>160</v>
      </c>
      <c r="AF15" s="7">
        <f t="shared" si="1"/>
        <v>160</v>
      </c>
      <c r="AG15" s="13">
        <f t="shared" si="6"/>
        <v>0</v>
      </c>
    </row>
    <row r="16" spans="1:33" ht="12.75" customHeight="1" x14ac:dyDescent="0.25">
      <c r="A16" s="20" t="s">
        <v>27</v>
      </c>
      <c r="B16" s="21">
        <v>45</v>
      </c>
      <c r="C16" s="10">
        <v>4</v>
      </c>
      <c r="D16" s="10">
        <v>40</v>
      </c>
      <c r="E16" s="12">
        <v>5</v>
      </c>
      <c r="F16" s="1">
        <f>'4.1'!AG16</f>
        <v>401</v>
      </c>
      <c r="G16" s="22">
        <f t="shared" si="2"/>
        <v>406</v>
      </c>
      <c r="H16" s="7">
        <v>11</v>
      </c>
      <c r="I16" s="7"/>
      <c r="J16" s="7"/>
      <c r="K16" s="7">
        <v>38</v>
      </c>
      <c r="L16" s="7"/>
      <c r="M16" s="7"/>
      <c r="N16" s="6">
        <f t="shared" si="3"/>
        <v>49</v>
      </c>
      <c r="O16" s="11">
        <f t="shared" si="4"/>
        <v>357</v>
      </c>
      <c r="P16" s="14">
        <v>12</v>
      </c>
      <c r="Q16" s="14">
        <v>20</v>
      </c>
      <c r="R16" s="14"/>
      <c r="S16" s="14"/>
      <c r="T16" s="14">
        <v>30</v>
      </c>
      <c r="U16" s="14">
        <v>20</v>
      </c>
      <c r="V16" s="14"/>
      <c r="W16" s="14">
        <v>16</v>
      </c>
      <c r="X16" s="14"/>
      <c r="Y16" s="14"/>
      <c r="Z16" s="14">
        <v>16</v>
      </c>
      <c r="AA16" s="14">
        <v>18</v>
      </c>
      <c r="AB16" s="14"/>
      <c r="AC16" s="14">
        <v>5</v>
      </c>
      <c r="AD16" s="13">
        <f t="shared" si="5"/>
        <v>132</v>
      </c>
      <c r="AE16" s="15">
        <f t="shared" si="0"/>
        <v>225</v>
      </c>
      <c r="AF16" s="7">
        <f t="shared" si="1"/>
        <v>220</v>
      </c>
      <c r="AG16" s="13">
        <f t="shared" si="6"/>
        <v>0</v>
      </c>
    </row>
    <row r="17" spans="1:33" ht="12.75" customHeight="1" x14ac:dyDescent="0.25">
      <c r="A17" s="20" t="s">
        <v>48</v>
      </c>
      <c r="B17" s="21">
        <v>100</v>
      </c>
      <c r="C17" s="10">
        <v>0</v>
      </c>
      <c r="D17" s="10">
        <v>38</v>
      </c>
      <c r="E17" s="12"/>
      <c r="F17" s="1">
        <f>'4.1'!AG17</f>
        <v>38</v>
      </c>
      <c r="G17" s="22">
        <f t="shared" si="2"/>
        <v>38</v>
      </c>
      <c r="H17" s="7"/>
      <c r="I17" s="7"/>
      <c r="J17" s="7"/>
      <c r="K17" s="7"/>
      <c r="L17" s="7"/>
      <c r="M17" s="7"/>
      <c r="N17" s="6">
        <f t="shared" si="3"/>
        <v>0</v>
      </c>
      <c r="O17" s="11">
        <f t="shared" si="4"/>
        <v>38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3">
        <f t="shared" si="5"/>
        <v>0</v>
      </c>
      <c r="AE17" s="15">
        <f t="shared" si="0"/>
        <v>38</v>
      </c>
      <c r="AF17" s="7">
        <f t="shared" si="1"/>
        <v>38</v>
      </c>
      <c r="AG17" s="13">
        <f t="shared" si="6"/>
        <v>0</v>
      </c>
    </row>
    <row r="18" spans="1:33" ht="12.75" customHeight="1" x14ac:dyDescent="0.25">
      <c r="A18" s="20" t="s">
        <v>49</v>
      </c>
      <c r="B18" s="21">
        <v>100</v>
      </c>
      <c r="C18" s="10">
        <v>0</v>
      </c>
      <c r="D18" s="10">
        <v>8</v>
      </c>
      <c r="E18" s="12"/>
      <c r="F18" s="1">
        <f>'4.1'!AG18</f>
        <v>35</v>
      </c>
      <c r="G18" s="22">
        <f t="shared" si="2"/>
        <v>35</v>
      </c>
      <c r="H18" s="7"/>
      <c r="I18" s="7"/>
      <c r="J18" s="7"/>
      <c r="K18" s="7"/>
      <c r="L18" s="7"/>
      <c r="M18" s="7"/>
      <c r="N18" s="6">
        <f t="shared" si="3"/>
        <v>0</v>
      </c>
      <c r="O18" s="11">
        <f t="shared" si="4"/>
        <v>35</v>
      </c>
      <c r="P18" s="14">
        <v>4</v>
      </c>
      <c r="Q18" s="14">
        <v>7</v>
      </c>
      <c r="R18" s="14"/>
      <c r="S18" s="14"/>
      <c r="T18" s="14"/>
      <c r="U18" s="14"/>
      <c r="V18" s="14">
        <v>8</v>
      </c>
      <c r="W18" s="14"/>
      <c r="X18" s="14"/>
      <c r="Y18" s="14"/>
      <c r="Z18" s="14"/>
      <c r="AA18" s="14">
        <v>8</v>
      </c>
      <c r="AB18" s="14"/>
      <c r="AC18" s="14"/>
      <c r="AD18" s="13">
        <f t="shared" si="5"/>
        <v>27</v>
      </c>
      <c r="AE18" s="15">
        <f t="shared" si="0"/>
        <v>8</v>
      </c>
      <c r="AF18" s="7">
        <f t="shared" si="1"/>
        <v>8</v>
      </c>
      <c r="AG18" s="13">
        <f t="shared" si="6"/>
        <v>0</v>
      </c>
    </row>
    <row r="19" spans="1:33" ht="12.75" customHeight="1" x14ac:dyDescent="0.25">
      <c r="A19" s="20" t="s">
        <v>50</v>
      </c>
      <c r="B19" s="21">
        <v>50</v>
      </c>
      <c r="C19" s="10"/>
      <c r="D19" s="10">
        <v>37</v>
      </c>
      <c r="E19" s="12"/>
      <c r="F19" s="1">
        <f>'4.1'!AG19</f>
        <v>38</v>
      </c>
      <c r="G19" s="22">
        <f t="shared" si="2"/>
        <v>38</v>
      </c>
      <c r="H19" s="7"/>
      <c r="I19" s="7"/>
      <c r="J19" s="7"/>
      <c r="K19" s="7"/>
      <c r="L19" s="7"/>
      <c r="M19" s="7"/>
      <c r="N19" s="6">
        <f t="shared" si="3"/>
        <v>0</v>
      </c>
      <c r="O19" s="11">
        <f t="shared" si="4"/>
        <v>38</v>
      </c>
      <c r="P19" s="14"/>
      <c r="Q19" s="14"/>
      <c r="R19" s="14"/>
      <c r="S19" s="14"/>
      <c r="T19" s="14"/>
      <c r="U19" s="14"/>
      <c r="V19" s="14">
        <v>1</v>
      </c>
      <c r="W19" s="14"/>
      <c r="X19" s="14"/>
      <c r="Y19" s="14"/>
      <c r="Z19" s="14"/>
      <c r="AA19" s="14"/>
      <c r="AB19" s="14"/>
      <c r="AC19" s="14"/>
      <c r="AD19" s="13">
        <f t="shared" si="5"/>
        <v>1</v>
      </c>
      <c r="AE19" s="15">
        <f t="shared" si="0"/>
        <v>37</v>
      </c>
      <c r="AF19" s="7">
        <f t="shared" si="1"/>
        <v>37</v>
      </c>
      <c r="AG19" s="13">
        <f t="shared" si="6"/>
        <v>0</v>
      </c>
    </row>
    <row r="20" spans="1:33" ht="12.75" customHeight="1" x14ac:dyDescent="0.25">
      <c r="A20" s="20" t="s">
        <v>47</v>
      </c>
      <c r="B20" s="21">
        <v>33</v>
      </c>
      <c r="C20" s="10">
        <v>2</v>
      </c>
      <c r="D20" s="10">
        <v>19</v>
      </c>
      <c r="E20" s="12"/>
      <c r="F20" s="1">
        <f>'4.1'!AG20</f>
        <v>179</v>
      </c>
      <c r="G20" s="22">
        <f t="shared" si="2"/>
        <v>179</v>
      </c>
      <c r="H20" s="7">
        <v>6</v>
      </c>
      <c r="I20" s="7"/>
      <c r="J20" s="7"/>
      <c r="K20" s="7"/>
      <c r="L20" s="7"/>
      <c r="M20" s="7"/>
      <c r="N20" s="6">
        <f t="shared" si="3"/>
        <v>6</v>
      </c>
      <c r="O20" s="11">
        <f t="shared" si="4"/>
        <v>173</v>
      </c>
      <c r="P20" s="14">
        <v>6</v>
      </c>
      <c r="Q20" s="14">
        <v>5</v>
      </c>
      <c r="R20" s="14"/>
      <c r="S20" s="14"/>
      <c r="T20" s="14">
        <v>8</v>
      </c>
      <c r="U20" s="14">
        <v>13</v>
      </c>
      <c r="V20" s="14">
        <v>12</v>
      </c>
      <c r="W20" s="14">
        <v>19</v>
      </c>
      <c r="X20" s="14">
        <v>1</v>
      </c>
      <c r="Y20" s="14"/>
      <c r="Z20" s="14">
        <v>15</v>
      </c>
      <c r="AA20" s="14">
        <v>8</v>
      </c>
      <c r="AB20" s="14"/>
      <c r="AC20" s="14">
        <v>1</v>
      </c>
      <c r="AD20" s="13">
        <f t="shared" si="5"/>
        <v>87</v>
      </c>
      <c r="AE20" s="15">
        <f t="shared" si="0"/>
        <v>86</v>
      </c>
      <c r="AF20" s="7">
        <f t="shared" si="1"/>
        <v>85</v>
      </c>
      <c r="AG20" s="13">
        <f t="shared" si="6"/>
        <v>0</v>
      </c>
    </row>
    <row r="21" spans="1:33" ht="12.75" customHeight="1" x14ac:dyDescent="0.25">
      <c r="A21" s="20" t="s">
        <v>102</v>
      </c>
      <c r="B21" s="21"/>
      <c r="C21" s="10"/>
      <c r="D21" s="10">
        <v>2</v>
      </c>
      <c r="E21" s="12"/>
      <c r="F21" s="1">
        <f>'4.1'!AG21</f>
        <v>2</v>
      </c>
      <c r="G21" s="22">
        <f t="shared" ref="G21:G26" si="7">SUM(E21:F21)</f>
        <v>2</v>
      </c>
      <c r="H21" s="7"/>
      <c r="I21" s="7"/>
      <c r="J21" s="7"/>
      <c r="K21" s="7"/>
      <c r="L21" s="7"/>
      <c r="M21" s="7"/>
      <c r="N21" s="6">
        <f t="shared" ref="N21:N26" si="8">SUBTOTAL(9,H21:M21)</f>
        <v>0</v>
      </c>
      <c r="O21" s="11">
        <f t="shared" ref="O21:O26" si="9">G21-N21</f>
        <v>2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3">
        <f t="shared" si="5"/>
        <v>0</v>
      </c>
      <c r="AE21" s="15">
        <f t="shared" ref="AE21:AE26" si="10">O21-AD21</f>
        <v>2</v>
      </c>
      <c r="AF21" s="7">
        <f t="shared" ref="AF21:AF26" si="11">(B21*C21)+D21</f>
        <v>2</v>
      </c>
      <c r="AG21" s="13">
        <f t="shared" ref="AG21:AG26" si="12">AF21+AC21-AE21</f>
        <v>0</v>
      </c>
    </row>
    <row r="22" spans="1:33" ht="12.75" customHeight="1" x14ac:dyDescent="0.25">
      <c r="A22" s="20" t="s">
        <v>123</v>
      </c>
      <c r="B22" s="21"/>
      <c r="C22" s="10"/>
      <c r="D22" s="10">
        <v>7</v>
      </c>
      <c r="E22" s="12"/>
      <c r="F22" s="1">
        <f>'4.1'!AG22</f>
        <v>7</v>
      </c>
      <c r="G22" s="22">
        <f t="shared" si="7"/>
        <v>7</v>
      </c>
      <c r="H22" s="7"/>
      <c r="I22" s="7"/>
      <c r="J22" s="7"/>
      <c r="K22" s="7"/>
      <c r="L22" s="7"/>
      <c r="M22" s="7"/>
      <c r="N22" s="6">
        <f t="shared" si="8"/>
        <v>0</v>
      </c>
      <c r="O22" s="11">
        <f t="shared" si="9"/>
        <v>7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>
        <f t="shared" si="5"/>
        <v>0</v>
      </c>
      <c r="AE22" s="15">
        <f t="shared" si="10"/>
        <v>7</v>
      </c>
      <c r="AF22" s="7">
        <f t="shared" si="11"/>
        <v>7</v>
      </c>
      <c r="AG22" s="13">
        <f t="shared" si="12"/>
        <v>0</v>
      </c>
    </row>
    <row r="23" spans="1:33" ht="12.75" customHeight="1" x14ac:dyDescent="0.25">
      <c r="A23" s="20" t="s">
        <v>124</v>
      </c>
      <c r="B23" s="21"/>
      <c r="C23" s="10"/>
      <c r="D23" s="10">
        <v>6</v>
      </c>
      <c r="E23" s="12"/>
      <c r="F23" s="1">
        <f>'4.1'!AG23</f>
        <v>6</v>
      </c>
      <c r="G23" s="22">
        <f t="shared" si="7"/>
        <v>6</v>
      </c>
      <c r="H23" s="7"/>
      <c r="I23" s="7"/>
      <c r="J23" s="7"/>
      <c r="K23" s="7"/>
      <c r="L23" s="7"/>
      <c r="M23" s="7"/>
      <c r="N23" s="6">
        <f t="shared" si="8"/>
        <v>0</v>
      </c>
      <c r="O23" s="11">
        <f t="shared" si="9"/>
        <v>6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5"/>
        <v>0</v>
      </c>
      <c r="AE23" s="15">
        <f t="shared" si="10"/>
        <v>6</v>
      </c>
      <c r="AF23" s="7">
        <f t="shared" si="11"/>
        <v>6</v>
      </c>
      <c r="AG23" s="13">
        <f t="shared" si="12"/>
        <v>0</v>
      </c>
    </row>
    <row r="24" spans="1:33" ht="12.75" customHeight="1" x14ac:dyDescent="0.25">
      <c r="A24" s="20" t="s">
        <v>106</v>
      </c>
      <c r="B24" s="21"/>
      <c r="C24" s="10"/>
      <c r="D24" s="10">
        <v>1</v>
      </c>
      <c r="E24" s="12"/>
      <c r="F24" s="1">
        <f>'4.1'!AG24</f>
        <v>1</v>
      </c>
      <c r="G24" s="22">
        <f t="shared" si="7"/>
        <v>1</v>
      </c>
      <c r="H24" s="7"/>
      <c r="I24" s="7"/>
      <c r="J24" s="7"/>
      <c r="K24" s="7"/>
      <c r="L24" s="7"/>
      <c r="M24" s="7"/>
      <c r="N24" s="6">
        <f t="shared" si="8"/>
        <v>0</v>
      </c>
      <c r="O24" s="11">
        <f t="shared" si="9"/>
        <v>1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>
        <f t="shared" si="5"/>
        <v>0</v>
      </c>
      <c r="AE24" s="15">
        <f t="shared" si="10"/>
        <v>1</v>
      </c>
      <c r="AF24" s="7">
        <f t="shared" si="11"/>
        <v>1</v>
      </c>
      <c r="AG24" s="13">
        <f t="shared" si="12"/>
        <v>0</v>
      </c>
    </row>
    <row r="25" spans="1:33" ht="12.75" customHeight="1" x14ac:dyDescent="0.25">
      <c r="A25" s="20" t="s">
        <v>107</v>
      </c>
      <c r="B25" s="21"/>
      <c r="C25" s="10"/>
      <c r="D25" s="10">
        <v>1</v>
      </c>
      <c r="E25" s="12"/>
      <c r="F25" s="1">
        <f>'4.1'!AG25</f>
        <v>1</v>
      </c>
      <c r="G25" s="22">
        <f t="shared" si="7"/>
        <v>1</v>
      </c>
      <c r="H25" s="7"/>
      <c r="I25" s="7"/>
      <c r="J25" s="7"/>
      <c r="K25" s="7"/>
      <c r="L25" s="7"/>
      <c r="M25" s="7"/>
      <c r="N25" s="6">
        <f t="shared" si="8"/>
        <v>0</v>
      </c>
      <c r="O25" s="11">
        <f t="shared" si="9"/>
        <v>1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3">
        <f t="shared" si="5"/>
        <v>0</v>
      </c>
      <c r="AE25" s="15">
        <f t="shared" si="10"/>
        <v>1</v>
      </c>
      <c r="AF25" s="7">
        <f t="shared" si="11"/>
        <v>1</v>
      </c>
      <c r="AG25" s="13">
        <f t="shared" si="12"/>
        <v>0</v>
      </c>
    </row>
    <row r="26" spans="1:33" ht="12.75" customHeight="1" x14ac:dyDescent="0.25">
      <c r="A26" s="20" t="s">
        <v>32</v>
      </c>
      <c r="B26" s="21">
        <v>30</v>
      </c>
      <c r="C26" s="10">
        <v>2</v>
      </c>
      <c r="D26" s="10">
        <v>1</v>
      </c>
      <c r="E26" s="12">
        <v>60</v>
      </c>
      <c r="F26" s="1">
        <f>'4.1'!AG26</f>
        <v>1</v>
      </c>
      <c r="G26" s="22">
        <f t="shared" si="7"/>
        <v>61</v>
      </c>
      <c r="H26" s="7"/>
      <c r="I26" s="7"/>
      <c r="J26" s="7"/>
      <c r="K26" s="7"/>
      <c r="L26" s="7"/>
      <c r="M26" s="7"/>
      <c r="N26" s="6">
        <f t="shared" si="8"/>
        <v>0</v>
      </c>
      <c r="O26" s="11">
        <f t="shared" si="9"/>
        <v>61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3">
        <f t="shared" si="5"/>
        <v>0</v>
      </c>
      <c r="AE26" s="15">
        <f t="shared" si="10"/>
        <v>61</v>
      </c>
      <c r="AF26" s="7">
        <f t="shared" si="11"/>
        <v>61</v>
      </c>
      <c r="AG26" s="13">
        <f t="shared" si="12"/>
        <v>0</v>
      </c>
    </row>
    <row r="27" spans="1:33" ht="12.75" customHeight="1" x14ac:dyDescent="0.25">
      <c r="A27" s="20" t="s">
        <v>143</v>
      </c>
      <c r="B27" s="21">
        <v>25</v>
      </c>
      <c r="C27" s="10">
        <v>1</v>
      </c>
      <c r="D27" s="10">
        <v>16</v>
      </c>
      <c r="E27" s="12"/>
      <c r="F27" s="1">
        <f>'4.1'!AG27</f>
        <v>41</v>
      </c>
      <c r="G27" s="22">
        <f t="shared" ref="G27" si="13">SUM(E27:F27)</f>
        <v>41</v>
      </c>
      <c r="H27" s="7"/>
      <c r="I27" s="7"/>
      <c r="J27" s="7"/>
      <c r="K27" s="7"/>
      <c r="L27" s="7"/>
      <c r="M27" s="7"/>
      <c r="N27" s="6">
        <f t="shared" ref="N27" si="14">SUBTOTAL(9,H27:M27)</f>
        <v>0</v>
      </c>
      <c r="O27" s="11">
        <f t="shared" ref="O27" si="15">G27-N27</f>
        <v>41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3">
        <f t="shared" si="5"/>
        <v>0</v>
      </c>
      <c r="AE27" s="15">
        <f t="shared" ref="AE27" si="16">O27-AD27</f>
        <v>41</v>
      </c>
      <c r="AF27" s="7">
        <f t="shared" ref="AF27" si="17">(B27*C27)+D27</f>
        <v>41</v>
      </c>
      <c r="AG27" s="13">
        <f t="shared" ref="AG27" si="18">AF27+AC27-AE27</f>
        <v>0</v>
      </c>
    </row>
    <row r="28" spans="1:33" ht="12.75" customHeight="1" x14ac:dyDescent="0.25">
      <c r="E28" s="19">
        <f>SUM(E3:E27)</f>
        <v>1840</v>
      </c>
      <c r="F28" s="19">
        <f t="shared" ref="F28:AG28" si="19">SUM(F3:F27)</f>
        <v>7902</v>
      </c>
      <c r="G28" s="19">
        <f t="shared" si="19"/>
        <v>9742</v>
      </c>
      <c r="H28" s="19">
        <f t="shared" si="19"/>
        <v>163</v>
      </c>
      <c r="I28" s="19">
        <f t="shared" si="19"/>
        <v>0</v>
      </c>
      <c r="J28" s="19">
        <f t="shared" si="19"/>
        <v>0</v>
      </c>
      <c r="K28" s="19">
        <f t="shared" si="19"/>
        <v>148</v>
      </c>
      <c r="L28" s="19">
        <f t="shared" si="19"/>
        <v>63</v>
      </c>
      <c r="M28" s="19">
        <f t="shared" si="19"/>
        <v>230</v>
      </c>
      <c r="N28" s="19">
        <f t="shared" si="19"/>
        <v>604</v>
      </c>
      <c r="O28" s="19">
        <f t="shared" si="19"/>
        <v>9138</v>
      </c>
      <c r="P28" s="19">
        <f t="shared" si="19"/>
        <v>194</v>
      </c>
      <c r="Q28" s="19">
        <f t="shared" si="19"/>
        <v>184</v>
      </c>
      <c r="R28" s="19">
        <f t="shared" si="19"/>
        <v>0</v>
      </c>
      <c r="S28" s="19">
        <f t="shared" si="19"/>
        <v>13</v>
      </c>
      <c r="T28" s="19">
        <f t="shared" si="19"/>
        <v>246</v>
      </c>
      <c r="U28" s="19">
        <f t="shared" si="19"/>
        <v>203</v>
      </c>
      <c r="V28" s="19">
        <f t="shared" si="19"/>
        <v>119</v>
      </c>
      <c r="W28" s="19">
        <f t="shared" si="19"/>
        <v>164</v>
      </c>
      <c r="X28" s="19">
        <f t="shared" si="19"/>
        <v>174</v>
      </c>
      <c r="Y28" s="19">
        <f t="shared" si="19"/>
        <v>0</v>
      </c>
      <c r="Z28" s="19">
        <f t="shared" si="19"/>
        <v>267</v>
      </c>
      <c r="AA28" s="19">
        <f t="shared" si="19"/>
        <v>229</v>
      </c>
      <c r="AB28" s="19">
        <f t="shared" si="19"/>
        <v>5</v>
      </c>
      <c r="AC28" s="19">
        <f t="shared" si="19"/>
        <v>13</v>
      </c>
      <c r="AD28" s="19">
        <f t="shared" si="19"/>
        <v>1798</v>
      </c>
      <c r="AE28" s="19">
        <f t="shared" si="19"/>
        <v>7340</v>
      </c>
      <c r="AF28" s="19">
        <f t="shared" si="19"/>
        <v>7327</v>
      </c>
      <c r="AG28" s="19">
        <f t="shared" si="19"/>
        <v>0</v>
      </c>
    </row>
    <row r="31" spans="1:33" x14ac:dyDescent="0.25">
      <c r="N31" t="s">
        <v>8</v>
      </c>
      <c r="P31" s="18"/>
      <c r="Q31" s="18"/>
      <c r="R31" s="18"/>
      <c r="S31" s="18"/>
      <c r="T31" s="18"/>
    </row>
  </sheetData>
  <mergeCells count="14">
    <mergeCell ref="G1:G2"/>
    <mergeCell ref="N1:N2"/>
    <mergeCell ref="O1:O2"/>
    <mergeCell ref="A1:A2"/>
    <mergeCell ref="B1:B2"/>
    <mergeCell ref="C1:C2"/>
    <mergeCell ref="D1:D2"/>
    <mergeCell ref="F1:F2"/>
    <mergeCell ref="E1:E2"/>
    <mergeCell ref="AC1:AC2"/>
    <mergeCell ref="AD1:AD2"/>
    <mergeCell ref="AE1:AE2"/>
    <mergeCell ref="AF1:AF2"/>
    <mergeCell ref="AG1:AG2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31"/>
  <sheetViews>
    <sheetView zoomScale="85" zoomScaleNormal="85" workbookViewId="0">
      <pane xSplit="4" ySplit="2" topLeftCell="S3" activePane="bottomRight" state="frozen"/>
      <selection pane="topRight" activeCell="E1" sqref="E1"/>
      <selection pane="bottomLeft" activeCell="A3" sqref="A3"/>
      <selection pane="bottomRight" activeCell="AB3" sqref="AB3:AC27"/>
    </sheetView>
  </sheetViews>
  <sheetFormatPr defaultRowHeight="15" x14ac:dyDescent="0.25"/>
  <cols>
    <col min="1" max="1" width="22.140625" customWidth="1"/>
    <col min="2" max="4" width="10.5703125" customWidth="1"/>
    <col min="5" max="5" width="14.140625" customWidth="1"/>
    <col min="6" max="7" width="9.85546875" customWidth="1"/>
    <col min="14" max="14" width="12.7109375" customWidth="1"/>
    <col min="15" max="15" width="16.42578125" customWidth="1"/>
    <col min="16" max="27" width="10.85546875" customWidth="1"/>
    <col min="28" max="29" width="13.28515625" customWidth="1"/>
    <col min="30" max="31" width="10.85546875" customWidth="1"/>
    <col min="32" max="32" width="12.28515625" bestFit="1" customWidth="1"/>
    <col min="33" max="33" width="10.85546875" customWidth="1"/>
    <col min="34" max="34" width="15.5703125" customWidth="1"/>
    <col min="35" max="35" width="10.85546875" customWidth="1"/>
    <col min="36" max="36" width="27.140625" customWidth="1"/>
  </cols>
  <sheetData>
    <row r="1" spans="1:35" x14ac:dyDescent="0.25">
      <c r="A1" s="177" t="s">
        <v>0</v>
      </c>
      <c r="B1" s="186" t="s">
        <v>21</v>
      </c>
      <c r="C1" s="186" t="s">
        <v>19</v>
      </c>
      <c r="D1" s="177" t="s">
        <v>20</v>
      </c>
      <c r="E1" s="186" t="s">
        <v>12</v>
      </c>
      <c r="F1" s="186" t="s">
        <v>5</v>
      </c>
      <c r="G1" s="183" t="s">
        <v>17</v>
      </c>
      <c r="H1" s="3" t="s">
        <v>3</v>
      </c>
      <c r="I1" s="3"/>
      <c r="J1" s="3"/>
      <c r="K1" s="23"/>
      <c r="L1" s="3"/>
      <c r="M1" s="3"/>
      <c r="N1" s="188" t="s">
        <v>6</v>
      </c>
      <c r="O1" s="184" t="s">
        <v>4</v>
      </c>
      <c r="P1" s="5" t="s">
        <v>40</v>
      </c>
      <c r="Q1" s="5" t="s">
        <v>16</v>
      </c>
      <c r="R1" s="5" t="s">
        <v>169</v>
      </c>
      <c r="S1" s="5" t="s">
        <v>13</v>
      </c>
      <c r="T1" s="5" t="s">
        <v>9</v>
      </c>
      <c r="U1" s="5" t="s">
        <v>169</v>
      </c>
      <c r="V1" s="5" t="s">
        <v>14</v>
      </c>
      <c r="W1" s="5" t="s">
        <v>14</v>
      </c>
      <c r="X1" s="5" t="s">
        <v>168</v>
      </c>
      <c r="Y1" s="5" t="s">
        <v>13</v>
      </c>
      <c r="Z1" s="5" t="s">
        <v>9</v>
      </c>
      <c r="AA1" s="5" t="s">
        <v>9</v>
      </c>
      <c r="AB1" s="4" t="s">
        <v>166</v>
      </c>
      <c r="AC1" s="4" t="s">
        <v>173</v>
      </c>
      <c r="AD1" s="5" t="s">
        <v>170</v>
      </c>
      <c r="AE1" s="177" t="s">
        <v>18</v>
      </c>
      <c r="AF1" s="169" t="s">
        <v>10</v>
      </c>
      <c r="AG1" s="169" t="s">
        <v>44</v>
      </c>
      <c r="AH1" s="179" t="s">
        <v>22</v>
      </c>
      <c r="AI1" s="181" t="s">
        <v>23</v>
      </c>
    </row>
    <row r="2" spans="1:35" x14ac:dyDescent="0.25">
      <c r="A2" s="178"/>
      <c r="B2" s="187"/>
      <c r="C2" s="187"/>
      <c r="D2" s="178"/>
      <c r="E2" s="187"/>
      <c r="F2" s="187"/>
      <c r="G2" s="183"/>
      <c r="H2" s="17" t="s">
        <v>24</v>
      </c>
      <c r="I2" s="17" t="s">
        <v>43</v>
      </c>
      <c r="J2" s="17" t="s">
        <v>114</v>
      </c>
      <c r="K2" s="17" t="s">
        <v>105</v>
      </c>
      <c r="L2" s="2" t="s">
        <v>2</v>
      </c>
      <c r="M2" s="2" t="s">
        <v>7</v>
      </c>
      <c r="N2" s="189"/>
      <c r="O2" s="185"/>
      <c r="P2" s="4" t="s">
        <v>41</v>
      </c>
      <c r="Q2" s="4" t="s">
        <v>41</v>
      </c>
      <c r="R2" s="4" t="s">
        <v>41</v>
      </c>
      <c r="S2" s="4" t="s">
        <v>41</v>
      </c>
      <c r="T2" s="4" t="s">
        <v>41</v>
      </c>
      <c r="U2" s="4" t="s">
        <v>42</v>
      </c>
      <c r="V2" s="4" t="s">
        <v>90</v>
      </c>
      <c r="W2" s="4" t="s">
        <v>100</v>
      </c>
      <c r="X2" s="4" t="s">
        <v>42</v>
      </c>
      <c r="Y2" s="4" t="s">
        <v>42</v>
      </c>
      <c r="Z2" s="4" t="s">
        <v>100</v>
      </c>
      <c r="AA2" s="4" t="s">
        <v>42</v>
      </c>
      <c r="AB2" s="16" t="s">
        <v>167</v>
      </c>
      <c r="AC2" s="4"/>
      <c r="AD2" s="16" t="s">
        <v>42</v>
      </c>
      <c r="AE2" s="178"/>
      <c r="AF2" s="170"/>
      <c r="AG2" s="170"/>
      <c r="AH2" s="180"/>
      <c r="AI2" s="182"/>
    </row>
    <row r="3" spans="1:35" s="32" customFormat="1" ht="12.75" customHeight="1" x14ac:dyDescent="0.25">
      <c r="A3" s="20" t="s">
        <v>28</v>
      </c>
      <c r="B3" s="21">
        <v>33</v>
      </c>
      <c r="C3" s="9">
        <v>66</v>
      </c>
      <c r="D3" s="9">
        <v>21</v>
      </c>
      <c r="E3" s="31">
        <v>520</v>
      </c>
      <c r="F3" s="1">
        <f>'5.1'!AF3</f>
        <v>2049</v>
      </c>
      <c r="G3" s="1">
        <f>SUM(E3:F3)</f>
        <v>2569</v>
      </c>
      <c r="H3" s="28"/>
      <c r="I3" s="28"/>
      <c r="J3" s="28"/>
      <c r="K3" s="28"/>
      <c r="L3" s="28">
        <v>20</v>
      </c>
      <c r="M3" s="28"/>
      <c r="N3" s="31">
        <f t="shared" ref="N3:N27" si="0">SUBTOTAL(9,H3:M3)</f>
        <v>20</v>
      </c>
      <c r="O3" s="61">
        <f t="shared" ref="O3:O27" si="1">G3-N3</f>
        <v>2549</v>
      </c>
      <c r="P3" s="44">
        <v>26</v>
      </c>
      <c r="Q3" s="44">
        <v>57</v>
      </c>
      <c r="R3" s="44">
        <v>11</v>
      </c>
      <c r="S3" s="44">
        <v>9</v>
      </c>
      <c r="T3" s="44">
        <v>16</v>
      </c>
      <c r="U3" s="44">
        <v>27</v>
      </c>
      <c r="V3" s="44">
        <v>54</v>
      </c>
      <c r="W3" s="70"/>
      <c r="X3" s="44">
        <v>18</v>
      </c>
      <c r="Y3" s="44">
        <v>59</v>
      </c>
      <c r="Z3" s="44">
        <v>5</v>
      </c>
      <c r="AA3" s="44">
        <v>10</v>
      </c>
      <c r="AB3" s="44">
        <v>1</v>
      </c>
      <c r="AC3" s="70"/>
      <c r="AD3" s="44">
        <v>55</v>
      </c>
      <c r="AE3" s="27">
        <v>2</v>
      </c>
      <c r="AF3" s="29">
        <f>SUM(P3:AD3)</f>
        <v>348</v>
      </c>
      <c r="AG3" s="26">
        <f t="shared" ref="AG3:AG27" si="2">O3-AF3</f>
        <v>2201</v>
      </c>
      <c r="AH3" s="28">
        <f t="shared" ref="AH3:AH27" si="3">(B3*C3)+D3</f>
        <v>2199</v>
      </c>
      <c r="AI3" s="29">
        <f>AH3+AE3-AG3</f>
        <v>0</v>
      </c>
    </row>
    <row r="4" spans="1:35" ht="12.75" customHeight="1" x14ac:dyDescent="0.25">
      <c r="A4" s="20" t="s">
        <v>29</v>
      </c>
      <c r="B4" s="21">
        <v>70</v>
      </c>
      <c r="C4" s="9">
        <v>15</v>
      </c>
      <c r="D4" s="9">
        <v>53</v>
      </c>
      <c r="E4" s="12">
        <v>420</v>
      </c>
      <c r="F4" s="1">
        <f>'5.1'!AF4</f>
        <v>1187</v>
      </c>
      <c r="G4" s="1">
        <f t="shared" ref="G4:G26" si="4">SUM(E4:F4)</f>
        <v>1607</v>
      </c>
      <c r="H4" s="7"/>
      <c r="I4" s="7">
        <v>11</v>
      </c>
      <c r="J4" s="7"/>
      <c r="K4" s="7"/>
      <c r="L4" s="7">
        <v>10</v>
      </c>
      <c r="M4" s="7"/>
      <c r="N4" s="31">
        <f t="shared" si="0"/>
        <v>21</v>
      </c>
      <c r="O4" s="61">
        <f t="shared" si="1"/>
        <v>1586</v>
      </c>
      <c r="P4" s="14">
        <v>11</v>
      </c>
      <c r="Q4" s="14">
        <v>62</v>
      </c>
      <c r="R4" s="14">
        <v>10</v>
      </c>
      <c r="S4" s="14">
        <v>43</v>
      </c>
      <c r="T4" s="14">
        <v>55</v>
      </c>
      <c r="U4" s="14">
        <v>18</v>
      </c>
      <c r="V4" s="14">
        <v>70</v>
      </c>
      <c r="W4" s="14"/>
      <c r="X4" s="14">
        <v>23</v>
      </c>
      <c r="Y4" s="14">
        <v>75</v>
      </c>
      <c r="Z4" s="14">
        <v>5</v>
      </c>
      <c r="AA4" s="14">
        <v>21</v>
      </c>
      <c r="AB4" s="14">
        <v>1</v>
      </c>
      <c r="AC4" s="14"/>
      <c r="AD4" s="14">
        <v>83</v>
      </c>
      <c r="AE4" s="14">
        <v>1</v>
      </c>
      <c r="AF4" s="29">
        <f t="shared" ref="AF4:AF27" si="5">SUM(P4:AD4)</f>
        <v>477</v>
      </c>
      <c r="AG4" s="26">
        <f t="shared" si="2"/>
        <v>1109</v>
      </c>
      <c r="AH4" s="28">
        <f t="shared" si="3"/>
        <v>1103</v>
      </c>
      <c r="AI4" s="29">
        <f t="shared" ref="AI4:AI26" si="6">AH4+AE4-AG4</f>
        <v>-5</v>
      </c>
    </row>
    <row r="5" spans="1:35" ht="12.75" customHeight="1" x14ac:dyDescent="0.25">
      <c r="A5" s="20" t="s">
        <v>30</v>
      </c>
      <c r="B5" s="21">
        <v>45</v>
      </c>
      <c r="C5" s="8">
        <v>8</v>
      </c>
      <c r="D5" s="8">
        <v>10</v>
      </c>
      <c r="E5" s="12">
        <v>170</v>
      </c>
      <c r="F5" s="1">
        <f>'5.1'!AF5</f>
        <v>240</v>
      </c>
      <c r="G5" s="1">
        <f t="shared" si="4"/>
        <v>410</v>
      </c>
      <c r="H5" s="7"/>
      <c r="I5" s="7"/>
      <c r="J5" s="7"/>
      <c r="K5" s="7"/>
      <c r="L5" s="7">
        <v>5</v>
      </c>
      <c r="M5" s="7"/>
      <c r="N5" s="31">
        <f t="shared" si="0"/>
        <v>5</v>
      </c>
      <c r="O5" s="61">
        <f t="shared" si="1"/>
        <v>405</v>
      </c>
      <c r="P5" s="14"/>
      <c r="Q5" s="14"/>
      <c r="R5" s="14"/>
      <c r="S5" s="14"/>
      <c r="T5" s="14">
        <v>5</v>
      </c>
      <c r="U5" s="14">
        <v>14</v>
      </c>
      <c r="V5" s="14">
        <v>2</v>
      </c>
      <c r="W5" s="14"/>
      <c r="X5" s="14">
        <v>3</v>
      </c>
      <c r="Y5" s="14"/>
      <c r="Z5" s="14"/>
      <c r="AA5" s="14"/>
      <c r="AB5" s="14"/>
      <c r="AC5" s="14"/>
      <c r="AD5" s="14">
        <v>15</v>
      </c>
      <c r="AE5" s="14">
        <v>1</v>
      </c>
      <c r="AF5" s="29">
        <f t="shared" si="5"/>
        <v>39</v>
      </c>
      <c r="AG5" s="26">
        <f t="shared" si="2"/>
        <v>366</v>
      </c>
      <c r="AH5" s="28">
        <f t="shared" si="3"/>
        <v>370</v>
      </c>
      <c r="AI5" s="29">
        <f t="shared" si="6"/>
        <v>5</v>
      </c>
    </row>
    <row r="6" spans="1:35" ht="12.75" customHeight="1" x14ac:dyDescent="0.25">
      <c r="A6" s="20" t="s">
        <v>31</v>
      </c>
      <c r="B6" s="21">
        <v>60</v>
      </c>
      <c r="C6" s="8">
        <v>2</v>
      </c>
      <c r="D6" s="8">
        <v>2</v>
      </c>
      <c r="E6" s="12">
        <v>60</v>
      </c>
      <c r="F6" s="1">
        <f>'5.1'!AF6</f>
        <v>66</v>
      </c>
      <c r="G6" s="1">
        <f t="shared" si="4"/>
        <v>126</v>
      </c>
      <c r="H6" s="7"/>
      <c r="I6" s="7"/>
      <c r="J6" s="7"/>
      <c r="K6" s="7"/>
      <c r="L6" s="7"/>
      <c r="M6" s="7"/>
      <c r="N6" s="31">
        <f t="shared" si="0"/>
        <v>0</v>
      </c>
      <c r="O6" s="61">
        <f t="shared" si="1"/>
        <v>126</v>
      </c>
      <c r="P6" s="14">
        <v>3</v>
      </c>
      <c r="Q6" s="14"/>
      <c r="R6" s="14"/>
      <c r="S6" s="14"/>
      <c r="T6" s="14">
        <v>1</v>
      </c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29">
        <f t="shared" si="5"/>
        <v>4</v>
      </c>
      <c r="AG6" s="26">
        <f t="shared" si="2"/>
        <v>122</v>
      </c>
      <c r="AH6" s="28">
        <f t="shared" si="3"/>
        <v>122</v>
      </c>
      <c r="AI6" s="29">
        <f t="shared" si="6"/>
        <v>0</v>
      </c>
    </row>
    <row r="7" spans="1:35" ht="12.75" customHeight="1" x14ac:dyDescent="0.25">
      <c r="A7" s="20" t="s">
        <v>33</v>
      </c>
      <c r="B7" s="21">
        <v>120</v>
      </c>
      <c r="C7" s="9">
        <v>5</v>
      </c>
      <c r="D7" s="9">
        <v>192</v>
      </c>
      <c r="E7" s="12"/>
      <c r="F7" s="1">
        <f>'5.1'!AF7</f>
        <v>912</v>
      </c>
      <c r="G7" s="1">
        <f t="shared" si="4"/>
        <v>912</v>
      </c>
      <c r="H7" s="7"/>
      <c r="I7" s="7"/>
      <c r="J7" s="7"/>
      <c r="K7" s="7"/>
      <c r="L7" s="7"/>
      <c r="M7" s="7"/>
      <c r="N7" s="31">
        <f t="shared" si="0"/>
        <v>0</v>
      </c>
      <c r="O7" s="61">
        <f t="shared" si="1"/>
        <v>912</v>
      </c>
      <c r="P7" s="14">
        <v>1</v>
      </c>
      <c r="Q7" s="14">
        <v>23</v>
      </c>
      <c r="R7" s="14"/>
      <c r="S7" s="14">
        <v>12</v>
      </c>
      <c r="T7" s="14">
        <v>16</v>
      </c>
      <c r="U7" s="14"/>
      <c r="V7" s="14">
        <v>9</v>
      </c>
      <c r="W7" s="14">
        <v>5</v>
      </c>
      <c r="X7" s="14">
        <v>13</v>
      </c>
      <c r="Y7" s="14">
        <v>19</v>
      </c>
      <c r="Z7" s="14"/>
      <c r="AA7" s="14">
        <v>9</v>
      </c>
      <c r="AB7" s="14">
        <v>1</v>
      </c>
      <c r="AC7" s="14"/>
      <c r="AD7" s="14">
        <v>12</v>
      </c>
      <c r="AE7" s="14"/>
      <c r="AF7" s="29">
        <f t="shared" si="5"/>
        <v>120</v>
      </c>
      <c r="AG7" s="26">
        <f t="shared" si="2"/>
        <v>792</v>
      </c>
      <c r="AH7" s="28">
        <f t="shared" si="3"/>
        <v>792</v>
      </c>
      <c r="AI7" s="29">
        <f t="shared" si="6"/>
        <v>0</v>
      </c>
    </row>
    <row r="8" spans="1:35" ht="12.75" customHeight="1" x14ac:dyDescent="0.25">
      <c r="A8" s="20" t="s">
        <v>34</v>
      </c>
      <c r="B8" s="21">
        <v>40</v>
      </c>
      <c r="C8" s="8">
        <v>2</v>
      </c>
      <c r="D8" s="8">
        <v>18</v>
      </c>
      <c r="E8" s="12">
        <v>80</v>
      </c>
      <c r="F8" s="1">
        <f>'5.1'!AF8</f>
        <v>32</v>
      </c>
      <c r="G8" s="1">
        <f t="shared" si="4"/>
        <v>112</v>
      </c>
      <c r="H8" s="7"/>
      <c r="I8" s="7"/>
      <c r="J8" s="7"/>
      <c r="K8" s="7"/>
      <c r="L8" s="7"/>
      <c r="M8" s="7"/>
      <c r="N8" s="31">
        <f t="shared" si="0"/>
        <v>0</v>
      </c>
      <c r="O8" s="61">
        <f t="shared" si="1"/>
        <v>112</v>
      </c>
      <c r="P8" s="14"/>
      <c r="Q8" s="14"/>
      <c r="R8" s="14"/>
      <c r="S8" s="14"/>
      <c r="T8" s="14"/>
      <c r="U8" s="14"/>
      <c r="V8" s="14"/>
      <c r="W8" s="14"/>
      <c r="X8" s="14">
        <v>5</v>
      </c>
      <c r="Y8" s="14"/>
      <c r="Z8" s="14"/>
      <c r="AA8" s="14">
        <v>3</v>
      </c>
      <c r="AB8" s="14"/>
      <c r="AC8" s="14"/>
      <c r="AD8" s="14">
        <v>6</v>
      </c>
      <c r="AE8" s="14"/>
      <c r="AF8" s="29">
        <f t="shared" si="5"/>
        <v>14</v>
      </c>
      <c r="AG8" s="26">
        <f t="shared" si="2"/>
        <v>98</v>
      </c>
      <c r="AH8" s="28">
        <f t="shared" si="3"/>
        <v>98</v>
      </c>
      <c r="AI8" s="29">
        <f t="shared" si="6"/>
        <v>0</v>
      </c>
    </row>
    <row r="9" spans="1:35" ht="12.75" customHeight="1" x14ac:dyDescent="0.25">
      <c r="A9" s="20" t="s">
        <v>35</v>
      </c>
      <c r="B9" s="21">
        <v>65</v>
      </c>
      <c r="C9" s="8">
        <v>2</v>
      </c>
      <c r="D9" s="8">
        <v>7</v>
      </c>
      <c r="E9" s="12"/>
      <c r="F9" s="1">
        <f>'5.1'!AF9</f>
        <v>206</v>
      </c>
      <c r="G9" s="1">
        <f t="shared" si="4"/>
        <v>206</v>
      </c>
      <c r="H9" s="7"/>
      <c r="I9" s="7"/>
      <c r="J9" s="7"/>
      <c r="K9" s="7"/>
      <c r="L9" s="7"/>
      <c r="M9" s="7"/>
      <c r="N9" s="31">
        <f t="shared" si="0"/>
        <v>0</v>
      </c>
      <c r="O9" s="61">
        <f t="shared" si="1"/>
        <v>206</v>
      </c>
      <c r="P9" s="14"/>
      <c r="Q9" s="14">
        <v>9</v>
      </c>
      <c r="R9" s="14"/>
      <c r="S9" s="14">
        <v>8</v>
      </c>
      <c r="T9" s="14"/>
      <c r="U9" s="14"/>
      <c r="V9" s="14">
        <v>38</v>
      </c>
      <c r="W9" s="14"/>
      <c r="X9" s="14">
        <v>5</v>
      </c>
      <c r="Y9" s="14">
        <v>7</v>
      </c>
      <c r="Z9" s="14"/>
      <c r="AA9" s="14">
        <v>2</v>
      </c>
      <c r="AB9" s="14"/>
      <c r="AC9" s="14"/>
      <c r="AD9" s="14"/>
      <c r="AE9" s="14"/>
      <c r="AF9" s="29">
        <f t="shared" si="5"/>
        <v>69</v>
      </c>
      <c r="AG9" s="26">
        <f t="shared" si="2"/>
        <v>137</v>
      </c>
      <c r="AH9" s="28">
        <f t="shared" si="3"/>
        <v>137</v>
      </c>
      <c r="AI9" s="29">
        <f t="shared" si="6"/>
        <v>0</v>
      </c>
    </row>
    <row r="10" spans="1:35" ht="12.75" customHeight="1" x14ac:dyDescent="0.25">
      <c r="A10" s="20" t="s">
        <v>36</v>
      </c>
      <c r="B10" s="21">
        <v>100</v>
      </c>
      <c r="C10" s="8">
        <v>6</v>
      </c>
      <c r="D10" s="8">
        <v>90</v>
      </c>
      <c r="E10" s="12"/>
      <c r="F10" s="1">
        <f>'5.1'!AF10</f>
        <v>970</v>
      </c>
      <c r="G10" s="1">
        <f t="shared" si="4"/>
        <v>970</v>
      </c>
      <c r="H10" s="7"/>
      <c r="I10" s="7"/>
      <c r="J10" s="7"/>
      <c r="K10" s="7"/>
      <c r="L10" s="7"/>
      <c r="M10" s="7"/>
      <c r="N10" s="31">
        <f t="shared" si="0"/>
        <v>0</v>
      </c>
      <c r="O10" s="61">
        <f t="shared" si="1"/>
        <v>970</v>
      </c>
      <c r="P10" s="14">
        <v>13</v>
      </c>
      <c r="Q10" s="14">
        <v>21</v>
      </c>
      <c r="R10" s="14">
        <v>10</v>
      </c>
      <c r="S10" s="14">
        <v>29</v>
      </c>
      <c r="T10" s="14">
        <v>37</v>
      </c>
      <c r="U10" s="14">
        <v>22</v>
      </c>
      <c r="V10" s="14">
        <v>23</v>
      </c>
      <c r="W10" s="14">
        <v>5</v>
      </c>
      <c r="X10" s="14">
        <v>24</v>
      </c>
      <c r="Y10" s="14">
        <v>25</v>
      </c>
      <c r="Z10" s="14">
        <v>5</v>
      </c>
      <c r="AA10" s="14">
        <v>9</v>
      </c>
      <c r="AB10" s="14">
        <v>1</v>
      </c>
      <c r="AC10" s="14"/>
      <c r="AD10" s="14">
        <v>57</v>
      </c>
      <c r="AE10" s="14">
        <v>2</v>
      </c>
      <c r="AF10" s="29">
        <f t="shared" si="5"/>
        <v>281</v>
      </c>
      <c r="AG10" s="26">
        <f t="shared" si="2"/>
        <v>689</v>
      </c>
      <c r="AH10" s="28">
        <f t="shared" si="3"/>
        <v>690</v>
      </c>
      <c r="AI10" s="29">
        <f t="shared" si="6"/>
        <v>3</v>
      </c>
    </row>
    <row r="11" spans="1:35" ht="12.75" customHeight="1" x14ac:dyDescent="0.25">
      <c r="A11" s="20" t="s">
        <v>37</v>
      </c>
      <c r="B11" s="21">
        <v>85</v>
      </c>
      <c r="C11" s="10">
        <v>1</v>
      </c>
      <c r="D11" s="10">
        <v>14</v>
      </c>
      <c r="E11" s="12"/>
      <c r="F11" s="1">
        <f>'5.1'!AF11</f>
        <v>191</v>
      </c>
      <c r="G11" s="1">
        <f t="shared" si="4"/>
        <v>191</v>
      </c>
      <c r="H11" s="7"/>
      <c r="I11" s="7"/>
      <c r="J11" s="7"/>
      <c r="K11" s="7"/>
      <c r="L11" s="7">
        <v>5</v>
      </c>
      <c r="M11" s="7"/>
      <c r="N11" s="31">
        <f t="shared" si="0"/>
        <v>5</v>
      </c>
      <c r="O11" s="61">
        <f t="shared" si="1"/>
        <v>186</v>
      </c>
      <c r="P11" s="14">
        <v>10</v>
      </c>
      <c r="Q11" s="14">
        <v>9</v>
      </c>
      <c r="R11" s="14">
        <v>4</v>
      </c>
      <c r="S11" s="14"/>
      <c r="T11" s="14">
        <v>16</v>
      </c>
      <c r="U11" s="14">
        <v>8</v>
      </c>
      <c r="V11" s="14">
        <v>11</v>
      </c>
      <c r="W11" s="14"/>
      <c r="X11" s="14">
        <v>3</v>
      </c>
      <c r="Y11" s="14">
        <v>16</v>
      </c>
      <c r="Z11" s="14"/>
      <c r="AA11" s="14">
        <v>10</v>
      </c>
      <c r="AB11" s="14"/>
      <c r="AC11" s="14"/>
      <c r="AD11" s="14"/>
      <c r="AE11" s="14"/>
      <c r="AF11" s="29">
        <f t="shared" si="5"/>
        <v>87</v>
      </c>
      <c r="AG11" s="26">
        <f t="shared" si="2"/>
        <v>99</v>
      </c>
      <c r="AH11" s="28">
        <f t="shared" si="3"/>
        <v>99</v>
      </c>
      <c r="AI11" s="29">
        <f t="shared" si="6"/>
        <v>0</v>
      </c>
    </row>
    <row r="12" spans="1:35" s="32" customFormat="1" ht="12.75" customHeight="1" x14ac:dyDescent="0.25">
      <c r="A12" s="20" t="s">
        <v>38</v>
      </c>
      <c r="B12" s="21">
        <v>50</v>
      </c>
      <c r="C12" s="10">
        <v>4</v>
      </c>
      <c r="D12" s="10">
        <v>94</v>
      </c>
      <c r="E12" s="31">
        <v>85</v>
      </c>
      <c r="F12" s="1">
        <f>'5.1'!AF12</f>
        <v>374</v>
      </c>
      <c r="G12" s="1">
        <f t="shared" si="4"/>
        <v>459</v>
      </c>
      <c r="H12" s="28"/>
      <c r="I12" s="28"/>
      <c r="J12" s="28"/>
      <c r="K12" s="28"/>
      <c r="L12" s="28">
        <v>5</v>
      </c>
      <c r="M12" s="28"/>
      <c r="N12" s="31">
        <f t="shared" si="0"/>
        <v>5</v>
      </c>
      <c r="O12" s="61">
        <f t="shared" si="1"/>
        <v>454</v>
      </c>
      <c r="P12" s="27">
        <v>1</v>
      </c>
      <c r="Q12" s="27">
        <v>19</v>
      </c>
      <c r="R12" s="27">
        <v>10</v>
      </c>
      <c r="S12" s="27">
        <v>17</v>
      </c>
      <c r="T12" s="27">
        <v>36</v>
      </c>
      <c r="U12" s="27">
        <v>8</v>
      </c>
      <c r="V12" s="27">
        <v>20</v>
      </c>
      <c r="W12" s="27"/>
      <c r="X12" s="27">
        <v>3</v>
      </c>
      <c r="Y12" s="27">
        <v>28</v>
      </c>
      <c r="Z12" s="27">
        <v>5</v>
      </c>
      <c r="AA12" s="27">
        <v>5</v>
      </c>
      <c r="AB12" s="27"/>
      <c r="AC12" s="27"/>
      <c r="AD12" s="27">
        <v>8</v>
      </c>
      <c r="AE12" s="27"/>
      <c r="AF12" s="29">
        <f t="shared" si="5"/>
        <v>160</v>
      </c>
      <c r="AG12" s="26">
        <f t="shared" si="2"/>
        <v>294</v>
      </c>
      <c r="AH12" s="28">
        <f t="shared" si="3"/>
        <v>294</v>
      </c>
      <c r="AI12" s="29">
        <f t="shared" si="6"/>
        <v>0</v>
      </c>
    </row>
    <row r="13" spans="1:35" ht="12.75" customHeight="1" x14ac:dyDescent="0.25">
      <c r="A13" s="20" t="s">
        <v>39</v>
      </c>
      <c r="B13" s="21">
        <v>50</v>
      </c>
      <c r="C13" s="10">
        <v>6</v>
      </c>
      <c r="D13" s="10">
        <v>20</v>
      </c>
      <c r="E13" s="12"/>
      <c r="F13" s="1">
        <f>'5.1'!AF13</f>
        <v>389</v>
      </c>
      <c r="G13" s="1">
        <f t="shared" si="4"/>
        <v>389</v>
      </c>
      <c r="H13" s="7"/>
      <c r="I13" s="7"/>
      <c r="J13" s="7"/>
      <c r="K13" s="7"/>
      <c r="L13" s="7"/>
      <c r="M13" s="7"/>
      <c r="N13" s="31">
        <f t="shared" si="0"/>
        <v>0</v>
      </c>
      <c r="O13" s="61">
        <f t="shared" si="1"/>
        <v>389</v>
      </c>
      <c r="P13" s="14"/>
      <c r="Q13" s="25">
        <v>11</v>
      </c>
      <c r="R13" s="14"/>
      <c r="S13" s="25">
        <v>8</v>
      </c>
      <c r="T13" s="25">
        <v>25</v>
      </c>
      <c r="U13" s="14"/>
      <c r="V13" s="25">
        <v>3</v>
      </c>
      <c r="W13" s="14"/>
      <c r="X13" s="25">
        <v>7</v>
      </c>
      <c r="Y13" s="25">
        <v>7</v>
      </c>
      <c r="Z13" s="14"/>
      <c r="AA13" s="25">
        <v>4</v>
      </c>
      <c r="AB13" s="14"/>
      <c r="AC13" s="14"/>
      <c r="AD13" s="25">
        <v>4</v>
      </c>
      <c r="AE13" s="14"/>
      <c r="AF13" s="29">
        <f t="shared" si="5"/>
        <v>69</v>
      </c>
      <c r="AG13" s="26">
        <f t="shared" si="2"/>
        <v>320</v>
      </c>
      <c r="AH13" s="28">
        <f t="shared" si="3"/>
        <v>320</v>
      </c>
      <c r="AI13" s="29">
        <f t="shared" si="6"/>
        <v>0</v>
      </c>
    </row>
    <row r="14" spans="1:35" ht="12.75" customHeight="1" x14ac:dyDescent="0.25">
      <c r="A14" s="20" t="s">
        <v>25</v>
      </c>
      <c r="B14" s="21">
        <v>45</v>
      </c>
      <c r="C14" s="10">
        <v>3</v>
      </c>
      <c r="D14" s="10">
        <v>31</v>
      </c>
      <c r="E14" s="12">
        <v>180</v>
      </c>
      <c r="F14" s="1">
        <f>'5.1'!AF14</f>
        <v>44</v>
      </c>
      <c r="G14" s="1">
        <f t="shared" si="4"/>
        <v>224</v>
      </c>
      <c r="H14" s="7"/>
      <c r="I14" s="7"/>
      <c r="J14" s="7"/>
      <c r="K14" s="7"/>
      <c r="L14" s="7">
        <v>55</v>
      </c>
      <c r="M14" s="7"/>
      <c r="N14" s="31">
        <f t="shared" si="0"/>
        <v>55</v>
      </c>
      <c r="O14" s="61">
        <f t="shared" si="1"/>
        <v>169</v>
      </c>
      <c r="P14" s="14"/>
      <c r="Q14" s="14"/>
      <c r="R14" s="14"/>
      <c r="S14" s="14"/>
      <c r="T14" s="14"/>
      <c r="U14" s="14">
        <v>3</v>
      </c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29">
        <f t="shared" si="5"/>
        <v>3</v>
      </c>
      <c r="AG14" s="26">
        <f t="shared" si="2"/>
        <v>166</v>
      </c>
      <c r="AH14" s="28">
        <f t="shared" si="3"/>
        <v>166</v>
      </c>
      <c r="AI14" s="29">
        <f t="shared" si="6"/>
        <v>0</v>
      </c>
    </row>
    <row r="15" spans="1:35" ht="12.75" customHeight="1" x14ac:dyDescent="0.25">
      <c r="A15" s="20" t="s">
        <v>26</v>
      </c>
      <c r="B15" s="21">
        <v>33</v>
      </c>
      <c r="C15" s="10">
        <v>3</v>
      </c>
      <c r="D15" s="10">
        <v>49</v>
      </c>
      <c r="E15" s="12"/>
      <c r="F15" s="1">
        <f>'5.1'!AF15</f>
        <v>160</v>
      </c>
      <c r="G15" s="1">
        <f t="shared" si="4"/>
        <v>160</v>
      </c>
      <c r="H15" s="7"/>
      <c r="I15" s="7"/>
      <c r="J15" s="7"/>
      <c r="K15" s="7"/>
      <c r="L15" s="7">
        <v>10</v>
      </c>
      <c r="M15" s="7"/>
      <c r="N15" s="31">
        <f t="shared" si="0"/>
        <v>10</v>
      </c>
      <c r="O15" s="61">
        <f t="shared" si="1"/>
        <v>150</v>
      </c>
      <c r="P15" s="14"/>
      <c r="Q15" s="14"/>
      <c r="R15" s="14"/>
      <c r="S15" s="14"/>
      <c r="T15" s="14"/>
      <c r="U15" s="14">
        <v>2</v>
      </c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29">
        <f t="shared" si="5"/>
        <v>2</v>
      </c>
      <c r="AG15" s="26">
        <f t="shared" si="2"/>
        <v>148</v>
      </c>
      <c r="AH15" s="28">
        <f t="shared" si="3"/>
        <v>148</v>
      </c>
      <c r="AI15" s="29">
        <f t="shared" si="6"/>
        <v>0</v>
      </c>
    </row>
    <row r="16" spans="1:35" ht="12.75" customHeight="1" x14ac:dyDescent="0.25">
      <c r="A16" s="20" t="s">
        <v>27</v>
      </c>
      <c r="B16" s="21">
        <v>45</v>
      </c>
      <c r="C16" s="10">
        <v>2</v>
      </c>
      <c r="D16" s="10">
        <v>44</v>
      </c>
      <c r="E16" s="12"/>
      <c r="F16" s="1">
        <f>'5.1'!AF16</f>
        <v>220</v>
      </c>
      <c r="G16" s="1">
        <f t="shared" si="4"/>
        <v>220</v>
      </c>
      <c r="H16" s="7"/>
      <c r="I16" s="7">
        <v>5</v>
      </c>
      <c r="J16" s="7"/>
      <c r="K16" s="7"/>
      <c r="L16" s="7"/>
      <c r="M16" s="7"/>
      <c r="N16" s="31">
        <f t="shared" si="0"/>
        <v>5</v>
      </c>
      <c r="O16" s="61">
        <f t="shared" si="1"/>
        <v>215</v>
      </c>
      <c r="P16" s="14"/>
      <c r="Q16" s="14"/>
      <c r="R16" s="14"/>
      <c r="S16" s="14">
        <v>24</v>
      </c>
      <c r="T16" s="14">
        <v>8</v>
      </c>
      <c r="U16" s="14"/>
      <c r="V16" s="14"/>
      <c r="W16" s="14"/>
      <c r="X16" s="14">
        <v>11</v>
      </c>
      <c r="Y16" s="14">
        <v>11</v>
      </c>
      <c r="Z16" s="14"/>
      <c r="AA16" s="14">
        <v>4</v>
      </c>
      <c r="AB16" s="14">
        <v>1</v>
      </c>
      <c r="AC16" s="14">
        <v>5</v>
      </c>
      <c r="AD16" s="14">
        <v>18</v>
      </c>
      <c r="AE16" s="14"/>
      <c r="AF16" s="29">
        <f t="shared" si="5"/>
        <v>82</v>
      </c>
      <c r="AG16" s="26">
        <f t="shared" si="2"/>
        <v>133</v>
      </c>
      <c r="AH16" s="28">
        <f t="shared" si="3"/>
        <v>134</v>
      </c>
      <c r="AI16" s="29">
        <f t="shared" si="6"/>
        <v>1</v>
      </c>
    </row>
    <row r="17" spans="1:35" ht="12.75" customHeight="1" x14ac:dyDescent="0.25">
      <c r="A17" s="20" t="s">
        <v>48</v>
      </c>
      <c r="B17" s="21">
        <v>100</v>
      </c>
      <c r="C17" s="10">
        <v>0</v>
      </c>
      <c r="D17" s="10">
        <v>80</v>
      </c>
      <c r="E17" s="12">
        <v>50</v>
      </c>
      <c r="F17" s="1">
        <f>'5.1'!AF17</f>
        <v>38</v>
      </c>
      <c r="G17" s="1">
        <f t="shared" si="4"/>
        <v>88</v>
      </c>
      <c r="H17" s="7"/>
      <c r="I17" s="7"/>
      <c r="J17" s="7"/>
      <c r="K17" s="7"/>
      <c r="L17" s="7"/>
      <c r="M17" s="7"/>
      <c r="N17" s="31">
        <f t="shared" si="0"/>
        <v>0</v>
      </c>
      <c r="O17" s="61">
        <f t="shared" si="1"/>
        <v>88</v>
      </c>
      <c r="P17" s="14">
        <v>5</v>
      </c>
      <c r="Q17" s="14"/>
      <c r="R17" s="14"/>
      <c r="S17" s="14"/>
      <c r="T17" s="14"/>
      <c r="U17" s="14"/>
      <c r="V17" s="14"/>
      <c r="W17" s="14"/>
      <c r="X17" s="14">
        <v>3</v>
      </c>
      <c r="Y17" s="14"/>
      <c r="Z17" s="14"/>
      <c r="AA17" s="14"/>
      <c r="AB17" s="14"/>
      <c r="AC17" s="14"/>
      <c r="AD17" s="14"/>
      <c r="AE17" s="14"/>
      <c r="AF17" s="29">
        <f t="shared" si="5"/>
        <v>8</v>
      </c>
      <c r="AG17" s="26">
        <f t="shared" si="2"/>
        <v>80</v>
      </c>
      <c r="AH17" s="28">
        <f t="shared" si="3"/>
        <v>80</v>
      </c>
      <c r="AI17" s="29">
        <f t="shared" si="6"/>
        <v>0</v>
      </c>
    </row>
    <row r="18" spans="1:35" ht="12.75" customHeight="1" x14ac:dyDescent="0.25">
      <c r="A18" s="20" t="s">
        <v>49</v>
      </c>
      <c r="B18" s="21">
        <v>100</v>
      </c>
      <c r="C18" s="10">
        <v>0</v>
      </c>
      <c r="D18" s="10">
        <v>27</v>
      </c>
      <c r="E18" s="12">
        <v>102</v>
      </c>
      <c r="F18" s="1">
        <f>'5.1'!AF18</f>
        <v>8</v>
      </c>
      <c r="G18" s="1">
        <f t="shared" si="4"/>
        <v>110</v>
      </c>
      <c r="H18" s="7"/>
      <c r="I18" s="7"/>
      <c r="J18" s="7"/>
      <c r="K18" s="7"/>
      <c r="L18" s="7"/>
      <c r="M18" s="7"/>
      <c r="N18" s="31">
        <f t="shared" si="0"/>
        <v>0</v>
      </c>
      <c r="O18" s="61">
        <f t="shared" si="1"/>
        <v>110</v>
      </c>
      <c r="P18" s="14">
        <v>25</v>
      </c>
      <c r="Q18" s="14"/>
      <c r="R18" s="14">
        <v>9</v>
      </c>
      <c r="S18" s="14"/>
      <c r="T18" s="14">
        <v>10</v>
      </c>
      <c r="U18" s="14">
        <v>13</v>
      </c>
      <c r="V18" s="14">
        <v>8</v>
      </c>
      <c r="W18" s="14"/>
      <c r="X18" s="14">
        <v>3</v>
      </c>
      <c r="Y18" s="14"/>
      <c r="Z18" s="14"/>
      <c r="AA18" s="14">
        <v>11</v>
      </c>
      <c r="AB18" s="14"/>
      <c r="AC18" s="14"/>
      <c r="AD18" s="14">
        <v>4</v>
      </c>
      <c r="AE18" s="14"/>
      <c r="AF18" s="29">
        <f t="shared" si="5"/>
        <v>83</v>
      </c>
      <c r="AG18" s="26">
        <f t="shared" si="2"/>
        <v>27</v>
      </c>
      <c r="AH18" s="28">
        <f t="shared" si="3"/>
        <v>27</v>
      </c>
      <c r="AI18" s="29">
        <f t="shared" si="6"/>
        <v>0</v>
      </c>
    </row>
    <row r="19" spans="1:35" ht="12.75" customHeight="1" x14ac:dyDescent="0.25">
      <c r="A19" s="20" t="s">
        <v>97</v>
      </c>
      <c r="B19" s="21">
        <v>50</v>
      </c>
      <c r="C19" s="10">
        <v>0</v>
      </c>
      <c r="D19" s="10">
        <v>37</v>
      </c>
      <c r="E19" s="12"/>
      <c r="F19" s="1">
        <f>'5.1'!AF19</f>
        <v>37</v>
      </c>
      <c r="G19" s="1">
        <f t="shared" si="4"/>
        <v>37</v>
      </c>
      <c r="H19" s="7"/>
      <c r="I19" s="7"/>
      <c r="J19" s="7"/>
      <c r="K19" s="7"/>
      <c r="L19" s="7"/>
      <c r="M19" s="7"/>
      <c r="N19" s="31">
        <f t="shared" si="0"/>
        <v>0</v>
      </c>
      <c r="O19" s="61">
        <f t="shared" si="1"/>
        <v>37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29">
        <f t="shared" si="5"/>
        <v>0</v>
      </c>
      <c r="AG19" s="26">
        <f t="shared" si="2"/>
        <v>37</v>
      </c>
      <c r="AH19" s="28">
        <f t="shared" si="3"/>
        <v>37</v>
      </c>
      <c r="AI19" s="29">
        <f t="shared" si="6"/>
        <v>0</v>
      </c>
    </row>
    <row r="20" spans="1:35" s="32" customFormat="1" ht="12.75" customHeight="1" x14ac:dyDescent="0.25">
      <c r="A20" s="20" t="s">
        <v>47</v>
      </c>
      <c r="B20" s="21">
        <v>33</v>
      </c>
      <c r="C20" s="10">
        <v>0</v>
      </c>
      <c r="D20" s="10">
        <v>1</v>
      </c>
      <c r="E20" s="31">
        <v>52</v>
      </c>
      <c r="F20" s="1">
        <f>'5.1'!AF20</f>
        <v>85</v>
      </c>
      <c r="G20" s="1">
        <f t="shared" si="4"/>
        <v>137</v>
      </c>
      <c r="H20" s="28"/>
      <c r="I20" s="28"/>
      <c r="J20" s="28"/>
      <c r="K20" s="28"/>
      <c r="L20" s="28"/>
      <c r="M20" s="28"/>
      <c r="N20" s="31">
        <f t="shared" si="0"/>
        <v>0</v>
      </c>
      <c r="O20" s="61">
        <f t="shared" si="1"/>
        <v>137</v>
      </c>
      <c r="P20" s="67">
        <v>7</v>
      </c>
      <c r="Q20" s="67">
        <v>14</v>
      </c>
      <c r="R20" s="67">
        <v>3</v>
      </c>
      <c r="S20" s="67">
        <v>5</v>
      </c>
      <c r="T20" s="19">
        <v>16</v>
      </c>
      <c r="U20" s="19">
        <v>8</v>
      </c>
      <c r="V20" s="67">
        <v>35</v>
      </c>
      <c r="W20" s="44"/>
      <c r="X20" s="67">
        <v>11</v>
      </c>
      <c r="Y20" s="67">
        <v>24</v>
      </c>
      <c r="Z20" s="44"/>
      <c r="AA20" s="44"/>
      <c r="AB20" s="67">
        <v>1</v>
      </c>
      <c r="AC20" s="67">
        <v>4</v>
      </c>
      <c r="AD20" s="67">
        <v>6</v>
      </c>
      <c r="AE20" s="44">
        <v>2</v>
      </c>
      <c r="AF20" s="29">
        <f t="shared" si="5"/>
        <v>134</v>
      </c>
      <c r="AG20" s="26">
        <f t="shared" si="2"/>
        <v>3</v>
      </c>
      <c r="AH20" s="28">
        <f t="shared" si="3"/>
        <v>1</v>
      </c>
      <c r="AI20" s="29">
        <f t="shared" si="6"/>
        <v>0</v>
      </c>
    </row>
    <row r="21" spans="1:35" ht="12.75" customHeight="1" x14ac:dyDescent="0.25">
      <c r="A21" s="20" t="s">
        <v>102</v>
      </c>
      <c r="B21" s="21"/>
      <c r="C21" s="10"/>
      <c r="D21" s="10">
        <v>2</v>
      </c>
      <c r="E21" s="12"/>
      <c r="F21" s="1">
        <f>'5.1'!AF21</f>
        <v>2</v>
      </c>
      <c r="G21" s="1">
        <f t="shared" si="4"/>
        <v>2</v>
      </c>
      <c r="H21" s="7"/>
      <c r="I21" s="7"/>
      <c r="J21" s="7"/>
      <c r="K21" s="7"/>
      <c r="L21" s="7"/>
      <c r="M21" s="7"/>
      <c r="N21" s="31">
        <f t="shared" si="0"/>
        <v>0</v>
      </c>
      <c r="O21" s="61">
        <f t="shared" si="1"/>
        <v>2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29">
        <f t="shared" si="5"/>
        <v>0</v>
      </c>
      <c r="AG21" s="26">
        <f t="shared" si="2"/>
        <v>2</v>
      </c>
      <c r="AH21" s="28">
        <f t="shared" si="3"/>
        <v>2</v>
      </c>
      <c r="AI21" s="29">
        <f t="shared" si="6"/>
        <v>0</v>
      </c>
    </row>
    <row r="22" spans="1:35" ht="12.75" customHeight="1" x14ac:dyDescent="0.25">
      <c r="A22" s="20" t="s">
        <v>123</v>
      </c>
      <c r="B22" s="21"/>
      <c r="C22" s="10"/>
      <c r="D22" s="10">
        <v>7</v>
      </c>
      <c r="E22" s="12"/>
      <c r="F22" s="1">
        <f>'5.1'!AF22</f>
        <v>7</v>
      </c>
      <c r="G22" s="1">
        <f t="shared" si="4"/>
        <v>7</v>
      </c>
      <c r="H22" s="7"/>
      <c r="I22" s="7"/>
      <c r="J22" s="7"/>
      <c r="K22" s="7"/>
      <c r="L22" s="7"/>
      <c r="M22" s="7"/>
      <c r="N22" s="31">
        <f t="shared" si="0"/>
        <v>0</v>
      </c>
      <c r="O22" s="61">
        <f t="shared" si="1"/>
        <v>7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29">
        <f t="shared" si="5"/>
        <v>0</v>
      </c>
      <c r="AG22" s="26">
        <f t="shared" si="2"/>
        <v>7</v>
      </c>
      <c r="AH22" s="28">
        <f t="shared" si="3"/>
        <v>7</v>
      </c>
      <c r="AI22" s="29">
        <f t="shared" si="6"/>
        <v>0</v>
      </c>
    </row>
    <row r="23" spans="1:35" ht="12.75" customHeight="1" x14ac:dyDescent="0.25">
      <c r="A23" s="20" t="s">
        <v>124</v>
      </c>
      <c r="B23" s="21"/>
      <c r="C23" s="10"/>
      <c r="D23" s="10">
        <v>6</v>
      </c>
      <c r="E23" s="12"/>
      <c r="F23" s="1">
        <f>'5.1'!AF23</f>
        <v>6</v>
      </c>
      <c r="G23" s="1">
        <f t="shared" si="4"/>
        <v>6</v>
      </c>
      <c r="H23" s="7"/>
      <c r="I23" s="7"/>
      <c r="J23" s="7"/>
      <c r="K23" s="7"/>
      <c r="L23" s="7"/>
      <c r="M23" s="7"/>
      <c r="N23" s="31">
        <f t="shared" si="0"/>
        <v>0</v>
      </c>
      <c r="O23" s="61">
        <f t="shared" si="1"/>
        <v>6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29">
        <f t="shared" si="5"/>
        <v>0</v>
      </c>
      <c r="AG23" s="26">
        <f t="shared" si="2"/>
        <v>6</v>
      </c>
      <c r="AH23" s="28">
        <f t="shared" si="3"/>
        <v>6</v>
      </c>
      <c r="AI23" s="29">
        <f t="shared" si="6"/>
        <v>0</v>
      </c>
    </row>
    <row r="24" spans="1:35" ht="12.75" customHeight="1" x14ac:dyDescent="0.25">
      <c r="A24" s="20" t="s">
        <v>154</v>
      </c>
      <c r="B24" s="21">
        <v>40</v>
      </c>
      <c r="C24" s="10">
        <v>5</v>
      </c>
      <c r="D24" s="10">
        <v>36</v>
      </c>
      <c r="E24" s="12">
        <v>240</v>
      </c>
      <c r="F24" s="1">
        <f>'5.1'!AF24</f>
        <v>1</v>
      </c>
      <c r="G24" s="1">
        <f t="shared" si="4"/>
        <v>241</v>
      </c>
      <c r="H24" s="7"/>
      <c r="I24" s="7"/>
      <c r="J24" s="7"/>
      <c r="K24" s="7"/>
      <c r="L24" s="7"/>
      <c r="M24" s="7"/>
      <c r="N24" s="31">
        <f t="shared" si="0"/>
        <v>0</v>
      </c>
      <c r="O24" s="61">
        <f t="shared" si="1"/>
        <v>241</v>
      </c>
      <c r="P24" s="14"/>
      <c r="Q24" s="14"/>
      <c r="R24" s="14"/>
      <c r="S24" s="14"/>
      <c r="T24" s="14"/>
      <c r="U24" s="14"/>
      <c r="V24" s="14"/>
      <c r="W24" s="14"/>
      <c r="X24" s="14">
        <v>3</v>
      </c>
      <c r="Y24" s="14"/>
      <c r="Z24" s="14"/>
      <c r="AA24" s="14"/>
      <c r="AB24" s="14">
        <v>1</v>
      </c>
      <c r="AC24" s="14"/>
      <c r="AD24" s="14"/>
      <c r="AE24" s="14"/>
      <c r="AF24" s="29">
        <f t="shared" si="5"/>
        <v>4</v>
      </c>
      <c r="AG24" s="26">
        <f t="shared" si="2"/>
        <v>237</v>
      </c>
      <c r="AH24" s="28">
        <f t="shared" si="3"/>
        <v>236</v>
      </c>
      <c r="AI24" s="29">
        <f t="shared" si="6"/>
        <v>-1</v>
      </c>
    </row>
    <row r="25" spans="1:35" ht="12.75" customHeight="1" x14ac:dyDescent="0.25">
      <c r="A25" s="20" t="s">
        <v>153</v>
      </c>
      <c r="B25" s="21">
        <v>40</v>
      </c>
      <c r="C25" s="10">
        <v>3</v>
      </c>
      <c r="D25" s="10">
        <v>33</v>
      </c>
      <c r="E25" s="12">
        <v>160</v>
      </c>
      <c r="F25" s="1">
        <f>'5.1'!AF25</f>
        <v>1</v>
      </c>
      <c r="G25" s="1">
        <f t="shared" si="4"/>
        <v>161</v>
      </c>
      <c r="H25" s="7"/>
      <c r="I25" s="7"/>
      <c r="J25" s="7"/>
      <c r="K25" s="7"/>
      <c r="L25" s="7"/>
      <c r="M25" s="7"/>
      <c r="N25" s="31">
        <f t="shared" si="0"/>
        <v>0</v>
      </c>
      <c r="O25" s="61">
        <f t="shared" si="1"/>
        <v>161</v>
      </c>
      <c r="P25" s="14"/>
      <c r="Q25" s="14"/>
      <c r="R25" s="14"/>
      <c r="S25" s="14"/>
      <c r="T25" s="14"/>
      <c r="U25" s="14"/>
      <c r="V25" s="14"/>
      <c r="W25" s="14"/>
      <c r="X25" s="14">
        <v>3</v>
      </c>
      <c r="Y25" s="14"/>
      <c r="Z25" s="14"/>
      <c r="AA25" s="14"/>
      <c r="AB25" s="14">
        <v>1</v>
      </c>
      <c r="AC25" s="14"/>
      <c r="AD25" s="14"/>
      <c r="AE25" s="14">
        <v>3</v>
      </c>
      <c r="AF25" s="29">
        <f t="shared" si="5"/>
        <v>4</v>
      </c>
      <c r="AG25" s="26">
        <f t="shared" si="2"/>
        <v>157</v>
      </c>
      <c r="AH25" s="28">
        <f t="shared" si="3"/>
        <v>153</v>
      </c>
      <c r="AI25" s="29">
        <f t="shared" si="6"/>
        <v>-1</v>
      </c>
    </row>
    <row r="26" spans="1:35" ht="12.75" customHeight="1" x14ac:dyDescent="0.25">
      <c r="A26" s="20" t="s">
        <v>32</v>
      </c>
      <c r="B26" s="21">
        <v>30</v>
      </c>
      <c r="C26" s="10">
        <v>2</v>
      </c>
      <c r="D26" s="10">
        <v>1</v>
      </c>
      <c r="E26" s="12"/>
      <c r="F26" s="1">
        <f>'5.1'!AF26</f>
        <v>61</v>
      </c>
      <c r="G26" s="1">
        <f t="shared" si="4"/>
        <v>61</v>
      </c>
      <c r="H26" s="7"/>
      <c r="I26" s="7"/>
      <c r="J26" s="7"/>
      <c r="K26" s="7"/>
      <c r="L26" s="7"/>
      <c r="M26" s="7"/>
      <c r="N26" s="31">
        <f t="shared" si="0"/>
        <v>0</v>
      </c>
      <c r="O26" s="61">
        <f t="shared" si="1"/>
        <v>61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29">
        <f t="shared" si="5"/>
        <v>0</v>
      </c>
      <c r="AG26" s="26">
        <f t="shared" si="2"/>
        <v>61</v>
      </c>
      <c r="AH26" s="28">
        <f t="shared" si="3"/>
        <v>61</v>
      </c>
      <c r="AI26" s="29">
        <f t="shared" si="6"/>
        <v>0</v>
      </c>
    </row>
    <row r="27" spans="1:35" ht="12.75" customHeight="1" x14ac:dyDescent="0.25">
      <c r="A27" s="20" t="s">
        <v>143</v>
      </c>
      <c r="B27" s="21">
        <v>25</v>
      </c>
      <c r="C27" s="10">
        <v>1</v>
      </c>
      <c r="D27" s="10">
        <v>16</v>
      </c>
      <c r="E27" s="12"/>
      <c r="F27" s="1">
        <f>'5.1'!AF27</f>
        <v>41</v>
      </c>
      <c r="G27" s="1">
        <f>SUM(E27:F27)</f>
        <v>41</v>
      </c>
      <c r="H27" s="7"/>
      <c r="I27" s="7"/>
      <c r="J27" s="7"/>
      <c r="K27" s="7"/>
      <c r="L27" s="7"/>
      <c r="M27" s="7"/>
      <c r="N27" s="31">
        <f t="shared" si="0"/>
        <v>0</v>
      </c>
      <c r="O27" s="61">
        <f t="shared" si="1"/>
        <v>41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29">
        <f t="shared" si="5"/>
        <v>0</v>
      </c>
      <c r="AG27" s="26">
        <f t="shared" si="2"/>
        <v>41</v>
      </c>
      <c r="AH27" s="28">
        <f t="shared" si="3"/>
        <v>41</v>
      </c>
      <c r="AI27" s="29">
        <f>AH27+AE27-AG27</f>
        <v>0</v>
      </c>
    </row>
    <row r="28" spans="1:35" ht="12.75" customHeight="1" x14ac:dyDescent="0.25">
      <c r="E28" s="19">
        <f>SUM(E3:E27)</f>
        <v>2119</v>
      </c>
      <c r="F28" s="19">
        <f t="shared" ref="F28:AI28" si="7">SUM(F3:F27)</f>
        <v>7327</v>
      </c>
      <c r="G28" s="19">
        <f t="shared" si="7"/>
        <v>9446</v>
      </c>
      <c r="H28" s="19">
        <f t="shared" si="7"/>
        <v>0</v>
      </c>
      <c r="I28" s="19">
        <f t="shared" si="7"/>
        <v>16</v>
      </c>
      <c r="J28" s="19">
        <f t="shared" si="7"/>
        <v>0</v>
      </c>
      <c r="K28" s="19">
        <f t="shared" si="7"/>
        <v>0</v>
      </c>
      <c r="L28" s="19">
        <f t="shared" si="7"/>
        <v>110</v>
      </c>
      <c r="M28" s="19">
        <f t="shared" si="7"/>
        <v>0</v>
      </c>
      <c r="N28" s="19">
        <f t="shared" si="7"/>
        <v>126</v>
      </c>
      <c r="O28" s="19">
        <f t="shared" si="7"/>
        <v>9320</v>
      </c>
      <c r="P28" s="19">
        <f t="shared" si="7"/>
        <v>102</v>
      </c>
      <c r="Q28" s="19">
        <f t="shared" si="7"/>
        <v>225</v>
      </c>
      <c r="R28" s="19">
        <f t="shared" si="7"/>
        <v>57</v>
      </c>
      <c r="S28" s="19">
        <f t="shared" si="7"/>
        <v>155</v>
      </c>
      <c r="T28" s="19">
        <f t="shared" si="7"/>
        <v>241</v>
      </c>
      <c r="U28" s="19">
        <f t="shared" si="7"/>
        <v>123</v>
      </c>
      <c r="V28" s="19">
        <f t="shared" si="7"/>
        <v>273</v>
      </c>
      <c r="W28" s="19">
        <f t="shared" si="7"/>
        <v>10</v>
      </c>
      <c r="X28" s="19">
        <f t="shared" si="7"/>
        <v>138</v>
      </c>
      <c r="Y28" s="19">
        <f t="shared" si="7"/>
        <v>271</v>
      </c>
      <c r="Z28" s="19">
        <f t="shared" si="7"/>
        <v>20</v>
      </c>
      <c r="AA28" s="19">
        <f t="shared" si="7"/>
        <v>88</v>
      </c>
      <c r="AB28" s="19">
        <f t="shared" si="7"/>
        <v>8</v>
      </c>
      <c r="AC28" s="19">
        <f t="shared" si="7"/>
        <v>9</v>
      </c>
      <c r="AD28" s="19">
        <f t="shared" si="7"/>
        <v>268</v>
      </c>
      <c r="AE28" s="19">
        <f>SUM(AE3:AE27)</f>
        <v>11</v>
      </c>
      <c r="AF28" s="19">
        <f t="shared" si="7"/>
        <v>1988</v>
      </c>
      <c r="AG28" s="19">
        <f t="shared" si="7"/>
        <v>7332</v>
      </c>
      <c r="AH28" s="19">
        <f t="shared" si="7"/>
        <v>7323</v>
      </c>
      <c r="AI28" s="19">
        <f t="shared" si="7"/>
        <v>2</v>
      </c>
    </row>
    <row r="31" spans="1:35" x14ac:dyDescent="0.25">
      <c r="N31" t="s">
        <v>8</v>
      </c>
      <c r="P31" s="18"/>
      <c r="Q31" s="18"/>
      <c r="R31" s="18"/>
      <c r="S31" s="18"/>
      <c r="T31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E1:AE2"/>
    <mergeCell ref="AF1:AF2"/>
    <mergeCell ref="AG1:AG2"/>
    <mergeCell ref="AH1:AH2"/>
    <mergeCell ref="AI1:AI2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1"/>
  <sheetViews>
    <sheetView zoomScale="85" zoomScaleNormal="85" workbookViewId="0">
      <pane xSplit="4" ySplit="2" topLeftCell="R3" activePane="bottomRight" state="frozen"/>
      <selection pane="topRight" activeCell="E1" sqref="E1"/>
      <selection pane="bottomLeft" activeCell="A3" sqref="A3"/>
      <selection pane="bottomRight" activeCell="A3" sqref="A3:A27"/>
    </sheetView>
  </sheetViews>
  <sheetFormatPr defaultRowHeight="15" x14ac:dyDescent="0.25"/>
  <cols>
    <col min="1" max="1" width="17.5703125" customWidth="1"/>
    <col min="2" max="5" width="11.7109375" customWidth="1"/>
    <col min="6" max="7" width="9.85546875" customWidth="1"/>
    <col min="8" max="8" width="9.140625" customWidth="1"/>
    <col min="14" max="14" width="12.7109375" customWidth="1"/>
    <col min="15" max="15" width="16.42578125" customWidth="1"/>
    <col min="16" max="31" width="10.85546875" customWidth="1"/>
    <col min="32" max="32" width="12.28515625" bestFit="1" customWidth="1"/>
    <col min="33" max="33" width="10.85546875" customWidth="1"/>
    <col min="34" max="34" width="15.5703125" customWidth="1"/>
    <col min="35" max="35" width="13" customWidth="1"/>
  </cols>
  <sheetData>
    <row r="1" spans="1:35" x14ac:dyDescent="0.25">
      <c r="A1" s="177" t="s">
        <v>0</v>
      </c>
      <c r="B1" s="186" t="s">
        <v>21</v>
      </c>
      <c r="C1" s="186" t="s">
        <v>19</v>
      </c>
      <c r="D1" s="177" t="s">
        <v>20</v>
      </c>
      <c r="E1" s="186" t="s">
        <v>12</v>
      </c>
      <c r="F1" s="186" t="s">
        <v>5</v>
      </c>
      <c r="G1" s="183" t="s">
        <v>17</v>
      </c>
      <c r="H1" s="3" t="s">
        <v>3</v>
      </c>
      <c r="I1" s="3"/>
      <c r="J1" s="3"/>
      <c r="K1" s="23"/>
      <c r="L1" s="3"/>
      <c r="M1" s="3"/>
      <c r="N1" s="188" t="s">
        <v>6</v>
      </c>
      <c r="O1" s="184" t="s">
        <v>4</v>
      </c>
      <c r="P1" s="5" t="s">
        <v>40</v>
      </c>
      <c r="Q1" s="5" t="s">
        <v>16</v>
      </c>
      <c r="R1" s="5" t="s">
        <v>40</v>
      </c>
      <c r="S1" s="5" t="s">
        <v>13</v>
      </c>
      <c r="T1" s="5" t="s">
        <v>9</v>
      </c>
      <c r="U1" s="5" t="s">
        <v>14</v>
      </c>
      <c r="V1" s="5" t="s">
        <v>40</v>
      </c>
      <c r="W1" s="5" t="s">
        <v>16</v>
      </c>
      <c r="X1" s="5" t="s">
        <v>11</v>
      </c>
      <c r="Y1" s="5" t="s">
        <v>13</v>
      </c>
      <c r="Z1" s="5" t="s">
        <v>9</v>
      </c>
      <c r="AA1" s="5" t="s">
        <v>14</v>
      </c>
      <c r="AB1" s="4" t="s">
        <v>45</v>
      </c>
      <c r="AC1" s="5" t="s">
        <v>94</v>
      </c>
      <c r="AD1" s="5"/>
      <c r="AE1" s="177" t="s">
        <v>18</v>
      </c>
      <c r="AF1" s="169" t="s">
        <v>10</v>
      </c>
      <c r="AG1" s="169" t="s">
        <v>44</v>
      </c>
      <c r="AH1" s="179" t="s">
        <v>22</v>
      </c>
      <c r="AI1" s="181" t="s">
        <v>23</v>
      </c>
    </row>
    <row r="2" spans="1:35" x14ac:dyDescent="0.25">
      <c r="A2" s="178"/>
      <c r="B2" s="187"/>
      <c r="C2" s="187"/>
      <c r="D2" s="178"/>
      <c r="E2" s="187"/>
      <c r="F2" s="187"/>
      <c r="G2" s="183"/>
      <c r="H2" s="17" t="s">
        <v>24</v>
      </c>
      <c r="I2" s="17" t="s">
        <v>43</v>
      </c>
      <c r="J2" s="17" t="s">
        <v>1</v>
      </c>
      <c r="K2" s="17" t="s">
        <v>108</v>
      </c>
      <c r="L2" s="2" t="s">
        <v>2</v>
      </c>
      <c r="M2" s="2" t="s">
        <v>7</v>
      </c>
      <c r="N2" s="189"/>
      <c r="O2" s="185"/>
      <c r="P2" s="4" t="s">
        <v>41</v>
      </c>
      <c r="Q2" s="4" t="s">
        <v>41</v>
      </c>
      <c r="R2" s="4" t="s">
        <v>100</v>
      </c>
      <c r="S2" s="4" t="s">
        <v>41</v>
      </c>
      <c r="T2" s="4" t="s">
        <v>41</v>
      </c>
      <c r="U2" s="4" t="s">
        <v>41</v>
      </c>
      <c r="V2" s="4" t="s">
        <v>42</v>
      </c>
      <c r="W2" s="4" t="s">
        <v>42</v>
      </c>
      <c r="X2" s="4" t="s">
        <v>42</v>
      </c>
      <c r="Y2" s="4" t="s">
        <v>42</v>
      </c>
      <c r="Z2" s="4" t="s">
        <v>42</v>
      </c>
      <c r="AA2" s="4" t="s">
        <v>42</v>
      </c>
      <c r="AB2" s="43" t="s">
        <v>42</v>
      </c>
      <c r="AC2" s="43" t="s">
        <v>99</v>
      </c>
      <c r="AD2" s="43"/>
      <c r="AE2" s="178"/>
      <c r="AF2" s="170"/>
      <c r="AG2" s="170"/>
      <c r="AH2" s="180"/>
      <c r="AI2" s="182"/>
    </row>
    <row r="3" spans="1:35" s="32" customFormat="1" ht="12" customHeight="1" x14ac:dyDescent="0.25">
      <c r="A3" s="20" t="s">
        <v>28</v>
      </c>
      <c r="B3" s="21">
        <v>33</v>
      </c>
      <c r="C3" s="9">
        <v>66</v>
      </c>
      <c r="D3" s="9">
        <v>21</v>
      </c>
      <c r="E3" s="31"/>
      <c r="F3" s="1">
        <f>'6.1'!AH3</f>
        <v>2199</v>
      </c>
      <c r="G3" s="1">
        <f>SUM(E3:F3)</f>
        <v>2199</v>
      </c>
      <c r="H3" s="28"/>
      <c r="I3" s="28"/>
      <c r="J3" s="28"/>
      <c r="K3" s="28"/>
      <c r="L3" s="28"/>
      <c r="M3" s="28"/>
      <c r="N3" s="31">
        <f t="shared" ref="N3:N27" si="0">SUBTOTAL(9,H3:M3)</f>
        <v>0</v>
      </c>
      <c r="O3" s="61">
        <f t="shared" ref="O3:O27" si="1">G3-N3</f>
        <v>2199</v>
      </c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9">
        <f>SUM(P3:AD3)</f>
        <v>0</v>
      </c>
      <c r="AG3" s="26">
        <f t="shared" ref="AG3:AG27" si="2">O3-AF3</f>
        <v>2199</v>
      </c>
      <c r="AH3" s="28">
        <f t="shared" ref="AH3:AH27" si="3">(B3*C3)+D3</f>
        <v>2199</v>
      </c>
      <c r="AI3" s="29">
        <f>AH3+AE3-AG3</f>
        <v>0</v>
      </c>
    </row>
    <row r="4" spans="1:35" ht="12" customHeight="1" x14ac:dyDescent="0.25">
      <c r="A4" s="20" t="s">
        <v>29</v>
      </c>
      <c r="B4" s="21">
        <v>70</v>
      </c>
      <c r="C4" s="9">
        <v>15</v>
      </c>
      <c r="D4" s="9">
        <v>53</v>
      </c>
      <c r="E4" s="12"/>
      <c r="F4" s="1">
        <f>'6.1'!AH4</f>
        <v>1103</v>
      </c>
      <c r="G4" s="1">
        <f t="shared" ref="G4:G26" si="4">SUM(E4:F4)</f>
        <v>1103</v>
      </c>
      <c r="H4" s="7"/>
      <c r="I4" s="7"/>
      <c r="J4" s="7"/>
      <c r="K4" s="7"/>
      <c r="L4" s="7"/>
      <c r="M4" s="7"/>
      <c r="N4" s="6">
        <f t="shared" si="0"/>
        <v>0</v>
      </c>
      <c r="O4" s="11">
        <f t="shared" si="1"/>
        <v>1103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3">
        <f t="shared" ref="AF4:AF27" si="5">SUM(P4:AD4)</f>
        <v>0</v>
      </c>
      <c r="AG4" s="26">
        <f t="shared" si="2"/>
        <v>1103</v>
      </c>
      <c r="AH4" s="28">
        <f t="shared" si="3"/>
        <v>1103</v>
      </c>
      <c r="AI4" s="13">
        <f t="shared" ref="AI4:AI20" si="6">AH4+AE4-AG4</f>
        <v>0</v>
      </c>
    </row>
    <row r="5" spans="1:35" ht="12" customHeight="1" x14ac:dyDescent="0.25">
      <c r="A5" s="20" t="s">
        <v>30</v>
      </c>
      <c r="B5" s="21">
        <v>45</v>
      </c>
      <c r="C5" s="8">
        <v>8</v>
      </c>
      <c r="D5" s="8">
        <v>10</v>
      </c>
      <c r="E5" s="12"/>
      <c r="F5" s="1">
        <f>'6.1'!AH5</f>
        <v>370</v>
      </c>
      <c r="G5" s="1">
        <f t="shared" si="4"/>
        <v>370</v>
      </c>
      <c r="H5" s="7"/>
      <c r="I5" s="7"/>
      <c r="J5" s="7"/>
      <c r="K5" s="7"/>
      <c r="L5" s="7"/>
      <c r="M5" s="7"/>
      <c r="N5" s="6">
        <f t="shared" si="0"/>
        <v>0</v>
      </c>
      <c r="O5" s="11">
        <f t="shared" si="1"/>
        <v>370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3">
        <f t="shared" si="5"/>
        <v>0</v>
      </c>
      <c r="AG5" s="26">
        <f t="shared" si="2"/>
        <v>370</v>
      </c>
      <c r="AH5" s="28">
        <f t="shared" si="3"/>
        <v>370</v>
      </c>
      <c r="AI5" s="13">
        <f t="shared" si="6"/>
        <v>0</v>
      </c>
    </row>
    <row r="6" spans="1:35" ht="12" customHeight="1" x14ac:dyDescent="0.25">
      <c r="A6" s="20" t="s">
        <v>31</v>
      </c>
      <c r="B6" s="21">
        <v>60</v>
      </c>
      <c r="C6" s="8">
        <v>2</v>
      </c>
      <c r="D6" s="8">
        <v>2</v>
      </c>
      <c r="E6" s="12"/>
      <c r="F6" s="1">
        <f>'6.1'!AH6</f>
        <v>122</v>
      </c>
      <c r="G6" s="1">
        <f t="shared" si="4"/>
        <v>122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122</v>
      </c>
      <c r="P6" s="7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3">
        <f t="shared" si="5"/>
        <v>0</v>
      </c>
      <c r="AG6" s="26">
        <f t="shared" si="2"/>
        <v>122</v>
      </c>
      <c r="AH6" s="28">
        <f t="shared" si="3"/>
        <v>122</v>
      </c>
      <c r="AI6" s="13">
        <f t="shared" si="6"/>
        <v>0</v>
      </c>
    </row>
    <row r="7" spans="1:35" ht="12" customHeight="1" x14ac:dyDescent="0.25">
      <c r="A7" s="20" t="s">
        <v>33</v>
      </c>
      <c r="B7" s="21">
        <v>120</v>
      </c>
      <c r="C7" s="9">
        <v>5</v>
      </c>
      <c r="D7" s="9">
        <v>192</v>
      </c>
      <c r="E7" s="12"/>
      <c r="F7" s="1">
        <f>'6.1'!AH7</f>
        <v>792</v>
      </c>
      <c r="G7" s="1">
        <f t="shared" si="4"/>
        <v>792</v>
      </c>
      <c r="H7" s="7"/>
      <c r="I7" s="7"/>
      <c r="J7" s="7"/>
      <c r="K7" s="7"/>
      <c r="L7" s="7"/>
      <c r="M7" s="7"/>
      <c r="N7" s="6">
        <f t="shared" si="0"/>
        <v>0</v>
      </c>
      <c r="O7" s="11">
        <f t="shared" si="1"/>
        <v>792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3">
        <f t="shared" si="5"/>
        <v>0</v>
      </c>
      <c r="AG7" s="26">
        <f t="shared" si="2"/>
        <v>792</v>
      </c>
      <c r="AH7" s="28">
        <f t="shared" si="3"/>
        <v>792</v>
      </c>
      <c r="AI7" s="13">
        <f t="shared" si="6"/>
        <v>0</v>
      </c>
    </row>
    <row r="8" spans="1:35" ht="12" customHeight="1" x14ac:dyDescent="0.25">
      <c r="A8" s="20" t="s">
        <v>34</v>
      </c>
      <c r="B8" s="21">
        <v>40</v>
      </c>
      <c r="C8" s="8">
        <v>2</v>
      </c>
      <c r="D8" s="8">
        <v>18</v>
      </c>
      <c r="E8" s="12"/>
      <c r="F8" s="1">
        <f>'6.1'!AH8</f>
        <v>98</v>
      </c>
      <c r="G8" s="1">
        <f t="shared" si="4"/>
        <v>98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98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3">
        <f t="shared" si="5"/>
        <v>0</v>
      </c>
      <c r="AG8" s="26">
        <f t="shared" si="2"/>
        <v>98</v>
      </c>
      <c r="AH8" s="28">
        <f t="shared" si="3"/>
        <v>98</v>
      </c>
      <c r="AI8" s="13">
        <f t="shared" si="6"/>
        <v>0</v>
      </c>
    </row>
    <row r="9" spans="1:35" ht="12" customHeight="1" x14ac:dyDescent="0.25">
      <c r="A9" s="20" t="s">
        <v>35</v>
      </c>
      <c r="B9" s="21">
        <v>65</v>
      </c>
      <c r="C9" s="8">
        <v>2</v>
      </c>
      <c r="D9" s="8">
        <v>7</v>
      </c>
      <c r="E9" s="12"/>
      <c r="F9" s="1">
        <f>'6.1'!AH9</f>
        <v>137</v>
      </c>
      <c r="G9" s="1">
        <f t="shared" si="4"/>
        <v>137</v>
      </c>
      <c r="H9" s="7"/>
      <c r="I9" s="7"/>
      <c r="J9" s="7"/>
      <c r="K9" s="7"/>
      <c r="L9" s="7"/>
      <c r="M9" s="7"/>
      <c r="N9" s="6">
        <f t="shared" si="0"/>
        <v>0</v>
      </c>
      <c r="O9" s="11">
        <f t="shared" si="1"/>
        <v>137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3">
        <f t="shared" si="5"/>
        <v>0</v>
      </c>
      <c r="AG9" s="26">
        <f t="shared" si="2"/>
        <v>137</v>
      </c>
      <c r="AH9" s="28">
        <f t="shared" si="3"/>
        <v>137</v>
      </c>
      <c r="AI9" s="13">
        <f t="shared" si="6"/>
        <v>0</v>
      </c>
    </row>
    <row r="10" spans="1:35" ht="12" customHeight="1" x14ac:dyDescent="0.25">
      <c r="A10" s="20" t="s">
        <v>36</v>
      </c>
      <c r="B10" s="21">
        <v>100</v>
      </c>
      <c r="C10" s="8">
        <v>6</v>
      </c>
      <c r="D10" s="8">
        <v>90</v>
      </c>
      <c r="E10" s="12"/>
      <c r="F10" s="1">
        <f>'6.1'!AH10</f>
        <v>690</v>
      </c>
      <c r="G10" s="1">
        <f t="shared" si="4"/>
        <v>690</v>
      </c>
      <c r="H10" s="7"/>
      <c r="I10" s="7"/>
      <c r="J10" s="7"/>
      <c r="K10" s="7"/>
      <c r="L10" s="7"/>
      <c r="M10" s="7"/>
      <c r="N10" s="6">
        <f t="shared" si="0"/>
        <v>0</v>
      </c>
      <c r="O10" s="11">
        <f t="shared" si="1"/>
        <v>690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3">
        <f t="shared" si="5"/>
        <v>0</v>
      </c>
      <c r="AG10" s="26">
        <f t="shared" si="2"/>
        <v>690</v>
      </c>
      <c r="AH10" s="28">
        <f t="shared" si="3"/>
        <v>690</v>
      </c>
      <c r="AI10" s="13">
        <f t="shared" si="6"/>
        <v>0</v>
      </c>
    </row>
    <row r="11" spans="1:35" ht="12" customHeight="1" x14ac:dyDescent="0.25">
      <c r="A11" s="20" t="s">
        <v>37</v>
      </c>
      <c r="B11" s="21">
        <v>85</v>
      </c>
      <c r="C11" s="10">
        <v>1</v>
      </c>
      <c r="D11" s="10">
        <v>14</v>
      </c>
      <c r="E11" s="12"/>
      <c r="F11" s="1">
        <f>'6.1'!AH11</f>
        <v>99</v>
      </c>
      <c r="G11" s="1">
        <f t="shared" si="4"/>
        <v>99</v>
      </c>
      <c r="H11" s="7"/>
      <c r="I11" s="7"/>
      <c r="J11" s="7"/>
      <c r="K11" s="7"/>
      <c r="L11" s="7"/>
      <c r="M11" s="7"/>
      <c r="N11" s="6">
        <f t="shared" si="0"/>
        <v>0</v>
      </c>
      <c r="O11" s="11">
        <f t="shared" si="1"/>
        <v>99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3">
        <f t="shared" si="5"/>
        <v>0</v>
      </c>
      <c r="AG11" s="26">
        <f t="shared" si="2"/>
        <v>99</v>
      </c>
      <c r="AH11" s="28">
        <f t="shared" si="3"/>
        <v>99</v>
      </c>
      <c r="AI11" s="13">
        <f t="shared" si="6"/>
        <v>0</v>
      </c>
    </row>
    <row r="12" spans="1:35" ht="12" customHeight="1" x14ac:dyDescent="0.25">
      <c r="A12" s="20" t="s">
        <v>38</v>
      </c>
      <c r="B12" s="21">
        <v>50</v>
      </c>
      <c r="C12" s="10">
        <v>4</v>
      </c>
      <c r="D12" s="10">
        <v>94</v>
      </c>
      <c r="E12" s="12"/>
      <c r="F12" s="1">
        <f>'6.1'!AH12</f>
        <v>294</v>
      </c>
      <c r="G12" s="1">
        <f t="shared" si="4"/>
        <v>294</v>
      </c>
      <c r="H12" s="7"/>
      <c r="I12" s="7"/>
      <c r="J12" s="7"/>
      <c r="K12" s="7"/>
      <c r="L12" s="7"/>
      <c r="M12" s="7"/>
      <c r="N12" s="6">
        <f t="shared" si="0"/>
        <v>0</v>
      </c>
      <c r="O12" s="11">
        <f t="shared" si="1"/>
        <v>294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3">
        <f t="shared" si="5"/>
        <v>0</v>
      </c>
      <c r="AG12" s="26">
        <f t="shared" si="2"/>
        <v>294</v>
      </c>
      <c r="AH12" s="28">
        <f t="shared" si="3"/>
        <v>294</v>
      </c>
      <c r="AI12" s="13">
        <f t="shared" si="6"/>
        <v>0</v>
      </c>
    </row>
    <row r="13" spans="1:35" s="32" customFormat="1" ht="12" customHeight="1" x14ac:dyDescent="0.25">
      <c r="A13" s="20" t="s">
        <v>39</v>
      </c>
      <c r="B13" s="21">
        <v>50</v>
      </c>
      <c r="C13" s="10">
        <v>6</v>
      </c>
      <c r="D13" s="10">
        <v>20</v>
      </c>
      <c r="E13" s="31"/>
      <c r="F13" s="1">
        <f>'6.1'!AH13</f>
        <v>320</v>
      </c>
      <c r="G13" s="1">
        <f t="shared" si="4"/>
        <v>320</v>
      </c>
      <c r="H13" s="28"/>
      <c r="I13" s="28"/>
      <c r="J13" s="28"/>
      <c r="K13" s="28"/>
      <c r="L13" s="28"/>
      <c r="M13" s="28"/>
      <c r="N13" s="31">
        <f t="shared" si="0"/>
        <v>0</v>
      </c>
      <c r="O13" s="61">
        <f t="shared" si="1"/>
        <v>320</v>
      </c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9">
        <f t="shared" si="5"/>
        <v>0</v>
      </c>
      <c r="AG13" s="26">
        <f t="shared" si="2"/>
        <v>320</v>
      </c>
      <c r="AH13" s="28">
        <f t="shared" si="3"/>
        <v>320</v>
      </c>
      <c r="AI13" s="29">
        <f t="shared" si="6"/>
        <v>0</v>
      </c>
    </row>
    <row r="14" spans="1:35" ht="12" customHeight="1" x14ac:dyDescent="0.25">
      <c r="A14" s="20" t="s">
        <v>25</v>
      </c>
      <c r="B14" s="21">
        <v>45</v>
      </c>
      <c r="C14" s="10">
        <v>3</v>
      </c>
      <c r="D14" s="10">
        <v>31</v>
      </c>
      <c r="E14" s="12"/>
      <c r="F14" s="1">
        <f>'6.1'!AH14</f>
        <v>166</v>
      </c>
      <c r="G14" s="1">
        <f t="shared" si="4"/>
        <v>166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166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3">
        <f t="shared" si="5"/>
        <v>0</v>
      </c>
      <c r="AG14" s="26">
        <f t="shared" si="2"/>
        <v>166</v>
      </c>
      <c r="AH14" s="28">
        <f t="shared" si="3"/>
        <v>166</v>
      </c>
      <c r="AI14" s="13">
        <f t="shared" si="6"/>
        <v>0</v>
      </c>
    </row>
    <row r="15" spans="1:35" ht="12" customHeight="1" x14ac:dyDescent="0.25">
      <c r="A15" s="20" t="s">
        <v>26</v>
      </c>
      <c r="B15" s="21">
        <v>33</v>
      </c>
      <c r="C15" s="10">
        <v>3</v>
      </c>
      <c r="D15" s="10">
        <v>49</v>
      </c>
      <c r="E15" s="12"/>
      <c r="F15" s="1">
        <f>'6.1'!AH15</f>
        <v>148</v>
      </c>
      <c r="G15" s="1">
        <f t="shared" si="4"/>
        <v>148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148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3">
        <f t="shared" si="5"/>
        <v>0</v>
      </c>
      <c r="AG15" s="26">
        <f t="shared" si="2"/>
        <v>148</v>
      </c>
      <c r="AH15" s="28">
        <f t="shared" si="3"/>
        <v>148</v>
      </c>
      <c r="AI15" s="13">
        <f t="shared" si="6"/>
        <v>0</v>
      </c>
    </row>
    <row r="16" spans="1:35" ht="12" customHeight="1" x14ac:dyDescent="0.25">
      <c r="A16" s="20" t="s">
        <v>27</v>
      </c>
      <c r="B16" s="21">
        <v>45</v>
      </c>
      <c r="C16" s="10">
        <v>2</v>
      </c>
      <c r="D16" s="10">
        <v>344</v>
      </c>
      <c r="E16" s="12">
        <v>300</v>
      </c>
      <c r="F16" s="1">
        <f>'6.1'!AH16</f>
        <v>134</v>
      </c>
      <c r="G16" s="1">
        <f t="shared" si="4"/>
        <v>434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434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3">
        <f t="shared" si="5"/>
        <v>0</v>
      </c>
      <c r="AG16" s="26">
        <f t="shared" si="2"/>
        <v>434</v>
      </c>
      <c r="AH16" s="28">
        <f t="shared" si="3"/>
        <v>434</v>
      </c>
      <c r="AI16" s="13">
        <f t="shared" si="6"/>
        <v>0</v>
      </c>
    </row>
    <row r="17" spans="1:35" s="32" customFormat="1" ht="12" customHeight="1" x14ac:dyDescent="0.25">
      <c r="A17" s="20" t="s">
        <v>48</v>
      </c>
      <c r="B17" s="21">
        <v>100</v>
      </c>
      <c r="C17" s="10">
        <v>0</v>
      </c>
      <c r="D17" s="10">
        <v>80</v>
      </c>
      <c r="E17" s="31"/>
      <c r="F17" s="1">
        <f>'6.1'!AH17</f>
        <v>80</v>
      </c>
      <c r="G17" s="1">
        <f t="shared" si="4"/>
        <v>80</v>
      </c>
      <c r="H17" s="28"/>
      <c r="I17" s="28"/>
      <c r="J17" s="28"/>
      <c r="K17" s="28"/>
      <c r="L17" s="28"/>
      <c r="M17" s="28"/>
      <c r="N17" s="31">
        <f t="shared" si="0"/>
        <v>0</v>
      </c>
      <c r="O17" s="61">
        <f t="shared" si="1"/>
        <v>80</v>
      </c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9">
        <f t="shared" si="5"/>
        <v>0</v>
      </c>
      <c r="AG17" s="26">
        <f t="shared" si="2"/>
        <v>80</v>
      </c>
      <c r="AH17" s="28">
        <f t="shared" si="3"/>
        <v>80</v>
      </c>
      <c r="AI17" s="29">
        <f t="shared" si="6"/>
        <v>0</v>
      </c>
    </row>
    <row r="18" spans="1:35" s="32" customFormat="1" ht="12" customHeight="1" x14ac:dyDescent="0.25">
      <c r="A18" s="20" t="s">
        <v>49</v>
      </c>
      <c r="B18" s="21">
        <v>100</v>
      </c>
      <c r="C18" s="10">
        <v>0</v>
      </c>
      <c r="D18" s="10">
        <v>27</v>
      </c>
      <c r="E18" s="31"/>
      <c r="F18" s="1">
        <f>'6.1'!AH18</f>
        <v>27</v>
      </c>
      <c r="G18" s="1">
        <f t="shared" si="4"/>
        <v>27</v>
      </c>
      <c r="H18" s="28"/>
      <c r="I18" s="28"/>
      <c r="J18" s="28"/>
      <c r="K18" s="28"/>
      <c r="L18" s="28"/>
      <c r="M18" s="28"/>
      <c r="N18" s="31">
        <f t="shared" si="0"/>
        <v>0</v>
      </c>
      <c r="O18" s="61">
        <f t="shared" si="1"/>
        <v>27</v>
      </c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9">
        <f t="shared" si="5"/>
        <v>0</v>
      </c>
      <c r="AG18" s="26">
        <f t="shared" si="2"/>
        <v>27</v>
      </c>
      <c r="AH18" s="28">
        <f t="shared" si="3"/>
        <v>27</v>
      </c>
      <c r="AI18" s="29">
        <f t="shared" si="6"/>
        <v>0</v>
      </c>
    </row>
    <row r="19" spans="1:35" ht="12" customHeight="1" x14ac:dyDescent="0.25">
      <c r="A19" s="20" t="s">
        <v>50</v>
      </c>
      <c r="B19" s="21">
        <v>50</v>
      </c>
      <c r="C19" s="10">
        <v>0</v>
      </c>
      <c r="D19" s="10">
        <v>37</v>
      </c>
      <c r="E19" s="12"/>
      <c r="F19" s="1">
        <f>'6.1'!AH19</f>
        <v>37</v>
      </c>
      <c r="G19" s="1">
        <f t="shared" si="4"/>
        <v>37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37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3">
        <f t="shared" si="5"/>
        <v>0</v>
      </c>
      <c r="AG19" s="26">
        <f t="shared" si="2"/>
        <v>37</v>
      </c>
      <c r="AH19" s="28">
        <f t="shared" si="3"/>
        <v>37</v>
      </c>
      <c r="AI19" s="13">
        <f t="shared" si="6"/>
        <v>0</v>
      </c>
    </row>
    <row r="20" spans="1:35" ht="12" customHeight="1" x14ac:dyDescent="0.25">
      <c r="A20" s="20" t="s">
        <v>47</v>
      </c>
      <c r="B20" s="21">
        <v>33</v>
      </c>
      <c r="C20" s="10">
        <v>0</v>
      </c>
      <c r="D20" s="10">
        <v>261</v>
      </c>
      <c r="E20" s="12">
        <v>260</v>
      </c>
      <c r="F20" s="1">
        <f>'6.1'!AH20</f>
        <v>1</v>
      </c>
      <c r="G20" s="1">
        <f t="shared" si="4"/>
        <v>261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261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3">
        <f t="shared" si="5"/>
        <v>0</v>
      </c>
      <c r="AG20" s="26">
        <f t="shared" si="2"/>
        <v>261</v>
      </c>
      <c r="AH20" s="28">
        <f t="shared" si="3"/>
        <v>261</v>
      </c>
      <c r="AI20" s="13">
        <f t="shared" si="6"/>
        <v>0</v>
      </c>
    </row>
    <row r="21" spans="1:35" ht="12" customHeight="1" x14ac:dyDescent="0.25">
      <c r="A21" s="20" t="s">
        <v>102</v>
      </c>
      <c r="B21" s="21"/>
      <c r="C21" s="10"/>
      <c r="D21" s="10">
        <v>2</v>
      </c>
      <c r="E21" s="12"/>
      <c r="F21" s="1">
        <f>'6.1'!AH21</f>
        <v>2</v>
      </c>
      <c r="G21" s="1">
        <f t="shared" si="4"/>
        <v>2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1"/>
        <v>2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3">
        <f t="shared" si="5"/>
        <v>0</v>
      </c>
      <c r="AG21" s="26">
        <f t="shared" si="2"/>
        <v>2</v>
      </c>
      <c r="AH21" s="28">
        <f t="shared" si="3"/>
        <v>2</v>
      </c>
      <c r="AI21" s="13">
        <f t="shared" ref="AI21:AI27" si="7">AH21+AE21-AG21</f>
        <v>0</v>
      </c>
    </row>
    <row r="22" spans="1:35" ht="12" customHeight="1" x14ac:dyDescent="0.25">
      <c r="A22" s="20" t="s">
        <v>123</v>
      </c>
      <c r="B22" s="21"/>
      <c r="C22" s="10"/>
      <c r="D22" s="10">
        <v>7</v>
      </c>
      <c r="E22" s="12"/>
      <c r="F22" s="1">
        <f>'6.1'!AH22</f>
        <v>7</v>
      </c>
      <c r="G22" s="1">
        <f t="shared" si="4"/>
        <v>7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7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3">
        <f t="shared" si="5"/>
        <v>0</v>
      </c>
      <c r="AG22" s="26">
        <f t="shared" si="2"/>
        <v>7</v>
      </c>
      <c r="AH22" s="28">
        <f t="shared" si="3"/>
        <v>7</v>
      </c>
      <c r="AI22" s="13">
        <f t="shared" si="7"/>
        <v>0</v>
      </c>
    </row>
    <row r="23" spans="1:35" ht="12" customHeight="1" x14ac:dyDescent="0.25">
      <c r="A23" s="20" t="s">
        <v>124</v>
      </c>
      <c r="B23" s="21"/>
      <c r="C23" s="10"/>
      <c r="D23" s="10">
        <v>6</v>
      </c>
      <c r="E23" s="12"/>
      <c r="F23" s="1">
        <f>'6.1'!AH23</f>
        <v>6</v>
      </c>
      <c r="G23" s="1">
        <f t="shared" si="4"/>
        <v>6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6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3">
        <f t="shared" si="5"/>
        <v>0</v>
      </c>
      <c r="AG23" s="26">
        <f t="shared" si="2"/>
        <v>6</v>
      </c>
      <c r="AH23" s="28">
        <f t="shared" si="3"/>
        <v>6</v>
      </c>
      <c r="AI23" s="13">
        <f t="shared" si="7"/>
        <v>0</v>
      </c>
    </row>
    <row r="24" spans="1:35" ht="12" customHeight="1" x14ac:dyDescent="0.25">
      <c r="A24" s="20" t="s">
        <v>154</v>
      </c>
      <c r="B24" s="21">
        <v>40</v>
      </c>
      <c r="C24" s="10">
        <v>5</v>
      </c>
      <c r="D24" s="10">
        <v>36</v>
      </c>
      <c r="E24" s="12"/>
      <c r="F24" s="1">
        <f>'6.1'!AH24</f>
        <v>236</v>
      </c>
      <c r="G24" s="1">
        <f t="shared" si="4"/>
        <v>236</v>
      </c>
      <c r="H24" s="7"/>
      <c r="I24" s="7"/>
      <c r="J24" s="7"/>
      <c r="K24" s="7"/>
      <c r="L24" s="7"/>
      <c r="M24" s="7"/>
      <c r="N24" s="6"/>
      <c r="O24" s="11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3"/>
      <c r="AG24" s="26">
        <f t="shared" si="2"/>
        <v>0</v>
      </c>
      <c r="AH24" s="28">
        <f t="shared" si="3"/>
        <v>236</v>
      </c>
      <c r="AI24" s="13"/>
    </row>
    <row r="25" spans="1:35" ht="12" customHeight="1" x14ac:dyDescent="0.25">
      <c r="A25" s="20" t="s">
        <v>153</v>
      </c>
      <c r="B25" s="21">
        <v>40</v>
      </c>
      <c r="C25" s="10">
        <v>3</v>
      </c>
      <c r="D25" s="10">
        <v>33</v>
      </c>
      <c r="E25" s="12"/>
      <c r="F25" s="1">
        <f>'6.1'!AH25</f>
        <v>153</v>
      </c>
      <c r="G25" s="1">
        <f t="shared" si="4"/>
        <v>153</v>
      </c>
      <c r="H25" s="7"/>
      <c r="I25" s="7"/>
      <c r="J25" s="7"/>
      <c r="K25" s="7"/>
      <c r="L25" s="7"/>
      <c r="M25" s="7"/>
      <c r="N25" s="6">
        <f t="shared" si="0"/>
        <v>0</v>
      </c>
      <c r="O25" s="11">
        <f t="shared" si="1"/>
        <v>153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3">
        <f t="shared" si="5"/>
        <v>0</v>
      </c>
      <c r="AG25" s="26">
        <f t="shared" si="2"/>
        <v>153</v>
      </c>
      <c r="AH25" s="28">
        <f t="shared" si="3"/>
        <v>153</v>
      </c>
      <c r="AI25" s="13">
        <f t="shared" si="7"/>
        <v>0</v>
      </c>
    </row>
    <row r="26" spans="1:35" ht="12" customHeight="1" x14ac:dyDescent="0.25">
      <c r="A26" s="20" t="s">
        <v>32</v>
      </c>
      <c r="B26" s="21">
        <v>30</v>
      </c>
      <c r="C26" s="10">
        <v>2</v>
      </c>
      <c r="D26" s="10">
        <v>1</v>
      </c>
      <c r="E26" s="12"/>
      <c r="F26" s="1">
        <f>'6.1'!AH26</f>
        <v>61</v>
      </c>
      <c r="G26" s="1">
        <f t="shared" si="4"/>
        <v>61</v>
      </c>
      <c r="H26" s="7"/>
      <c r="I26" s="7"/>
      <c r="J26" s="7"/>
      <c r="K26" s="7"/>
      <c r="L26" s="7"/>
      <c r="M26" s="7"/>
      <c r="N26" s="6">
        <f t="shared" si="0"/>
        <v>0</v>
      </c>
      <c r="O26" s="11">
        <f t="shared" si="1"/>
        <v>61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3">
        <f t="shared" si="5"/>
        <v>0</v>
      </c>
      <c r="AG26" s="26">
        <f t="shared" si="2"/>
        <v>61</v>
      </c>
      <c r="AH26" s="28">
        <f t="shared" si="3"/>
        <v>61</v>
      </c>
      <c r="AI26" s="13">
        <f t="shared" si="7"/>
        <v>0</v>
      </c>
    </row>
    <row r="27" spans="1:35" ht="12" customHeight="1" x14ac:dyDescent="0.25">
      <c r="A27" s="20" t="s">
        <v>171</v>
      </c>
      <c r="B27" s="21">
        <v>25</v>
      </c>
      <c r="C27" s="10">
        <v>1</v>
      </c>
      <c r="D27" s="10">
        <v>16</v>
      </c>
      <c r="E27" s="12"/>
      <c r="F27" s="1">
        <f>'6.1'!AH27</f>
        <v>41</v>
      </c>
      <c r="G27" s="22">
        <f t="shared" ref="G27" si="8">SUM(E27:F27)</f>
        <v>41</v>
      </c>
      <c r="H27" s="7"/>
      <c r="I27" s="7"/>
      <c r="J27" s="7"/>
      <c r="K27" s="7"/>
      <c r="L27" s="7"/>
      <c r="M27" s="7"/>
      <c r="N27" s="6">
        <f t="shared" si="0"/>
        <v>0</v>
      </c>
      <c r="O27" s="11">
        <f t="shared" si="1"/>
        <v>41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3">
        <f t="shared" si="5"/>
        <v>0</v>
      </c>
      <c r="AG27" s="26">
        <f t="shared" si="2"/>
        <v>41</v>
      </c>
      <c r="AH27" s="28">
        <f t="shared" si="3"/>
        <v>41</v>
      </c>
      <c r="AI27" s="13">
        <f t="shared" si="7"/>
        <v>0</v>
      </c>
    </row>
    <row r="28" spans="1:35" ht="12" customHeight="1" x14ac:dyDescent="0.25">
      <c r="E28" s="19">
        <f>SUM(E3:E27)</f>
        <v>560</v>
      </c>
      <c r="F28" s="19">
        <f t="shared" ref="F28:AI28" si="9">SUM(F3:F27)</f>
        <v>7323</v>
      </c>
      <c r="G28" s="19">
        <f t="shared" si="9"/>
        <v>7883</v>
      </c>
      <c r="H28" s="19">
        <f t="shared" si="9"/>
        <v>0</v>
      </c>
      <c r="I28" s="19">
        <f t="shared" si="9"/>
        <v>0</v>
      </c>
      <c r="J28" s="19">
        <f t="shared" si="9"/>
        <v>0</v>
      </c>
      <c r="K28" s="19">
        <f t="shared" si="9"/>
        <v>0</v>
      </c>
      <c r="L28" s="19">
        <f t="shared" si="9"/>
        <v>0</v>
      </c>
      <c r="M28" s="19">
        <f t="shared" si="9"/>
        <v>0</v>
      </c>
      <c r="N28" s="19">
        <f t="shared" si="9"/>
        <v>0</v>
      </c>
      <c r="O28" s="19">
        <f t="shared" si="9"/>
        <v>7647</v>
      </c>
      <c r="P28" s="19">
        <f t="shared" si="9"/>
        <v>0</v>
      </c>
      <c r="Q28" s="19">
        <f t="shared" si="9"/>
        <v>0</v>
      </c>
      <c r="R28" s="19">
        <f t="shared" si="9"/>
        <v>0</v>
      </c>
      <c r="S28" s="19">
        <f t="shared" si="9"/>
        <v>0</v>
      </c>
      <c r="T28" s="19">
        <f t="shared" si="9"/>
        <v>0</v>
      </c>
      <c r="U28" s="19">
        <f t="shared" si="9"/>
        <v>0</v>
      </c>
      <c r="V28" s="19">
        <f t="shared" si="9"/>
        <v>0</v>
      </c>
      <c r="W28" s="19">
        <f t="shared" si="9"/>
        <v>0</v>
      </c>
      <c r="X28" s="19">
        <f t="shared" si="9"/>
        <v>0</v>
      </c>
      <c r="Y28" s="19">
        <f t="shared" si="9"/>
        <v>0</v>
      </c>
      <c r="Z28" s="19">
        <f t="shared" si="9"/>
        <v>0</v>
      </c>
      <c r="AA28" s="19">
        <f t="shared" si="9"/>
        <v>0</v>
      </c>
      <c r="AB28" s="19">
        <f t="shared" si="9"/>
        <v>0</v>
      </c>
      <c r="AC28" s="19">
        <f t="shared" si="9"/>
        <v>0</v>
      </c>
      <c r="AD28" s="19">
        <f t="shared" si="9"/>
        <v>0</v>
      </c>
      <c r="AE28" s="19">
        <f t="shared" si="9"/>
        <v>0</v>
      </c>
      <c r="AF28" s="19">
        <f t="shared" si="9"/>
        <v>0</v>
      </c>
      <c r="AG28" s="19">
        <f t="shared" si="9"/>
        <v>7647</v>
      </c>
      <c r="AH28" s="19">
        <f t="shared" si="9"/>
        <v>7883</v>
      </c>
      <c r="AI28" s="19">
        <f t="shared" si="9"/>
        <v>0</v>
      </c>
    </row>
    <row r="31" spans="1:35" x14ac:dyDescent="0.25">
      <c r="N31" t="s">
        <v>8</v>
      </c>
      <c r="P31" s="18"/>
      <c r="Q31" s="18"/>
      <c r="R31" s="18"/>
      <c r="S31" s="18"/>
      <c r="T31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E1:AE2"/>
    <mergeCell ref="AF1:AF2"/>
    <mergeCell ref="AG1:AG2"/>
    <mergeCell ref="AH1:AH2"/>
    <mergeCell ref="AI1:AI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1"/>
  <sheetViews>
    <sheetView zoomScale="85" zoomScaleNormal="85" workbookViewId="0">
      <pane xSplit="4" ySplit="2" topLeftCell="R3" activePane="bottomRight" state="frozen"/>
      <selection pane="topRight" activeCell="E1" sqref="E1"/>
      <selection pane="bottomLeft" activeCell="A3" sqref="A3"/>
      <selection pane="bottomRight" activeCell="AB3" sqref="AB3:AB27"/>
    </sheetView>
  </sheetViews>
  <sheetFormatPr defaultRowHeight="15" x14ac:dyDescent="0.25"/>
  <cols>
    <col min="1" max="1" width="21.42578125" customWidth="1"/>
    <col min="2" max="2" width="12.140625" customWidth="1"/>
    <col min="3" max="3" width="11.140625" customWidth="1"/>
    <col min="4" max="4" width="10.28515625" customWidth="1"/>
    <col min="5" max="5" width="13" customWidth="1"/>
    <col min="6" max="6" width="17.140625" customWidth="1"/>
    <col min="7" max="7" width="9.85546875" customWidth="1"/>
    <col min="14" max="14" width="12.7109375" customWidth="1"/>
    <col min="15" max="15" width="16.42578125" customWidth="1"/>
    <col min="16" max="29" width="10.85546875" customWidth="1"/>
    <col min="30" max="30" width="12.28515625" bestFit="1" customWidth="1"/>
    <col min="31" max="31" width="10.85546875" customWidth="1"/>
    <col min="32" max="32" width="15.7109375" customWidth="1"/>
    <col min="33" max="33" width="17.7109375" customWidth="1"/>
    <col min="37" max="37" width="24.42578125" bestFit="1" customWidth="1"/>
  </cols>
  <sheetData>
    <row r="1" spans="1:38" x14ac:dyDescent="0.25">
      <c r="A1" s="177" t="s">
        <v>0</v>
      </c>
      <c r="B1" s="186" t="s">
        <v>21</v>
      </c>
      <c r="C1" s="186" t="s">
        <v>19</v>
      </c>
      <c r="D1" s="177" t="s">
        <v>20</v>
      </c>
      <c r="E1" s="186" t="s">
        <v>12</v>
      </c>
      <c r="F1" s="186" t="s">
        <v>5</v>
      </c>
      <c r="G1" s="183" t="s">
        <v>17</v>
      </c>
      <c r="H1" s="3" t="s">
        <v>3</v>
      </c>
      <c r="I1" s="3"/>
      <c r="J1" s="3"/>
      <c r="K1" s="23"/>
      <c r="L1" s="3"/>
      <c r="M1" s="3"/>
      <c r="N1" s="188" t="s">
        <v>6</v>
      </c>
      <c r="O1" s="184" t="s">
        <v>4</v>
      </c>
      <c r="P1" s="5" t="s">
        <v>40</v>
      </c>
      <c r="Q1" s="5" t="s">
        <v>16</v>
      </c>
      <c r="R1" s="5" t="s">
        <v>120</v>
      </c>
      <c r="S1" s="5" t="s">
        <v>13</v>
      </c>
      <c r="T1" s="5" t="s">
        <v>46</v>
      </c>
      <c r="U1" s="5" t="s">
        <v>14</v>
      </c>
      <c r="V1" s="5" t="s">
        <v>40</v>
      </c>
      <c r="W1" s="5" t="s">
        <v>16</v>
      </c>
      <c r="X1" s="5" t="s">
        <v>13</v>
      </c>
      <c r="Y1" s="5" t="s">
        <v>136</v>
      </c>
      <c r="Z1" s="5" t="s">
        <v>9</v>
      </c>
      <c r="AA1" s="5" t="s">
        <v>14</v>
      </c>
      <c r="AB1" s="4" t="s">
        <v>89</v>
      </c>
      <c r="AC1" s="177" t="s">
        <v>18</v>
      </c>
      <c r="AD1" s="169" t="s">
        <v>10</v>
      </c>
      <c r="AE1" s="169" t="s">
        <v>44</v>
      </c>
      <c r="AF1" s="179" t="s">
        <v>22</v>
      </c>
      <c r="AG1" s="181" t="s">
        <v>23</v>
      </c>
    </row>
    <row r="2" spans="1:38" x14ac:dyDescent="0.25">
      <c r="A2" s="178"/>
      <c r="B2" s="187"/>
      <c r="C2" s="187"/>
      <c r="D2" s="178"/>
      <c r="E2" s="187"/>
      <c r="F2" s="187"/>
      <c r="G2" s="183"/>
      <c r="H2" s="17" t="s">
        <v>24</v>
      </c>
      <c r="I2" s="17" t="s">
        <v>172</v>
      </c>
      <c r="J2" s="17" t="s">
        <v>15</v>
      </c>
      <c r="K2" s="17" t="s">
        <v>1</v>
      </c>
      <c r="L2" s="2" t="s">
        <v>2</v>
      </c>
      <c r="M2" s="2" t="s">
        <v>7</v>
      </c>
      <c r="N2" s="189"/>
      <c r="O2" s="185"/>
      <c r="P2" s="4" t="s">
        <v>90</v>
      </c>
      <c r="Q2" s="4" t="s">
        <v>41</v>
      </c>
      <c r="R2" s="4" t="s">
        <v>100</v>
      </c>
      <c r="S2" s="4" t="s">
        <v>41</v>
      </c>
      <c r="T2" s="4" t="s">
        <v>142</v>
      </c>
      <c r="U2" s="4" t="s">
        <v>41</v>
      </c>
      <c r="V2" s="4" t="s">
        <v>42</v>
      </c>
      <c r="W2" s="4" t="s">
        <v>42</v>
      </c>
      <c r="X2" s="4" t="s">
        <v>42</v>
      </c>
      <c r="Y2" s="4" t="s">
        <v>42</v>
      </c>
      <c r="Z2" s="4" t="s">
        <v>42</v>
      </c>
      <c r="AA2" s="4" t="s">
        <v>42</v>
      </c>
      <c r="AB2" s="16" t="s">
        <v>99</v>
      </c>
      <c r="AC2" s="178"/>
      <c r="AD2" s="170"/>
      <c r="AE2" s="170"/>
      <c r="AF2" s="180"/>
      <c r="AG2" s="182"/>
    </row>
    <row r="3" spans="1:38" s="32" customFormat="1" ht="12.75" customHeight="1" x14ac:dyDescent="0.25">
      <c r="A3" s="20" t="s">
        <v>28</v>
      </c>
      <c r="B3" s="21">
        <v>33</v>
      </c>
      <c r="C3" s="9">
        <v>67</v>
      </c>
      <c r="D3" s="9">
        <v>321</v>
      </c>
      <c r="E3" s="31">
        <v>520</v>
      </c>
      <c r="F3" s="1">
        <f>'7.1'!AH3</f>
        <v>2199</v>
      </c>
      <c r="G3" s="1">
        <f>SUM(E3:F3)</f>
        <v>2719</v>
      </c>
      <c r="H3" s="28">
        <v>32</v>
      </c>
      <c r="I3" s="28">
        <v>5</v>
      </c>
      <c r="J3" s="28"/>
      <c r="K3" s="28"/>
      <c r="L3" s="28">
        <v>20</v>
      </c>
      <c r="M3" s="28"/>
      <c r="N3" s="31">
        <f t="shared" ref="N3:N27" si="0">SUBTOTAL(9,H3:M3)</f>
        <v>57</v>
      </c>
      <c r="O3" s="61">
        <f t="shared" ref="O3:O27" si="1">G3-N3</f>
        <v>2662</v>
      </c>
      <c r="P3" s="27"/>
      <c r="Q3" s="27"/>
      <c r="R3" s="27"/>
      <c r="S3" s="27"/>
      <c r="T3" s="27"/>
      <c r="U3" s="44">
        <v>32</v>
      </c>
      <c r="V3" s="44">
        <v>16</v>
      </c>
      <c r="W3" s="44">
        <v>11</v>
      </c>
      <c r="X3" s="44">
        <v>38</v>
      </c>
      <c r="Y3" s="44">
        <v>5</v>
      </c>
      <c r="Z3" s="44">
        <v>16</v>
      </c>
      <c r="AA3" s="44">
        <v>8</v>
      </c>
      <c r="AB3" s="44">
        <v>2</v>
      </c>
      <c r="AC3" s="27">
        <v>2</v>
      </c>
      <c r="AD3" s="29">
        <f>SUM(P3:AB3)</f>
        <v>128</v>
      </c>
      <c r="AE3" s="26">
        <f>O3-AD3</f>
        <v>2534</v>
      </c>
      <c r="AF3" s="28">
        <f>(B3*C3)+D3</f>
        <v>2532</v>
      </c>
      <c r="AG3" s="29">
        <f>AF3+AC3-AE3</f>
        <v>0</v>
      </c>
      <c r="AI3" s="75"/>
      <c r="AK3" s="57"/>
      <c r="AL3" s="76"/>
    </row>
    <row r="4" spans="1:38" s="32" customFormat="1" ht="12.75" customHeight="1" x14ac:dyDescent="0.25">
      <c r="A4" s="20" t="s">
        <v>29</v>
      </c>
      <c r="B4" s="21">
        <v>70</v>
      </c>
      <c r="C4" s="9">
        <v>26</v>
      </c>
      <c r="D4" s="9">
        <v>37</v>
      </c>
      <c r="E4" s="31">
        <v>1120</v>
      </c>
      <c r="F4" s="1">
        <f>'7.1'!AH4</f>
        <v>1103</v>
      </c>
      <c r="G4" s="1">
        <f t="shared" ref="G4:G26" si="2">SUM(E4:F4)</f>
        <v>2223</v>
      </c>
      <c r="H4" s="28">
        <v>59</v>
      </c>
      <c r="I4" s="28">
        <v>54</v>
      </c>
      <c r="J4" s="28"/>
      <c r="K4" s="28">
        <v>20</v>
      </c>
      <c r="L4" s="28">
        <v>10</v>
      </c>
      <c r="M4" s="28"/>
      <c r="N4" s="31">
        <f t="shared" si="0"/>
        <v>143</v>
      </c>
      <c r="O4" s="61">
        <f t="shared" si="1"/>
        <v>2080</v>
      </c>
      <c r="P4" s="27"/>
      <c r="Q4" s="27"/>
      <c r="R4" s="27"/>
      <c r="S4" s="27"/>
      <c r="T4" s="27"/>
      <c r="U4" s="27">
        <v>84</v>
      </c>
      <c r="V4" s="27">
        <v>6</v>
      </c>
      <c r="W4" s="27">
        <v>18</v>
      </c>
      <c r="X4" s="27">
        <v>42</v>
      </c>
      <c r="Y4" s="27">
        <v>5</v>
      </c>
      <c r="Z4" s="27">
        <v>40</v>
      </c>
      <c r="AA4" s="27">
        <v>26</v>
      </c>
      <c r="AB4" s="27">
        <v>2</v>
      </c>
      <c r="AC4" s="27"/>
      <c r="AD4" s="29">
        <f t="shared" ref="AD4:AD27" si="3">SUM(P4:AB4)</f>
        <v>223</v>
      </c>
      <c r="AE4" s="26">
        <f t="shared" ref="AE4:AE26" si="4">O4-AD4</f>
        <v>1857</v>
      </c>
      <c r="AF4" s="28">
        <f t="shared" ref="AF4:AF26" si="5">(B4*C4)+D4</f>
        <v>1857</v>
      </c>
      <c r="AG4" s="29">
        <f t="shared" ref="AG4:AG26" si="6">AF4+AC4-AE4</f>
        <v>0</v>
      </c>
      <c r="AI4" s="75"/>
      <c r="AK4" s="57"/>
      <c r="AL4" s="76"/>
    </row>
    <row r="5" spans="1:38" ht="12.75" customHeight="1" x14ac:dyDescent="0.25">
      <c r="A5" s="20" t="s">
        <v>30</v>
      </c>
      <c r="B5" s="21">
        <v>45</v>
      </c>
      <c r="C5" s="8">
        <v>9</v>
      </c>
      <c r="D5" s="8">
        <v>43</v>
      </c>
      <c r="E5" s="12">
        <v>180</v>
      </c>
      <c r="F5" s="1">
        <f>'7.1'!AH5</f>
        <v>370</v>
      </c>
      <c r="G5" s="1">
        <f t="shared" si="2"/>
        <v>550</v>
      </c>
      <c r="H5" s="7"/>
      <c r="I5" s="7"/>
      <c r="J5" s="7"/>
      <c r="K5" s="7">
        <v>60</v>
      </c>
      <c r="L5" s="7"/>
      <c r="M5" s="7"/>
      <c r="N5" s="31">
        <f t="shared" si="0"/>
        <v>60</v>
      </c>
      <c r="O5" s="61">
        <f t="shared" si="1"/>
        <v>490</v>
      </c>
      <c r="P5" s="14"/>
      <c r="Q5" s="14"/>
      <c r="R5" s="14"/>
      <c r="S5" s="14"/>
      <c r="T5" s="14"/>
      <c r="U5" s="14">
        <v>20</v>
      </c>
      <c r="V5" s="14">
        <v>10</v>
      </c>
      <c r="W5" s="14">
        <v>2</v>
      </c>
      <c r="X5" s="14"/>
      <c r="Y5" s="14"/>
      <c r="Z5" s="14">
        <v>10</v>
      </c>
      <c r="AA5" s="14"/>
      <c r="AB5" s="14"/>
      <c r="AC5" s="14"/>
      <c r="AD5" s="29">
        <f t="shared" si="3"/>
        <v>42</v>
      </c>
      <c r="AE5" s="26">
        <f t="shared" si="4"/>
        <v>448</v>
      </c>
      <c r="AF5" s="28">
        <f t="shared" si="5"/>
        <v>448</v>
      </c>
      <c r="AG5" s="29">
        <f t="shared" si="6"/>
        <v>0</v>
      </c>
      <c r="AI5" s="50"/>
      <c r="AK5" s="57"/>
      <c r="AL5" s="58"/>
    </row>
    <row r="6" spans="1:38" ht="12.75" customHeight="1" x14ac:dyDescent="0.25">
      <c r="A6" s="20" t="s">
        <v>31</v>
      </c>
      <c r="B6" s="21">
        <v>60</v>
      </c>
      <c r="C6" s="8">
        <v>1</v>
      </c>
      <c r="D6" s="8">
        <v>39</v>
      </c>
      <c r="E6" s="12"/>
      <c r="F6" s="1">
        <f>'7.1'!AH6</f>
        <v>122</v>
      </c>
      <c r="G6" s="1">
        <f t="shared" si="2"/>
        <v>122</v>
      </c>
      <c r="H6" s="7"/>
      <c r="I6" s="7"/>
      <c r="J6" s="7"/>
      <c r="K6" s="7">
        <v>10</v>
      </c>
      <c r="L6" s="7"/>
      <c r="M6" s="7"/>
      <c r="N6" s="31">
        <f t="shared" si="0"/>
        <v>10</v>
      </c>
      <c r="O6" s="61">
        <f t="shared" si="1"/>
        <v>112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>
        <v>13</v>
      </c>
      <c r="AA6" s="14"/>
      <c r="AB6" s="14"/>
      <c r="AC6" s="14"/>
      <c r="AD6" s="29">
        <f t="shared" si="3"/>
        <v>13</v>
      </c>
      <c r="AE6" s="26">
        <f t="shared" si="4"/>
        <v>99</v>
      </c>
      <c r="AF6" s="28">
        <f t="shared" si="5"/>
        <v>99</v>
      </c>
      <c r="AG6" s="29">
        <f t="shared" si="6"/>
        <v>0</v>
      </c>
      <c r="AI6" s="50"/>
      <c r="AK6" s="57"/>
      <c r="AL6" s="58"/>
    </row>
    <row r="7" spans="1:38" ht="12.75" customHeight="1" x14ac:dyDescent="0.25">
      <c r="A7" s="20" t="s">
        <v>33</v>
      </c>
      <c r="B7" s="21">
        <v>120</v>
      </c>
      <c r="C7" s="9">
        <v>7</v>
      </c>
      <c r="D7" s="9">
        <v>112</v>
      </c>
      <c r="E7" s="12">
        <v>240</v>
      </c>
      <c r="F7" s="1">
        <f>'7.1'!AH7</f>
        <v>792</v>
      </c>
      <c r="G7" s="1">
        <f t="shared" si="2"/>
        <v>1032</v>
      </c>
      <c r="H7" s="7">
        <v>13</v>
      </c>
      <c r="I7" s="7"/>
      <c r="J7" s="7"/>
      <c r="K7" s="7"/>
      <c r="L7" s="7"/>
      <c r="M7" s="7"/>
      <c r="N7" s="31">
        <f t="shared" si="0"/>
        <v>13</v>
      </c>
      <c r="O7" s="61">
        <f t="shared" si="1"/>
        <v>1019</v>
      </c>
      <c r="P7" s="14"/>
      <c r="Q7" s="14"/>
      <c r="R7" s="14"/>
      <c r="S7" s="14"/>
      <c r="T7" s="14"/>
      <c r="U7" s="14">
        <v>4</v>
      </c>
      <c r="V7" s="14"/>
      <c r="W7" s="14">
        <v>4</v>
      </c>
      <c r="X7" s="14">
        <v>7</v>
      </c>
      <c r="Y7" s="14"/>
      <c r="Z7" s="14">
        <v>33</v>
      </c>
      <c r="AA7" s="14">
        <v>17</v>
      </c>
      <c r="AB7" s="14">
        <v>2</v>
      </c>
      <c r="AC7" s="14"/>
      <c r="AD7" s="29">
        <f t="shared" si="3"/>
        <v>67</v>
      </c>
      <c r="AE7" s="26">
        <f t="shared" si="4"/>
        <v>952</v>
      </c>
      <c r="AF7" s="28">
        <f t="shared" si="5"/>
        <v>952</v>
      </c>
      <c r="AG7" s="29">
        <f t="shared" si="6"/>
        <v>0</v>
      </c>
      <c r="AI7" s="50"/>
      <c r="AK7" s="57"/>
      <c r="AL7" s="58"/>
    </row>
    <row r="8" spans="1:38" ht="12.75" customHeight="1" x14ac:dyDescent="0.25">
      <c r="A8" s="20" t="s">
        <v>34</v>
      </c>
      <c r="B8" s="21">
        <v>40</v>
      </c>
      <c r="C8" s="8">
        <v>2</v>
      </c>
      <c r="D8" s="8">
        <v>19</v>
      </c>
      <c r="E8" s="12"/>
      <c r="F8" s="1">
        <f>'7.1'!AH8</f>
        <v>98</v>
      </c>
      <c r="G8" s="1">
        <f t="shared" si="2"/>
        <v>98</v>
      </c>
      <c r="H8" s="7"/>
      <c r="I8" s="7"/>
      <c r="J8" s="7"/>
      <c r="K8" s="7"/>
      <c r="L8" s="7"/>
      <c r="M8" s="7"/>
      <c r="N8" s="31">
        <f t="shared" si="0"/>
        <v>0</v>
      </c>
      <c r="O8" s="61">
        <f t="shared" si="1"/>
        <v>98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29">
        <f t="shared" si="3"/>
        <v>0</v>
      </c>
      <c r="AE8" s="26">
        <f t="shared" si="4"/>
        <v>98</v>
      </c>
      <c r="AF8" s="28">
        <f t="shared" si="5"/>
        <v>99</v>
      </c>
      <c r="AG8" s="29">
        <f t="shared" si="6"/>
        <v>1</v>
      </c>
      <c r="AI8" s="50"/>
      <c r="AK8" s="65"/>
      <c r="AL8" s="58"/>
    </row>
    <row r="9" spans="1:38" s="32" customFormat="1" ht="12.75" customHeight="1" x14ac:dyDescent="0.25">
      <c r="A9" s="20" t="s">
        <v>35</v>
      </c>
      <c r="B9" s="21">
        <v>65</v>
      </c>
      <c r="C9" s="8">
        <v>4</v>
      </c>
      <c r="D9" s="8"/>
      <c r="E9" s="31">
        <v>130</v>
      </c>
      <c r="F9" s="1">
        <f>'7.1'!AH9</f>
        <v>137</v>
      </c>
      <c r="G9" s="1">
        <f t="shared" si="2"/>
        <v>267</v>
      </c>
      <c r="H9" s="28"/>
      <c r="I9" s="28"/>
      <c r="J9" s="28"/>
      <c r="K9" s="28"/>
      <c r="L9" s="28"/>
      <c r="M9" s="28"/>
      <c r="N9" s="31">
        <f t="shared" si="0"/>
        <v>0</v>
      </c>
      <c r="O9" s="61">
        <f t="shared" si="1"/>
        <v>267</v>
      </c>
      <c r="P9" s="27"/>
      <c r="Q9" s="27"/>
      <c r="R9" s="27"/>
      <c r="S9" s="27"/>
      <c r="T9" s="27"/>
      <c r="U9" s="27"/>
      <c r="V9" s="27"/>
      <c r="W9" s="27"/>
      <c r="X9" s="27"/>
      <c r="Y9" s="27"/>
      <c r="Z9" s="27">
        <v>7</v>
      </c>
      <c r="AA9" s="27"/>
      <c r="AB9" s="27"/>
      <c r="AC9" s="27"/>
      <c r="AD9" s="29">
        <f t="shared" si="3"/>
        <v>7</v>
      </c>
      <c r="AE9" s="26">
        <f t="shared" si="4"/>
        <v>260</v>
      </c>
      <c r="AF9" s="28">
        <f t="shared" si="5"/>
        <v>260</v>
      </c>
      <c r="AG9" s="29">
        <f t="shared" si="6"/>
        <v>0</v>
      </c>
      <c r="AI9" s="75"/>
      <c r="AK9" s="57"/>
      <c r="AL9" s="76"/>
    </row>
    <row r="10" spans="1:38" s="32" customFormat="1" ht="12.75" customHeight="1" x14ac:dyDescent="0.25">
      <c r="A10" s="20" t="s">
        <v>36</v>
      </c>
      <c r="B10" s="21">
        <v>100</v>
      </c>
      <c r="C10" s="8">
        <v>6</v>
      </c>
      <c r="D10" s="8">
        <v>94</v>
      </c>
      <c r="E10" s="31">
        <v>200</v>
      </c>
      <c r="F10" s="1">
        <f>'7.1'!AH10</f>
        <v>690</v>
      </c>
      <c r="G10" s="1">
        <f t="shared" si="2"/>
        <v>890</v>
      </c>
      <c r="H10" s="28">
        <v>28</v>
      </c>
      <c r="I10" s="28">
        <v>45</v>
      </c>
      <c r="J10" s="28"/>
      <c r="K10" s="28">
        <v>5</v>
      </c>
      <c r="L10" s="28"/>
      <c r="M10" s="28"/>
      <c r="N10" s="31">
        <f t="shared" si="0"/>
        <v>78</v>
      </c>
      <c r="O10" s="61">
        <f t="shared" si="1"/>
        <v>812</v>
      </c>
      <c r="P10" s="27"/>
      <c r="Q10" s="27"/>
      <c r="R10" s="27"/>
      <c r="S10" s="27"/>
      <c r="T10" s="44">
        <v>1</v>
      </c>
      <c r="U10" s="44">
        <v>4</v>
      </c>
      <c r="V10" s="44">
        <v>13</v>
      </c>
      <c r="W10" s="44">
        <v>13</v>
      </c>
      <c r="X10" s="44">
        <v>7</v>
      </c>
      <c r="Y10" s="44">
        <v>5</v>
      </c>
      <c r="Z10" s="44">
        <v>58</v>
      </c>
      <c r="AA10" s="44">
        <v>15</v>
      </c>
      <c r="AB10" s="44">
        <v>2</v>
      </c>
      <c r="AC10" s="27"/>
      <c r="AD10" s="29">
        <f t="shared" si="3"/>
        <v>118</v>
      </c>
      <c r="AE10" s="26">
        <f t="shared" si="4"/>
        <v>694</v>
      </c>
      <c r="AF10" s="28">
        <f t="shared" si="5"/>
        <v>694</v>
      </c>
      <c r="AG10" s="29">
        <f t="shared" si="6"/>
        <v>0</v>
      </c>
      <c r="AI10" s="75"/>
      <c r="AK10" s="59"/>
      <c r="AL10" s="76"/>
    </row>
    <row r="11" spans="1:38" ht="12.75" customHeight="1" x14ac:dyDescent="0.25">
      <c r="A11" s="20" t="s">
        <v>37</v>
      </c>
      <c r="B11" s="21">
        <v>85</v>
      </c>
      <c r="C11" s="10"/>
      <c r="D11" s="10">
        <v>81</v>
      </c>
      <c r="E11" s="12"/>
      <c r="F11" s="1">
        <f>'7.1'!AH11</f>
        <v>99</v>
      </c>
      <c r="G11" s="1">
        <f t="shared" si="2"/>
        <v>99</v>
      </c>
      <c r="H11" s="7">
        <v>7</v>
      </c>
      <c r="I11" s="7">
        <v>3</v>
      </c>
      <c r="J11" s="7"/>
      <c r="K11" s="7"/>
      <c r="L11" s="7"/>
      <c r="M11" s="7"/>
      <c r="N11" s="31">
        <f t="shared" si="0"/>
        <v>10</v>
      </c>
      <c r="O11" s="61">
        <f t="shared" si="1"/>
        <v>89</v>
      </c>
      <c r="P11" s="14"/>
      <c r="Q11" s="14"/>
      <c r="R11" s="14"/>
      <c r="S11" s="27"/>
      <c r="T11" s="27">
        <v>1</v>
      </c>
      <c r="U11" s="27"/>
      <c r="V11" s="27"/>
      <c r="W11" s="14">
        <v>3</v>
      </c>
      <c r="X11" s="14">
        <v>3</v>
      </c>
      <c r="Y11" s="14"/>
      <c r="Z11" s="14"/>
      <c r="AA11" s="14"/>
      <c r="AB11" s="14"/>
      <c r="AC11" s="14">
        <v>1</v>
      </c>
      <c r="AD11" s="29">
        <f t="shared" si="3"/>
        <v>7</v>
      </c>
      <c r="AE11" s="26">
        <f t="shared" si="4"/>
        <v>82</v>
      </c>
      <c r="AF11" s="28">
        <f t="shared" si="5"/>
        <v>81</v>
      </c>
      <c r="AG11" s="29">
        <f t="shared" si="6"/>
        <v>0</v>
      </c>
      <c r="AI11" s="50"/>
      <c r="AK11" s="59"/>
      <c r="AL11" s="58"/>
    </row>
    <row r="12" spans="1:38" ht="12.75" customHeight="1" x14ac:dyDescent="0.25">
      <c r="A12" s="20" t="s">
        <v>38</v>
      </c>
      <c r="B12" s="21">
        <v>50</v>
      </c>
      <c r="C12" s="10">
        <v>5</v>
      </c>
      <c r="D12" s="10">
        <v>83</v>
      </c>
      <c r="E12" s="12">
        <v>85</v>
      </c>
      <c r="F12" s="1">
        <f>'7.1'!AH12</f>
        <v>294</v>
      </c>
      <c r="G12" s="1">
        <f t="shared" si="2"/>
        <v>379</v>
      </c>
      <c r="H12" s="7">
        <v>9</v>
      </c>
      <c r="I12" s="7">
        <v>1</v>
      </c>
      <c r="J12" s="7"/>
      <c r="K12" s="7"/>
      <c r="L12" s="7"/>
      <c r="M12" s="7"/>
      <c r="N12" s="31">
        <f t="shared" si="0"/>
        <v>10</v>
      </c>
      <c r="O12" s="61">
        <f t="shared" si="1"/>
        <v>369</v>
      </c>
      <c r="P12" s="14"/>
      <c r="Q12" s="14"/>
      <c r="R12" s="14"/>
      <c r="S12" s="27"/>
      <c r="T12" s="27"/>
      <c r="U12" s="27"/>
      <c r="V12" s="27"/>
      <c r="W12" s="14">
        <v>12</v>
      </c>
      <c r="X12" s="14">
        <v>3</v>
      </c>
      <c r="Y12" s="14"/>
      <c r="Z12" s="14">
        <v>13</v>
      </c>
      <c r="AA12" s="14">
        <v>8</v>
      </c>
      <c r="AB12" s="14"/>
      <c r="AC12" s="14"/>
      <c r="AD12" s="29">
        <f t="shared" si="3"/>
        <v>36</v>
      </c>
      <c r="AE12" s="26">
        <f t="shared" si="4"/>
        <v>333</v>
      </c>
      <c r="AF12" s="28">
        <f t="shared" si="5"/>
        <v>333</v>
      </c>
      <c r="AG12" s="29">
        <f t="shared" si="6"/>
        <v>0</v>
      </c>
      <c r="AI12" s="50"/>
      <c r="AK12" s="66"/>
      <c r="AL12" s="58"/>
    </row>
    <row r="13" spans="1:38" ht="12.75" customHeight="1" x14ac:dyDescent="0.25">
      <c r="A13" s="20" t="s">
        <v>39</v>
      </c>
      <c r="B13" s="21">
        <v>50</v>
      </c>
      <c r="C13" s="10">
        <v>6</v>
      </c>
      <c r="D13" s="10">
        <v>63</v>
      </c>
      <c r="E13" s="12">
        <v>85</v>
      </c>
      <c r="F13" s="1">
        <f>'7.1'!AH13</f>
        <v>320</v>
      </c>
      <c r="G13" s="1">
        <f t="shared" si="2"/>
        <v>405</v>
      </c>
      <c r="H13" s="7">
        <v>9</v>
      </c>
      <c r="I13" s="7">
        <v>5</v>
      </c>
      <c r="J13" s="7"/>
      <c r="K13" s="7"/>
      <c r="L13" s="7"/>
      <c r="M13" s="7"/>
      <c r="N13" s="31">
        <f t="shared" si="0"/>
        <v>14</v>
      </c>
      <c r="O13" s="61">
        <f t="shared" si="1"/>
        <v>391</v>
      </c>
      <c r="P13" s="14"/>
      <c r="Q13" s="14"/>
      <c r="R13" s="14"/>
      <c r="S13" s="27"/>
      <c r="T13" s="27"/>
      <c r="U13" s="27"/>
      <c r="V13" s="27"/>
      <c r="W13" s="27">
        <v>4</v>
      </c>
      <c r="X13" s="14">
        <v>3</v>
      </c>
      <c r="Y13" s="14"/>
      <c r="Z13" s="14">
        <v>13</v>
      </c>
      <c r="AA13" s="27">
        <v>8</v>
      </c>
      <c r="AB13" s="14"/>
      <c r="AC13" s="14"/>
      <c r="AD13" s="29">
        <f t="shared" si="3"/>
        <v>28</v>
      </c>
      <c r="AE13" s="26">
        <f t="shared" si="4"/>
        <v>363</v>
      </c>
      <c r="AF13" s="28">
        <f t="shared" si="5"/>
        <v>363</v>
      </c>
      <c r="AG13" s="29">
        <f t="shared" si="6"/>
        <v>0</v>
      </c>
      <c r="AI13" s="50"/>
      <c r="AK13" s="59"/>
      <c r="AL13" s="58"/>
    </row>
    <row r="14" spans="1:38" s="32" customFormat="1" ht="12.75" customHeight="1" x14ac:dyDescent="0.25">
      <c r="A14" s="20" t="s">
        <v>25</v>
      </c>
      <c r="B14" s="21">
        <v>45</v>
      </c>
      <c r="C14" s="10">
        <v>3</v>
      </c>
      <c r="D14" s="10">
        <v>16</v>
      </c>
      <c r="E14" s="31"/>
      <c r="F14" s="1">
        <f>'7.1'!AH14</f>
        <v>166</v>
      </c>
      <c r="G14" s="1">
        <f t="shared" si="2"/>
        <v>166</v>
      </c>
      <c r="H14" s="28"/>
      <c r="I14" s="28"/>
      <c r="J14" s="28"/>
      <c r="K14" s="28"/>
      <c r="L14" s="28"/>
      <c r="M14" s="28"/>
      <c r="N14" s="31">
        <f t="shared" si="0"/>
        <v>0</v>
      </c>
      <c r="O14" s="61">
        <f t="shared" si="1"/>
        <v>166</v>
      </c>
      <c r="P14" s="27"/>
      <c r="Q14" s="27"/>
      <c r="R14" s="27"/>
      <c r="S14" s="27"/>
      <c r="T14" s="27"/>
      <c r="U14" s="27"/>
      <c r="V14" s="27">
        <v>5</v>
      </c>
      <c r="W14" s="27">
        <v>10</v>
      </c>
      <c r="X14" s="27"/>
      <c r="Y14" s="27"/>
      <c r="Z14" s="27"/>
      <c r="AA14" s="27"/>
      <c r="AB14" s="27"/>
      <c r="AC14" s="27"/>
      <c r="AD14" s="29">
        <f t="shared" si="3"/>
        <v>15</v>
      </c>
      <c r="AE14" s="26">
        <f t="shared" si="4"/>
        <v>151</v>
      </c>
      <c r="AF14" s="28">
        <f t="shared" si="5"/>
        <v>151</v>
      </c>
      <c r="AG14" s="29">
        <f t="shared" si="6"/>
        <v>0</v>
      </c>
      <c r="AI14" s="75"/>
    </row>
    <row r="15" spans="1:38" ht="12.75" customHeight="1" x14ac:dyDescent="0.25">
      <c r="A15" s="20" t="s">
        <v>26</v>
      </c>
      <c r="B15" s="21">
        <v>33</v>
      </c>
      <c r="C15" s="10">
        <v>3</v>
      </c>
      <c r="D15" s="10">
        <v>39</v>
      </c>
      <c r="E15" s="12"/>
      <c r="F15" s="1">
        <f>'7.1'!AH15</f>
        <v>148</v>
      </c>
      <c r="G15" s="1">
        <f t="shared" si="2"/>
        <v>148</v>
      </c>
      <c r="H15" s="7"/>
      <c r="I15" s="7"/>
      <c r="J15" s="7"/>
      <c r="K15" s="7"/>
      <c r="L15" s="7"/>
      <c r="M15" s="7"/>
      <c r="N15" s="31">
        <f t="shared" si="0"/>
        <v>0</v>
      </c>
      <c r="O15" s="61">
        <f t="shared" si="1"/>
        <v>148</v>
      </c>
      <c r="P15" s="14"/>
      <c r="Q15" s="14"/>
      <c r="R15" s="14"/>
      <c r="S15" s="27"/>
      <c r="T15" s="27"/>
      <c r="U15" s="27"/>
      <c r="V15" s="27">
        <v>5</v>
      </c>
      <c r="W15" s="14">
        <v>5</v>
      </c>
      <c r="X15" s="14"/>
      <c r="Y15" s="14"/>
      <c r="Z15" s="14"/>
      <c r="AA15" s="14"/>
      <c r="AB15" s="14"/>
      <c r="AC15" s="14"/>
      <c r="AD15" s="29">
        <f t="shared" si="3"/>
        <v>10</v>
      </c>
      <c r="AE15" s="26">
        <f t="shared" si="4"/>
        <v>138</v>
      </c>
      <c r="AF15" s="28">
        <f t="shared" si="5"/>
        <v>138</v>
      </c>
      <c r="AG15" s="29">
        <f t="shared" si="6"/>
        <v>0</v>
      </c>
      <c r="AI15" s="50"/>
    </row>
    <row r="16" spans="1:38" ht="12.75" customHeight="1" x14ac:dyDescent="0.25">
      <c r="A16" s="20" t="s">
        <v>27</v>
      </c>
      <c r="B16" s="21">
        <v>45</v>
      </c>
      <c r="C16" s="10">
        <v>6</v>
      </c>
      <c r="D16" s="10">
        <v>24</v>
      </c>
      <c r="E16" s="12"/>
      <c r="F16" s="1">
        <f>'7.1'!AH16</f>
        <v>434</v>
      </c>
      <c r="G16" s="1">
        <f t="shared" si="2"/>
        <v>434</v>
      </c>
      <c r="H16" s="7"/>
      <c r="I16" s="7">
        <v>118</v>
      </c>
      <c r="J16" s="7"/>
      <c r="K16" s="7"/>
      <c r="L16" s="7"/>
      <c r="M16" s="7"/>
      <c r="N16" s="31">
        <f t="shared" si="0"/>
        <v>118</v>
      </c>
      <c r="O16" s="61">
        <f t="shared" si="1"/>
        <v>316</v>
      </c>
      <c r="P16" s="14"/>
      <c r="Q16" s="14"/>
      <c r="R16" s="14"/>
      <c r="S16" s="27"/>
      <c r="T16" s="27"/>
      <c r="U16" s="27">
        <v>4</v>
      </c>
      <c r="V16" s="27"/>
      <c r="W16" s="14"/>
      <c r="X16" s="14"/>
      <c r="Y16" s="14"/>
      <c r="Z16" s="27">
        <v>12</v>
      </c>
      <c r="AA16" s="14">
        <v>4</v>
      </c>
      <c r="AB16" s="14">
        <v>2</v>
      </c>
      <c r="AC16" s="14"/>
      <c r="AD16" s="29">
        <f t="shared" si="3"/>
        <v>22</v>
      </c>
      <c r="AE16" s="26">
        <f t="shared" si="4"/>
        <v>294</v>
      </c>
      <c r="AF16" s="28">
        <f t="shared" si="5"/>
        <v>294</v>
      </c>
      <c r="AG16" s="29">
        <f t="shared" si="6"/>
        <v>0</v>
      </c>
      <c r="AI16" s="50"/>
    </row>
    <row r="17" spans="1:35" ht="12.75" customHeight="1" x14ac:dyDescent="0.25">
      <c r="A17" s="20" t="s">
        <v>48</v>
      </c>
      <c r="B17" s="21">
        <v>100</v>
      </c>
      <c r="C17" s="10">
        <v>0</v>
      </c>
      <c r="D17" s="10">
        <v>34</v>
      </c>
      <c r="E17" s="12"/>
      <c r="F17" s="1">
        <f>'7.1'!AH17</f>
        <v>80</v>
      </c>
      <c r="G17" s="1">
        <f t="shared" si="2"/>
        <v>80</v>
      </c>
      <c r="H17" s="7">
        <v>10</v>
      </c>
      <c r="I17" s="7">
        <v>26</v>
      </c>
      <c r="J17" s="7"/>
      <c r="K17" s="7"/>
      <c r="L17" s="7"/>
      <c r="M17" s="7"/>
      <c r="N17" s="31">
        <f t="shared" si="0"/>
        <v>36</v>
      </c>
      <c r="O17" s="61">
        <f t="shared" si="1"/>
        <v>44</v>
      </c>
      <c r="P17" s="14"/>
      <c r="Q17" s="14"/>
      <c r="R17" s="14"/>
      <c r="S17" s="27"/>
      <c r="T17" s="27"/>
      <c r="U17" s="27"/>
      <c r="V17" s="27">
        <v>9</v>
      </c>
      <c r="W17" s="14"/>
      <c r="X17" s="14"/>
      <c r="Y17" s="14"/>
      <c r="Z17" s="14"/>
      <c r="AA17" s="14"/>
      <c r="AB17" s="14"/>
      <c r="AC17" s="14">
        <v>1</v>
      </c>
      <c r="AD17" s="29">
        <f t="shared" si="3"/>
        <v>9</v>
      </c>
      <c r="AE17" s="26">
        <f t="shared" si="4"/>
        <v>35</v>
      </c>
      <c r="AF17" s="28">
        <f t="shared" si="5"/>
        <v>34</v>
      </c>
      <c r="AG17" s="29">
        <f t="shared" si="6"/>
        <v>0</v>
      </c>
      <c r="AI17" s="50"/>
    </row>
    <row r="18" spans="1:35" ht="12.75" customHeight="1" x14ac:dyDescent="0.25">
      <c r="A18" s="20" t="s">
        <v>49</v>
      </c>
      <c r="B18" s="21">
        <v>100</v>
      </c>
      <c r="C18" s="10">
        <v>0</v>
      </c>
      <c r="D18" s="10"/>
      <c r="E18" s="12"/>
      <c r="F18" s="1">
        <f>'7.1'!AH18</f>
        <v>27</v>
      </c>
      <c r="G18" s="1">
        <f t="shared" si="2"/>
        <v>27</v>
      </c>
      <c r="H18" s="7">
        <v>2</v>
      </c>
      <c r="I18" s="7">
        <v>16</v>
      </c>
      <c r="J18" s="7"/>
      <c r="K18" s="7"/>
      <c r="L18" s="7">
        <v>5</v>
      </c>
      <c r="M18" s="7"/>
      <c r="N18" s="31">
        <f t="shared" si="0"/>
        <v>23</v>
      </c>
      <c r="O18" s="61">
        <f t="shared" si="1"/>
        <v>4</v>
      </c>
      <c r="P18" s="14"/>
      <c r="Q18" s="14"/>
      <c r="R18" s="14"/>
      <c r="S18" s="27"/>
      <c r="T18" s="27"/>
      <c r="U18" s="27"/>
      <c r="V18" s="27"/>
      <c r="W18" s="14"/>
      <c r="X18" s="14"/>
      <c r="Y18" s="14"/>
      <c r="Z18" s="14"/>
      <c r="AA18" s="14">
        <v>2</v>
      </c>
      <c r="AB18" s="14">
        <v>2</v>
      </c>
      <c r="AC18" s="14"/>
      <c r="AD18" s="29">
        <f t="shared" si="3"/>
        <v>4</v>
      </c>
      <c r="AE18" s="26">
        <f t="shared" si="4"/>
        <v>0</v>
      </c>
      <c r="AF18" s="28">
        <f t="shared" si="5"/>
        <v>0</v>
      </c>
      <c r="AG18" s="29">
        <f t="shared" si="6"/>
        <v>0</v>
      </c>
      <c r="AI18" s="50"/>
    </row>
    <row r="19" spans="1:35" ht="12.75" customHeight="1" x14ac:dyDescent="0.25">
      <c r="A19" s="20" t="s">
        <v>50</v>
      </c>
      <c r="B19" s="21">
        <v>50</v>
      </c>
      <c r="C19" s="10">
        <v>0</v>
      </c>
      <c r="D19" s="10">
        <v>7</v>
      </c>
      <c r="E19" s="12"/>
      <c r="F19" s="1">
        <f>'7.1'!AH19</f>
        <v>37</v>
      </c>
      <c r="G19" s="1">
        <f t="shared" si="2"/>
        <v>37</v>
      </c>
      <c r="H19" s="7"/>
      <c r="I19" s="7">
        <v>30</v>
      </c>
      <c r="J19" s="7"/>
      <c r="K19" s="7"/>
      <c r="L19" s="7"/>
      <c r="M19" s="7"/>
      <c r="N19" s="31">
        <f t="shared" si="0"/>
        <v>30</v>
      </c>
      <c r="O19" s="61">
        <f t="shared" si="1"/>
        <v>7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29">
        <f t="shared" si="3"/>
        <v>0</v>
      </c>
      <c r="AE19" s="26">
        <f t="shared" si="4"/>
        <v>7</v>
      </c>
      <c r="AF19" s="28">
        <f t="shared" si="5"/>
        <v>7</v>
      </c>
      <c r="AG19" s="29">
        <f t="shared" si="6"/>
        <v>0</v>
      </c>
      <c r="AI19" s="50"/>
    </row>
    <row r="20" spans="1:35" ht="12.75" customHeight="1" x14ac:dyDescent="0.25">
      <c r="A20" s="20" t="s">
        <v>47</v>
      </c>
      <c r="B20" s="21">
        <v>33</v>
      </c>
      <c r="C20" s="10">
        <v>2</v>
      </c>
      <c r="D20" s="10">
        <v>25</v>
      </c>
      <c r="E20" s="12"/>
      <c r="F20" s="1">
        <f>'7.1'!AH20</f>
        <v>261</v>
      </c>
      <c r="G20" s="1">
        <f t="shared" si="2"/>
        <v>261</v>
      </c>
      <c r="H20" s="7">
        <v>9</v>
      </c>
      <c r="I20" s="7">
        <v>137</v>
      </c>
      <c r="J20" s="7"/>
      <c r="K20" s="7"/>
      <c r="L20" s="7"/>
      <c r="M20" s="7"/>
      <c r="N20" s="31">
        <f t="shared" si="0"/>
        <v>146</v>
      </c>
      <c r="O20" s="61">
        <f t="shared" si="1"/>
        <v>115</v>
      </c>
      <c r="P20" s="14"/>
      <c r="Q20" s="14"/>
      <c r="R20" s="14"/>
      <c r="S20" s="14"/>
      <c r="T20" s="14"/>
      <c r="U20" s="14">
        <v>5</v>
      </c>
      <c r="V20" s="14">
        <v>8</v>
      </c>
      <c r="W20" s="14">
        <v>2</v>
      </c>
      <c r="X20" s="14"/>
      <c r="Y20" s="14"/>
      <c r="Z20" s="14"/>
      <c r="AA20" s="14">
        <v>7</v>
      </c>
      <c r="AB20" s="14">
        <v>2</v>
      </c>
      <c r="AC20" s="14"/>
      <c r="AD20" s="29">
        <f t="shared" si="3"/>
        <v>24</v>
      </c>
      <c r="AE20" s="26">
        <f t="shared" si="4"/>
        <v>91</v>
      </c>
      <c r="AF20" s="28">
        <f t="shared" si="5"/>
        <v>91</v>
      </c>
      <c r="AG20" s="29">
        <f t="shared" si="6"/>
        <v>0</v>
      </c>
      <c r="AI20" s="50"/>
    </row>
    <row r="21" spans="1:35" ht="12.75" customHeight="1" x14ac:dyDescent="0.25">
      <c r="A21" s="20" t="s">
        <v>102</v>
      </c>
      <c r="B21" s="21"/>
      <c r="C21" s="10"/>
      <c r="D21" s="10">
        <v>2</v>
      </c>
      <c r="E21" s="12"/>
      <c r="F21" s="1">
        <f>'7.1'!AH21</f>
        <v>2</v>
      </c>
      <c r="G21" s="1">
        <f t="shared" si="2"/>
        <v>2</v>
      </c>
      <c r="H21" s="7"/>
      <c r="I21" s="7"/>
      <c r="J21" s="7"/>
      <c r="K21" s="7"/>
      <c r="L21" s="7"/>
      <c r="M21" s="7"/>
      <c r="N21" s="31">
        <f t="shared" si="0"/>
        <v>0</v>
      </c>
      <c r="O21" s="61">
        <f t="shared" si="1"/>
        <v>2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29">
        <f t="shared" si="3"/>
        <v>0</v>
      </c>
      <c r="AE21" s="26">
        <f t="shared" si="4"/>
        <v>2</v>
      </c>
      <c r="AF21" s="28">
        <f t="shared" si="5"/>
        <v>2</v>
      </c>
      <c r="AG21" s="29">
        <f t="shared" si="6"/>
        <v>0</v>
      </c>
      <c r="AI21" s="50"/>
    </row>
    <row r="22" spans="1:35" ht="12.75" customHeight="1" x14ac:dyDescent="0.25">
      <c r="A22" s="20" t="s">
        <v>123</v>
      </c>
      <c r="B22" s="21"/>
      <c r="C22" s="10"/>
      <c r="D22" s="10">
        <v>7</v>
      </c>
      <c r="E22" s="12"/>
      <c r="F22" s="1">
        <f>'7.1'!AH22</f>
        <v>7</v>
      </c>
      <c r="G22" s="1">
        <f t="shared" si="2"/>
        <v>7</v>
      </c>
      <c r="H22" s="7"/>
      <c r="I22" s="7"/>
      <c r="J22" s="7"/>
      <c r="K22" s="7"/>
      <c r="L22" s="7"/>
      <c r="M22" s="7"/>
      <c r="N22" s="31">
        <f t="shared" si="0"/>
        <v>0</v>
      </c>
      <c r="O22" s="61">
        <f t="shared" si="1"/>
        <v>7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29">
        <f t="shared" si="3"/>
        <v>0</v>
      </c>
      <c r="AE22" s="26">
        <f t="shared" si="4"/>
        <v>7</v>
      </c>
      <c r="AF22" s="28">
        <f t="shared" si="5"/>
        <v>7</v>
      </c>
      <c r="AG22" s="29">
        <f t="shared" si="6"/>
        <v>0</v>
      </c>
      <c r="AI22" s="50"/>
    </row>
    <row r="23" spans="1:35" ht="12.75" customHeight="1" x14ac:dyDescent="0.25">
      <c r="A23" s="20" t="s">
        <v>124</v>
      </c>
      <c r="B23" s="21"/>
      <c r="C23" s="10"/>
      <c r="D23" s="10">
        <v>6</v>
      </c>
      <c r="E23" s="12"/>
      <c r="F23" s="1">
        <f>'7.1'!AH23</f>
        <v>6</v>
      </c>
      <c r="G23" s="1">
        <f t="shared" si="2"/>
        <v>6</v>
      </c>
      <c r="H23" s="7"/>
      <c r="I23" s="7"/>
      <c r="J23" s="7"/>
      <c r="K23" s="7"/>
      <c r="L23" s="7"/>
      <c r="M23" s="7"/>
      <c r="N23" s="31">
        <f t="shared" si="0"/>
        <v>0</v>
      </c>
      <c r="O23" s="61">
        <f t="shared" si="1"/>
        <v>6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29">
        <f t="shared" si="3"/>
        <v>0</v>
      </c>
      <c r="AE23" s="26">
        <f t="shared" si="4"/>
        <v>6</v>
      </c>
      <c r="AF23" s="28">
        <f t="shared" si="5"/>
        <v>6</v>
      </c>
      <c r="AG23" s="29">
        <f t="shared" si="6"/>
        <v>0</v>
      </c>
      <c r="AI23" s="50"/>
    </row>
    <row r="24" spans="1:35" ht="12.75" customHeight="1" x14ac:dyDescent="0.25">
      <c r="A24" s="20" t="s">
        <v>154</v>
      </c>
      <c r="B24" s="21">
        <v>40</v>
      </c>
      <c r="C24" s="10">
        <v>5</v>
      </c>
      <c r="D24" s="10">
        <v>12</v>
      </c>
      <c r="E24" s="12"/>
      <c r="F24" s="1">
        <f>'7.1'!AH24</f>
        <v>236</v>
      </c>
      <c r="G24" s="1">
        <f t="shared" si="2"/>
        <v>236</v>
      </c>
      <c r="H24" s="7">
        <v>10</v>
      </c>
      <c r="I24" s="7"/>
      <c r="J24" s="7"/>
      <c r="K24" s="7"/>
      <c r="L24" s="7"/>
      <c r="M24" s="7"/>
      <c r="N24" s="31">
        <f t="shared" si="0"/>
        <v>10</v>
      </c>
      <c r="O24" s="61">
        <f t="shared" si="1"/>
        <v>226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>
        <v>12</v>
      </c>
      <c r="AA24" s="14"/>
      <c r="AB24" s="14">
        <v>2</v>
      </c>
      <c r="AC24" s="14"/>
      <c r="AD24" s="29">
        <f>SUM(P24:AB24)</f>
        <v>14</v>
      </c>
      <c r="AE24" s="26">
        <f t="shared" si="4"/>
        <v>212</v>
      </c>
      <c r="AF24" s="28">
        <f t="shared" si="5"/>
        <v>212</v>
      </c>
      <c r="AG24" s="29">
        <f t="shared" si="6"/>
        <v>0</v>
      </c>
      <c r="AI24" s="50"/>
    </row>
    <row r="25" spans="1:35" ht="12.75" customHeight="1" x14ac:dyDescent="0.25">
      <c r="A25" s="20" t="s">
        <v>153</v>
      </c>
      <c r="B25" s="21">
        <v>40</v>
      </c>
      <c r="C25" s="10">
        <v>3</v>
      </c>
      <c r="D25" s="10">
        <v>21</v>
      </c>
      <c r="E25" s="12"/>
      <c r="F25" s="1">
        <f>'7.1'!AH25</f>
        <v>153</v>
      </c>
      <c r="G25" s="1">
        <f t="shared" si="2"/>
        <v>153</v>
      </c>
      <c r="H25" s="7"/>
      <c r="I25" s="7"/>
      <c r="J25" s="7"/>
      <c r="K25" s="7"/>
      <c r="L25" s="7"/>
      <c r="M25" s="7"/>
      <c r="N25" s="31">
        <f t="shared" si="0"/>
        <v>0</v>
      </c>
      <c r="O25" s="61">
        <f t="shared" si="1"/>
        <v>153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>
        <v>10</v>
      </c>
      <c r="AA25" s="14"/>
      <c r="AB25" s="14">
        <v>2</v>
      </c>
      <c r="AC25" s="14"/>
      <c r="AD25" s="29">
        <f t="shared" si="3"/>
        <v>12</v>
      </c>
      <c r="AE25" s="26">
        <f t="shared" si="4"/>
        <v>141</v>
      </c>
      <c r="AF25" s="28">
        <f t="shared" si="5"/>
        <v>141</v>
      </c>
      <c r="AG25" s="29">
        <f t="shared" si="6"/>
        <v>0</v>
      </c>
      <c r="AI25" s="50"/>
    </row>
    <row r="26" spans="1:35" ht="12.75" customHeight="1" x14ac:dyDescent="0.25">
      <c r="A26" s="20" t="s">
        <v>133</v>
      </c>
      <c r="B26" s="21">
        <v>30</v>
      </c>
      <c r="C26" s="10">
        <v>1</v>
      </c>
      <c r="D26" s="10">
        <v>28</v>
      </c>
      <c r="E26" s="12"/>
      <c r="F26" s="1">
        <f>'7.1'!AH26</f>
        <v>61</v>
      </c>
      <c r="G26" s="1">
        <f t="shared" si="2"/>
        <v>61</v>
      </c>
      <c r="H26" s="7"/>
      <c r="I26" s="7"/>
      <c r="J26" s="7"/>
      <c r="K26" s="7"/>
      <c r="L26" s="7"/>
      <c r="M26" s="7"/>
      <c r="N26" s="31">
        <f t="shared" si="0"/>
        <v>0</v>
      </c>
      <c r="O26" s="61">
        <f t="shared" si="1"/>
        <v>61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>
        <v>3</v>
      </c>
      <c r="AA26" s="14"/>
      <c r="AB26" s="14"/>
      <c r="AC26" s="14"/>
      <c r="AD26" s="29">
        <f t="shared" si="3"/>
        <v>3</v>
      </c>
      <c r="AE26" s="26">
        <f t="shared" si="4"/>
        <v>58</v>
      </c>
      <c r="AF26" s="28">
        <f t="shared" si="5"/>
        <v>58</v>
      </c>
      <c r="AG26" s="29">
        <f t="shared" si="6"/>
        <v>0</v>
      </c>
      <c r="AI26" s="50"/>
    </row>
    <row r="27" spans="1:35" ht="12.75" customHeight="1" x14ac:dyDescent="0.25">
      <c r="A27" s="20" t="s">
        <v>171</v>
      </c>
      <c r="B27" s="21">
        <v>25</v>
      </c>
      <c r="C27" s="10">
        <v>1</v>
      </c>
      <c r="D27" s="10">
        <v>16</v>
      </c>
      <c r="E27" s="12"/>
      <c r="F27" s="1">
        <f>'7.1'!AH27</f>
        <v>41</v>
      </c>
      <c r="G27" s="1">
        <f>SUM(E27:F27)</f>
        <v>41</v>
      </c>
      <c r="H27" s="7"/>
      <c r="I27" s="7"/>
      <c r="J27" s="7"/>
      <c r="K27" s="7"/>
      <c r="L27" s="7"/>
      <c r="M27" s="7"/>
      <c r="N27" s="31">
        <f t="shared" si="0"/>
        <v>0</v>
      </c>
      <c r="O27" s="61">
        <f t="shared" si="1"/>
        <v>41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29">
        <f t="shared" si="3"/>
        <v>0</v>
      </c>
      <c r="AE27" s="26">
        <f>O27-AD27</f>
        <v>41</v>
      </c>
      <c r="AF27" s="28">
        <f>(B27*C27)+D27</f>
        <v>41</v>
      </c>
      <c r="AG27" s="29">
        <f>AF27+AC27-AE27</f>
        <v>0</v>
      </c>
      <c r="AI27" s="50"/>
    </row>
    <row r="28" spans="1:35" ht="12.75" customHeight="1" x14ac:dyDescent="0.25">
      <c r="E28" s="19">
        <f>SUM(E3:E27)</f>
        <v>2560</v>
      </c>
      <c r="F28" s="19">
        <f t="shared" ref="F28:AG28" si="7">SUM(F3:F27)</f>
        <v>7883</v>
      </c>
      <c r="G28" s="19">
        <f t="shared" si="7"/>
        <v>10443</v>
      </c>
      <c r="H28" s="19">
        <f t="shared" si="7"/>
        <v>188</v>
      </c>
      <c r="I28" s="19">
        <f t="shared" si="7"/>
        <v>440</v>
      </c>
      <c r="J28" s="19">
        <f t="shared" si="7"/>
        <v>0</v>
      </c>
      <c r="K28" s="19">
        <f t="shared" si="7"/>
        <v>95</v>
      </c>
      <c r="L28" s="19">
        <f t="shared" si="7"/>
        <v>35</v>
      </c>
      <c r="M28" s="19">
        <f t="shared" si="7"/>
        <v>0</v>
      </c>
      <c r="N28" s="19">
        <f t="shared" si="7"/>
        <v>758</v>
      </c>
      <c r="O28" s="19">
        <f t="shared" si="7"/>
        <v>9685</v>
      </c>
      <c r="P28" s="19">
        <f t="shared" si="7"/>
        <v>0</v>
      </c>
      <c r="Q28" s="19">
        <f t="shared" si="7"/>
        <v>0</v>
      </c>
      <c r="R28" s="19">
        <f t="shared" si="7"/>
        <v>0</v>
      </c>
      <c r="S28" s="19">
        <f t="shared" si="7"/>
        <v>0</v>
      </c>
      <c r="T28" s="19">
        <f t="shared" si="7"/>
        <v>2</v>
      </c>
      <c r="U28" s="19">
        <f t="shared" si="7"/>
        <v>153</v>
      </c>
      <c r="V28" s="19">
        <f t="shared" si="7"/>
        <v>72</v>
      </c>
      <c r="W28" s="19">
        <f t="shared" si="7"/>
        <v>84</v>
      </c>
      <c r="X28" s="19">
        <f t="shared" si="7"/>
        <v>103</v>
      </c>
      <c r="Y28" s="19">
        <f t="shared" si="7"/>
        <v>15</v>
      </c>
      <c r="Z28" s="19">
        <f t="shared" si="7"/>
        <v>240</v>
      </c>
      <c r="AA28" s="19">
        <f t="shared" si="7"/>
        <v>95</v>
      </c>
      <c r="AB28" s="19">
        <f t="shared" si="7"/>
        <v>18</v>
      </c>
      <c r="AC28" s="19">
        <f t="shared" si="7"/>
        <v>4</v>
      </c>
      <c r="AD28" s="19">
        <f t="shared" si="7"/>
        <v>782</v>
      </c>
      <c r="AE28" s="19">
        <f t="shared" si="7"/>
        <v>8903</v>
      </c>
      <c r="AF28" s="19">
        <f t="shared" si="7"/>
        <v>8900</v>
      </c>
      <c r="AG28" s="19">
        <f t="shared" si="7"/>
        <v>1</v>
      </c>
      <c r="AI28" s="50"/>
    </row>
    <row r="31" spans="1:35" x14ac:dyDescent="0.25">
      <c r="N31" t="s">
        <v>8</v>
      </c>
      <c r="P31" s="18"/>
      <c r="Q31" s="18"/>
      <c r="R31" s="18"/>
      <c r="S31" s="18"/>
      <c r="T31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C1:AC2"/>
    <mergeCell ref="AD1:AD2"/>
    <mergeCell ref="AE1:AE2"/>
    <mergeCell ref="AF1:AF2"/>
    <mergeCell ref="AG1:AG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31"/>
  <sheetViews>
    <sheetView zoomScale="85" zoomScaleNormal="85" workbookViewId="0">
      <pane xSplit="4" ySplit="2" topLeftCell="T3" activePane="bottomRight" state="frozen"/>
      <selection pane="topRight" activeCell="E1" sqref="E1"/>
      <selection pane="bottomLeft" activeCell="A3" sqref="A3"/>
      <selection pane="bottomRight" activeCell="AB3" sqref="AB3:AB27"/>
    </sheetView>
  </sheetViews>
  <sheetFormatPr defaultRowHeight="15" x14ac:dyDescent="0.25"/>
  <cols>
    <col min="1" max="1" width="21.140625" customWidth="1"/>
    <col min="2" max="2" width="10.28515625" customWidth="1"/>
    <col min="3" max="3" width="11.7109375" customWidth="1"/>
    <col min="4" max="4" width="13.570312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</cols>
  <sheetData>
    <row r="1" spans="1:34" x14ac:dyDescent="0.25">
      <c r="A1" s="177" t="s">
        <v>0</v>
      </c>
      <c r="B1" s="186" t="s">
        <v>21</v>
      </c>
      <c r="C1" s="186" t="s">
        <v>19</v>
      </c>
      <c r="D1" s="177" t="s">
        <v>20</v>
      </c>
      <c r="E1" s="186" t="s">
        <v>12</v>
      </c>
      <c r="F1" s="186" t="s">
        <v>5</v>
      </c>
      <c r="G1" s="183" t="s">
        <v>17</v>
      </c>
      <c r="H1" s="3" t="s">
        <v>3</v>
      </c>
      <c r="I1" s="3"/>
      <c r="J1" s="3"/>
      <c r="K1" s="23"/>
      <c r="L1" s="3"/>
      <c r="M1" s="3"/>
      <c r="N1" s="188" t="s">
        <v>6</v>
      </c>
      <c r="O1" s="184" t="s">
        <v>4</v>
      </c>
      <c r="P1" s="5" t="s">
        <v>109</v>
      </c>
      <c r="Q1" s="5" t="s">
        <v>16</v>
      </c>
      <c r="R1" s="5" t="s">
        <v>16</v>
      </c>
      <c r="S1" s="5" t="s">
        <v>13</v>
      </c>
      <c r="T1" s="5" t="s">
        <v>9</v>
      </c>
      <c r="U1" s="5" t="s">
        <v>14</v>
      </c>
      <c r="V1" s="5" t="s">
        <v>109</v>
      </c>
      <c r="W1" s="5" t="s">
        <v>16</v>
      </c>
      <c r="X1" s="5" t="s">
        <v>101</v>
      </c>
      <c r="Y1" s="5" t="s">
        <v>13</v>
      </c>
      <c r="Z1" s="5" t="s">
        <v>9</v>
      </c>
      <c r="AA1" s="5" t="s">
        <v>136</v>
      </c>
      <c r="AB1" s="4" t="s">
        <v>96</v>
      </c>
      <c r="AC1" s="5"/>
      <c r="AD1" s="177" t="s">
        <v>18</v>
      </c>
      <c r="AE1" s="169" t="s">
        <v>10</v>
      </c>
      <c r="AF1" s="169" t="s">
        <v>44</v>
      </c>
      <c r="AG1" s="179" t="s">
        <v>22</v>
      </c>
      <c r="AH1" s="181" t="s">
        <v>23</v>
      </c>
    </row>
    <row r="2" spans="1:34" x14ac:dyDescent="0.25">
      <c r="A2" s="178"/>
      <c r="B2" s="187"/>
      <c r="C2" s="187"/>
      <c r="D2" s="178"/>
      <c r="E2" s="187"/>
      <c r="F2" s="187"/>
      <c r="G2" s="183"/>
      <c r="H2" s="17" t="s">
        <v>24</v>
      </c>
      <c r="I2" s="17" t="s">
        <v>43</v>
      </c>
      <c r="J2" s="17" t="s">
        <v>108</v>
      </c>
      <c r="K2" s="17" t="s">
        <v>1</v>
      </c>
      <c r="L2" s="2" t="s">
        <v>2</v>
      </c>
      <c r="M2" s="2" t="s">
        <v>146</v>
      </c>
      <c r="N2" s="189"/>
      <c r="O2" s="185"/>
      <c r="P2" s="4" t="s">
        <v>41</v>
      </c>
      <c r="Q2" s="4" t="s">
        <v>41</v>
      </c>
      <c r="R2" s="4" t="s">
        <v>100</v>
      </c>
      <c r="S2" s="4" t="s">
        <v>41</v>
      </c>
      <c r="T2" s="4" t="s">
        <v>41</v>
      </c>
      <c r="U2" s="4" t="s">
        <v>41</v>
      </c>
      <c r="V2" s="4" t="s">
        <v>42</v>
      </c>
      <c r="W2" s="4" t="s">
        <v>42</v>
      </c>
      <c r="X2" s="4" t="s">
        <v>90</v>
      </c>
      <c r="Y2" s="4" t="s">
        <v>42</v>
      </c>
      <c r="Z2" s="4" t="s">
        <v>42</v>
      </c>
      <c r="AA2" s="5" t="s">
        <v>42</v>
      </c>
      <c r="AB2" s="16"/>
      <c r="AC2" s="16"/>
      <c r="AD2" s="178"/>
      <c r="AE2" s="170"/>
      <c r="AF2" s="170"/>
      <c r="AG2" s="180"/>
      <c r="AH2" s="182"/>
    </row>
    <row r="3" spans="1:34" ht="12.75" customHeight="1" x14ac:dyDescent="0.25">
      <c r="A3" s="20" t="s">
        <v>28</v>
      </c>
      <c r="B3" s="21">
        <v>33</v>
      </c>
      <c r="C3" s="9">
        <v>53</v>
      </c>
      <c r="D3" s="9">
        <v>72</v>
      </c>
      <c r="E3" s="12"/>
      <c r="F3" s="1">
        <f>'8.1'!AF3</f>
        <v>2532</v>
      </c>
      <c r="G3" s="22">
        <f t="shared" ref="G3:G26" si="0">SUM(E3:F3)</f>
        <v>2532</v>
      </c>
      <c r="H3" s="7">
        <v>166</v>
      </c>
      <c r="I3" s="7"/>
      <c r="J3" s="7"/>
      <c r="K3" s="7"/>
      <c r="L3" s="7">
        <v>44</v>
      </c>
      <c r="M3" s="7">
        <v>240</v>
      </c>
      <c r="N3" s="6">
        <f t="shared" ref="N3:N26" si="1">SUBTOTAL(9,H3:M3)</f>
        <v>450</v>
      </c>
      <c r="O3" s="11">
        <f t="shared" ref="O3:O26" si="2">G3-N3</f>
        <v>2082</v>
      </c>
      <c r="P3" s="14">
        <v>38</v>
      </c>
      <c r="Q3" s="14">
        <v>18</v>
      </c>
      <c r="R3" s="14"/>
      <c r="S3" s="14">
        <v>73</v>
      </c>
      <c r="T3" s="14">
        <v>29</v>
      </c>
      <c r="U3" s="25">
        <v>45</v>
      </c>
      <c r="V3" s="14"/>
      <c r="W3" s="14"/>
      <c r="X3" s="14"/>
      <c r="Y3" s="14">
        <v>17</v>
      </c>
      <c r="Z3" s="14">
        <v>23</v>
      </c>
      <c r="AA3" s="14">
        <v>10</v>
      </c>
      <c r="AB3" s="14"/>
      <c r="AC3" s="14"/>
      <c r="AD3" s="14">
        <v>8</v>
      </c>
      <c r="AE3" s="13">
        <f>SUM(P3:AC3)</f>
        <v>253</v>
      </c>
      <c r="AF3" s="15">
        <f t="shared" ref="AF3:AF26" si="3">O3-AE3</f>
        <v>1829</v>
      </c>
      <c r="AG3" s="7">
        <f t="shared" ref="AG3:AG5" si="4">(B3*C3)+D3</f>
        <v>1821</v>
      </c>
      <c r="AH3" s="13">
        <f>AG3+AD3-AF3</f>
        <v>0</v>
      </c>
    </row>
    <row r="4" spans="1:34" ht="12.75" customHeight="1" x14ac:dyDescent="0.25">
      <c r="A4" s="20" t="s">
        <v>29</v>
      </c>
      <c r="B4" s="21">
        <v>70</v>
      </c>
      <c r="C4" s="9">
        <v>19</v>
      </c>
      <c r="D4" s="9">
        <v>54</v>
      </c>
      <c r="E4" s="12">
        <v>280</v>
      </c>
      <c r="F4" s="1">
        <f>'8.1'!AF4</f>
        <v>1857</v>
      </c>
      <c r="G4" s="22">
        <f t="shared" si="0"/>
        <v>2137</v>
      </c>
      <c r="H4" s="7">
        <v>238</v>
      </c>
      <c r="I4" s="7">
        <v>35</v>
      </c>
      <c r="J4" s="7">
        <v>54</v>
      </c>
      <c r="K4" s="7"/>
      <c r="L4" s="7">
        <v>57</v>
      </c>
      <c r="M4" s="7">
        <v>40</v>
      </c>
      <c r="N4" s="6">
        <f t="shared" si="1"/>
        <v>424</v>
      </c>
      <c r="O4" s="11">
        <f t="shared" si="2"/>
        <v>1713</v>
      </c>
      <c r="P4" s="14">
        <v>27</v>
      </c>
      <c r="Q4" s="14">
        <v>25</v>
      </c>
      <c r="R4" s="14">
        <v>6</v>
      </c>
      <c r="S4" s="14">
        <v>48</v>
      </c>
      <c r="T4" s="14">
        <v>26</v>
      </c>
      <c r="U4" s="14">
        <v>128</v>
      </c>
      <c r="V4" s="14"/>
      <c r="W4" s="14"/>
      <c r="X4" s="14"/>
      <c r="Y4" s="14">
        <v>37</v>
      </c>
      <c r="Z4" s="14">
        <v>31</v>
      </c>
      <c r="AA4" s="14"/>
      <c r="AB4" s="14"/>
      <c r="AC4" s="14"/>
      <c r="AD4" s="14">
        <v>1</v>
      </c>
      <c r="AE4" s="13">
        <f t="shared" ref="AE4:AE27" si="5">SUM(P4:AC4)</f>
        <v>328</v>
      </c>
      <c r="AF4" s="15">
        <f t="shared" si="3"/>
        <v>1385</v>
      </c>
      <c r="AG4" s="7">
        <f t="shared" si="4"/>
        <v>1384</v>
      </c>
      <c r="AH4" s="13">
        <f t="shared" ref="AH4:AH5" si="6">AG4+AD4-AF4</f>
        <v>0</v>
      </c>
    </row>
    <row r="5" spans="1:34" ht="12.75" customHeight="1" x14ac:dyDescent="0.25">
      <c r="A5" s="20" t="s">
        <v>30</v>
      </c>
      <c r="B5" s="21">
        <v>45</v>
      </c>
      <c r="C5" s="8">
        <v>10</v>
      </c>
      <c r="D5" s="8">
        <v>25</v>
      </c>
      <c r="E5" s="12">
        <v>90</v>
      </c>
      <c r="F5" s="1">
        <f>'8.1'!AF5</f>
        <v>448</v>
      </c>
      <c r="G5" s="22">
        <f t="shared" si="0"/>
        <v>538</v>
      </c>
      <c r="H5" s="7"/>
      <c r="I5" s="7"/>
      <c r="J5" s="7"/>
      <c r="K5" s="7"/>
      <c r="L5" s="7">
        <v>8</v>
      </c>
      <c r="M5" s="7"/>
      <c r="N5" s="6">
        <f t="shared" si="1"/>
        <v>8</v>
      </c>
      <c r="O5" s="11">
        <f t="shared" si="2"/>
        <v>530</v>
      </c>
      <c r="P5" s="14">
        <v>9</v>
      </c>
      <c r="Q5" s="14">
        <v>5</v>
      </c>
      <c r="R5" s="14"/>
      <c r="S5" s="14"/>
      <c r="T5" s="14">
        <v>3</v>
      </c>
      <c r="U5" s="14">
        <v>3</v>
      </c>
      <c r="V5" s="14"/>
      <c r="W5" s="14"/>
      <c r="X5" s="14">
        <v>20</v>
      </c>
      <c r="Y5" s="14">
        <v>5</v>
      </c>
      <c r="Z5" s="14">
        <v>10</v>
      </c>
      <c r="AA5" s="14"/>
      <c r="AB5" s="14"/>
      <c r="AC5" s="14"/>
      <c r="AD5" s="14"/>
      <c r="AE5" s="13">
        <f t="shared" si="5"/>
        <v>55</v>
      </c>
      <c r="AF5" s="15">
        <f t="shared" si="3"/>
        <v>475</v>
      </c>
      <c r="AG5" s="7">
        <f t="shared" si="4"/>
        <v>475</v>
      </c>
      <c r="AH5" s="13">
        <f t="shared" si="6"/>
        <v>0</v>
      </c>
    </row>
    <row r="6" spans="1:34" ht="12.75" customHeight="1" x14ac:dyDescent="0.25">
      <c r="A6" s="20" t="s">
        <v>31</v>
      </c>
      <c r="B6" s="21">
        <v>60</v>
      </c>
      <c r="C6" s="8">
        <v>1</v>
      </c>
      <c r="D6" s="8">
        <v>22</v>
      </c>
      <c r="E6" s="12"/>
      <c r="F6" s="1">
        <f>'8.1'!AF6</f>
        <v>99</v>
      </c>
      <c r="G6" s="22">
        <f t="shared" si="0"/>
        <v>99</v>
      </c>
      <c r="H6" s="7"/>
      <c r="I6" s="7"/>
      <c r="J6" s="7"/>
      <c r="K6" s="7"/>
      <c r="L6" s="7"/>
      <c r="M6" s="7">
        <v>10</v>
      </c>
      <c r="N6" s="6">
        <f t="shared" si="1"/>
        <v>10</v>
      </c>
      <c r="O6" s="11">
        <f t="shared" si="2"/>
        <v>89</v>
      </c>
      <c r="P6" s="14">
        <v>3</v>
      </c>
      <c r="Q6" s="14"/>
      <c r="R6" s="14">
        <v>2</v>
      </c>
      <c r="S6" s="14"/>
      <c r="T6" s="14">
        <v>2</v>
      </c>
      <c r="U6" s="14"/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5"/>
        <v>7</v>
      </c>
      <c r="AF6" s="15">
        <f t="shared" si="3"/>
        <v>82</v>
      </c>
      <c r="AG6" s="7">
        <f>(B6*C6)+D6</f>
        <v>82</v>
      </c>
      <c r="AH6" s="13">
        <f>AG6+AD6-AF6</f>
        <v>0</v>
      </c>
    </row>
    <row r="7" spans="1:34" ht="12.75" customHeight="1" x14ac:dyDescent="0.25">
      <c r="A7" s="20" t="s">
        <v>33</v>
      </c>
      <c r="B7" s="21">
        <v>120</v>
      </c>
      <c r="C7" s="9">
        <v>6</v>
      </c>
      <c r="D7" s="9">
        <v>81</v>
      </c>
      <c r="E7" s="12"/>
      <c r="F7" s="1">
        <f>'8.1'!AF7</f>
        <v>952</v>
      </c>
      <c r="G7" s="22">
        <f t="shared" si="0"/>
        <v>952</v>
      </c>
      <c r="H7" s="7">
        <v>76</v>
      </c>
      <c r="I7" s="7"/>
      <c r="J7" s="7">
        <v>44</v>
      </c>
      <c r="K7" s="7"/>
      <c r="L7" s="7"/>
      <c r="M7" s="7">
        <v>20</v>
      </c>
      <c r="N7" s="6">
        <f t="shared" si="1"/>
        <v>140</v>
      </c>
      <c r="O7" s="11">
        <f t="shared" si="2"/>
        <v>812</v>
      </c>
      <c r="P7" s="14">
        <v>1</v>
      </c>
      <c r="Q7" s="14">
        <v>3</v>
      </c>
      <c r="R7" s="14">
        <v>1</v>
      </c>
      <c r="S7" s="14"/>
      <c r="T7" s="14"/>
      <c r="U7" s="14"/>
      <c r="V7" s="14"/>
      <c r="W7" s="14"/>
      <c r="X7" s="14"/>
      <c r="Y7" s="14"/>
      <c r="Z7" s="14">
        <v>6</v>
      </c>
      <c r="AA7" s="14"/>
      <c r="AB7" s="14"/>
      <c r="AC7" s="14"/>
      <c r="AD7" s="14"/>
      <c r="AE7" s="13">
        <f t="shared" si="5"/>
        <v>11</v>
      </c>
      <c r="AF7" s="15">
        <f t="shared" si="3"/>
        <v>801</v>
      </c>
      <c r="AG7" s="7">
        <f t="shared" ref="AG7:AG26" si="7">(B7*C7)+D7</f>
        <v>801</v>
      </c>
      <c r="AH7" s="13">
        <f t="shared" ref="AH7:AH26" si="8">AG7+AD7-AF7</f>
        <v>0</v>
      </c>
    </row>
    <row r="8" spans="1:34" ht="12.75" customHeight="1" x14ac:dyDescent="0.25">
      <c r="A8" s="20" t="s">
        <v>34</v>
      </c>
      <c r="B8" s="21">
        <v>40</v>
      </c>
      <c r="C8" s="8">
        <v>1</v>
      </c>
      <c r="D8" s="8">
        <v>15</v>
      </c>
      <c r="E8" s="12"/>
      <c r="F8" s="1">
        <f>'8.1'!AF8</f>
        <v>99</v>
      </c>
      <c r="G8" s="22">
        <f t="shared" si="0"/>
        <v>99</v>
      </c>
      <c r="H8" s="7"/>
      <c r="I8" s="7"/>
      <c r="J8" s="7"/>
      <c r="K8" s="7"/>
      <c r="L8" s="7"/>
      <c r="M8" s="7"/>
      <c r="N8" s="6">
        <f t="shared" si="1"/>
        <v>0</v>
      </c>
      <c r="O8" s="11">
        <f t="shared" si="2"/>
        <v>99</v>
      </c>
      <c r="P8" s="14"/>
      <c r="Q8" s="14">
        <v>24</v>
      </c>
      <c r="R8" s="14"/>
      <c r="S8" s="14"/>
      <c r="T8" s="14"/>
      <c r="U8" s="14"/>
      <c r="V8" s="14"/>
      <c r="W8" s="14"/>
      <c r="X8" s="14">
        <v>20</v>
      </c>
      <c r="Y8" s="14"/>
      <c r="Z8" s="14"/>
      <c r="AA8" s="14"/>
      <c r="AB8" s="14"/>
      <c r="AC8" s="14"/>
      <c r="AD8" s="14"/>
      <c r="AE8" s="13">
        <f t="shared" si="5"/>
        <v>44</v>
      </c>
      <c r="AF8" s="15">
        <f t="shared" si="3"/>
        <v>55</v>
      </c>
      <c r="AG8" s="7">
        <f t="shared" si="7"/>
        <v>55</v>
      </c>
      <c r="AH8" s="13">
        <f t="shared" si="8"/>
        <v>0</v>
      </c>
    </row>
    <row r="9" spans="1:34" ht="12.75" customHeight="1" x14ac:dyDescent="0.25">
      <c r="A9" s="20" t="s">
        <v>35</v>
      </c>
      <c r="B9" s="21">
        <v>65</v>
      </c>
      <c r="C9" s="8">
        <v>3</v>
      </c>
      <c r="D9" s="8">
        <v>35</v>
      </c>
      <c r="E9" s="12"/>
      <c r="F9" s="1">
        <f>'8.1'!AF9</f>
        <v>260</v>
      </c>
      <c r="G9" s="22">
        <f t="shared" si="0"/>
        <v>260</v>
      </c>
      <c r="H9" s="7">
        <v>21</v>
      </c>
      <c r="I9" s="7"/>
      <c r="J9" s="7"/>
      <c r="K9" s="7"/>
      <c r="L9" s="7"/>
      <c r="M9" s="7"/>
      <c r="N9" s="6">
        <f t="shared" si="1"/>
        <v>21</v>
      </c>
      <c r="O9" s="11">
        <f t="shared" si="2"/>
        <v>239</v>
      </c>
      <c r="P9" s="14"/>
      <c r="Q9" s="14"/>
      <c r="R9" s="14"/>
      <c r="S9" s="14">
        <v>1</v>
      </c>
      <c r="T9" s="14">
        <v>5</v>
      </c>
      <c r="U9" s="14"/>
      <c r="V9" s="14"/>
      <c r="W9" s="14"/>
      <c r="X9" s="14"/>
      <c r="Y9" s="14">
        <v>3</v>
      </c>
      <c r="Z9" s="14"/>
      <c r="AA9" s="14"/>
      <c r="AB9" s="14"/>
      <c r="AC9" s="14"/>
      <c r="AD9" s="14"/>
      <c r="AE9" s="13">
        <f t="shared" si="5"/>
        <v>9</v>
      </c>
      <c r="AF9" s="15">
        <f t="shared" si="3"/>
        <v>230</v>
      </c>
      <c r="AG9" s="7">
        <f t="shared" si="7"/>
        <v>230</v>
      </c>
      <c r="AH9" s="13">
        <f t="shared" si="8"/>
        <v>0</v>
      </c>
    </row>
    <row r="10" spans="1:34" ht="12.75" customHeight="1" x14ac:dyDescent="0.25">
      <c r="A10" s="20" t="s">
        <v>36</v>
      </c>
      <c r="B10" s="21">
        <v>100</v>
      </c>
      <c r="C10" s="8">
        <v>9</v>
      </c>
      <c r="D10" s="8">
        <v>54</v>
      </c>
      <c r="E10" s="12">
        <v>600</v>
      </c>
      <c r="F10" s="1">
        <f>'8.1'!AF10</f>
        <v>694</v>
      </c>
      <c r="G10" s="22">
        <f t="shared" si="0"/>
        <v>1294</v>
      </c>
      <c r="H10" s="7">
        <v>129</v>
      </c>
      <c r="I10" s="7"/>
      <c r="J10" s="7"/>
      <c r="K10" s="7"/>
      <c r="L10" s="7">
        <v>17</v>
      </c>
      <c r="M10" s="7">
        <v>24</v>
      </c>
      <c r="N10" s="6">
        <f t="shared" si="1"/>
        <v>170</v>
      </c>
      <c r="O10" s="11">
        <f t="shared" si="2"/>
        <v>1124</v>
      </c>
      <c r="P10" s="14">
        <v>34</v>
      </c>
      <c r="Q10" s="14">
        <v>21</v>
      </c>
      <c r="R10" s="14">
        <v>7</v>
      </c>
      <c r="S10" s="14">
        <v>16</v>
      </c>
      <c r="T10" s="14">
        <v>29</v>
      </c>
      <c r="U10" s="14">
        <v>8</v>
      </c>
      <c r="V10" s="14"/>
      <c r="W10" s="14"/>
      <c r="X10" s="14">
        <v>10</v>
      </c>
      <c r="Y10" s="14">
        <v>28</v>
      </c>
      <c r="Z10" s="14">
        <v>17</v>
      </c>
      <c r="AA10" s="14"/>
      <c r="AB10" s="14"/>
      <c r="AC10" s="14"/>
      <c r="AD10" s="14">
        <v>1</v>
      </c>
      <c r="AE10" s="13">
        <f t="shared" si="5"/>
        <v>170</v>
      </c>
      <c r="AF10" s="15">
        <f t="shared" si="3"/>
        <v>954</v>
      </c>
      <c r="AG10" s="7">
        <f t="shared" si="7"/>
        <v>954</v>
      </c>
      <c r="AH10" s="13">
        <f t="shared" si="8"/>
        <v>1</v>
      </c>
    </row>
    <row r="11" spans="1:34" ht="12.75" customHeight="1" x14ac:dyDescent="0.25">
      <c r="A11" s="20" t="s">
        <v>37</v>
      </c>
      <c r="B11" s="21">
        <v>85</v>
      </c>
      <c r="C11" s="10">
        <v>2</v>
      </c>
      <c r="D11" s="10">
        <v>8</v>
      </c>
      <c r="E11" s="12">
        <v>170</v>
      </c>
      <c r="F11" s="1">
        <f>'8.1'!AF11</f>
        <v>81</v>
      </c>
      <c r="G11" s="22">
        <f t="shared" si="0"/>
        <v>251</v>
      </c>
      <c r="H11" s="7">
        <v>36</v>
      </c>
      <c r="I11" s="7"/>
      <c r="J11" s="7"/>
      <c r="K11" s="7"/>
      <c r="L11" s="7">
        <v>5</v>
      </c>
      <c r="M11" s="7"/>
      <c r="N11" s="6">
        <f t="shared" si="1"/>
        <v>41</v>
      </c>
      <c r="O11" s="11">
        <f t="shared" si="2"/>
        <v>210</v>
      </c>
      <c r="P11" s="14">
        <v>5</v>
      </c>
      <c r="Q11" s="14"/>
      <c r="R11" s="14"/>
      <c r="S11" s="14"/>
      <c r="T11" s="14">
        <v>8</v>
      </c>
      <c r="U11" s="14">
        <v>8</v>
      </c>
      <c r="V11" s="14"/>
      <c r="W11" s="14"/>
      <c r="X11" s="14"/>
      <c r="Y11" s="14">
        <v>8</v>
      </c>
      <c r="Z11" s="14">
        <v>3</v>
      </c>
      <c r="AA11" s="14"/>
      <c r="AB11" s="14"/>
      <c r="AC11" s="14"/>
      <c r="AD11" s="14"/>
      <c r="AE11" s="13">
        <f t="shared" si="5"/>
        <v>32</v>
      </c>
      <c r="AF11" s="15">
        <f t="shared" si="3"/>
        <v>178</v>
      </c>
      <c r="AG11" s="7">
        <f t="shared" si="7"/>
        <v>178</v>
      </c>
      <c r="AH11" s="13">
        <f t="shared" si="8"/>
        <v>0</v>
      </c>
    </row>
    <row r="12" spans="1:34" ht="12.75" customHeight="1" x14ac:dyDescent="0.25">
      <c r="A12" s="20" t="s">
        <v>38</v>
      </c>
      <c r="B12" s="21">
        <v>50</v>
      </c>
      <c r="C12" s="10">
        <v>8</v>
      </c>
      <c r="D12" s="10">
        <v>44</v>
      </c>
      <c r="E12" s="12">
        <v>217</v>
      </c>
      <c r="F12" s="1">
        <f>'8.1'!AF12</f>
        <v>333</v>
      </c>
      <c r="G12" s="22">
        <f t="shared" si="0"/>
        <v>550</v>
      </c>
      <c r="H12" s="7">
        <v>43</v>
      </c>
      <c r="I12" s="7"/>
      <c r="J12" s="7"/>
      <c r="K12" s="7"/>
      <c r="L12" s="7">
        <v>12</v>
      </c>
      <c r="M12" s="7"/>
      <c r="N12" s="6">
        <f t="shared" si="1"/>
        <v>55</v>
      </c>
      <c r="O12" s="11">
        <f t="shared" si="2"/>
        <v>495</v>
      </c>
      <c r="P12" s="14">
        <v>3</v>
      </c>
      <c r="Q12" s="14"/>
      <c r="R12" s="14">
        <v>1</v>
      </c>
      <c r="S12" s="14"/>
      <c r="T12" s="14">
        <v>20</v>
      </c>
      <c r="U12" s="14">
        <v>5</v>
      </c>
      <c r="V12" s="14"/>
      <c r="W12" s="14"/>
      <c r="X12" s="14"/>
      <c r="Y12" s="14">
        <v>9</v>
      </c>
      <c r="Z12" s="14">
        <v>13</v>
      </c>
      <c r="AA12" s="14"/>
      <c r="AB12" s="25"/>
      <c r="AC12" s="14"/>
      <c r="AD12" s="14"/>
      <c r="AE12" s="13">
        <f t="shared" si="5"/>
        <v>51</v>
      </c>
      <c r="AF12" s="15">
        <f t="shared" si="3"/>
        <v>444</v>
      </c>
      <c r="AG12" s="7">
        <f t="shared" si="7"/>
        <v>444</v>
      </c>
      <c r="AH12" s="13">
        <f t="shared" si="8"/>
        <v>0</v>
      </c>
    </row>
    <row r="13" spans="1:34" ht="12.75" customHeight="1" x14ac:dyDescent="0.25">
      <c r="A13" s="20" t="s">
        <v>39</v>
      </c>
      <c r="B13" s="21">
        <v>50</v>
      </c>
      <c r="C13" s="10">
        <v>7</v>
      </c>
      <c r="D13" s="10">
        <v>59</v>
      </c>
      <c r="E13" s="12">
        <v>72</v>
      </c>
      <c r="F13" s="1">
        <f>'8.1'!AF13</f>
        <v>363</v>
      </c>
      <c r="G13" s="22">
        <f t="shared" si="0"/>
        <v>435</v>
      </c>
      <c r="H13" s="7">
        <v>20</v>
      </c>
      <c r="I13" s="7"/>
      <c r="J13" s="7"/>
      <c r="K13" s="7"/>
      <c r="L13" s="7"/>
      <c r="M13" s="7"/>
      <c r="N13" s="6">
        <f t="shared" si="1"/>
        <v>20</v>
      </c>
      <c r="O13" s="11">
        <f t="shared" si="2"/>
        <v>415</v>
      </c>
      <c r="P13" s="14"/>
      <c r="Q13" s="14"/>
      <c r="R13" s="14"/>
      <c r="S13" s="14">
        <v>3</v>
      </c>
      <c r="T13" s="14">
        <v>3</v>
      </c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3">
        <f t="shared" si="5"/>
        <v>6</v>
      </c>
      <c r="AF13" s="15">
        <f t="shared" si="3"/>
        <v>409</v>
      </c>
      <c r="AG13" s="7">
        <f t="shared" si="7"/>
        <v>409</v>
      </c>
      <c r="AH13" s="13">
        <f t="shared" si="8"/>
        <v>0</v>
      </c>
    </row>
    <row r="14" spans="1:34" ht="12.75" customHeight="1" x14ac:dyDescent="0.25">
      <c r="A14" s="20" t="s">
        <v>25</v>
      </c>
      <c r="B14" s="21">
        <v>45</v>
      </c>
      <c r="C14" s="10">
        <v>5</v>
      </c>
      <c r="D14" s="10">
        <v>16</v>
      </c>
      <c r="E14" s="12">
        <v>90</v>
      </c>
      <c r="F14" s="1">
        <f>'8.1'!AF14</f>
        <v>151</v>
      </c>
      <c r="G14" s="22">
        <f t="shared" si="0"/>
        <v>241</v>
      </c>
      <c r="H14" s="7"/>
      <c r="I14" s="7"/>
      <c r="J14" s="7"/>
      <c r="K14" s="7"/>
      <c r="L14" s="7"/>
      <c r="M14" s="7"/>
      <c r="N14" s="6">
        <f t="shared" si="1"/>
        <v>0</v>
      </c>
      <c r="O14" s="11">
        <f t="shared" si="2"/>
        <v>241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3">
        <f t="shared" si="5"/>
        <v>0</v>
      </c>
      <c r="AF14" s="15">
        <f t="shared" si="3"/>
        <v>241</v>
      </c>
      <c r="AG14" s="7">
        <f t="shared" si="7"/>
        <v>241</v>
      </c>
      <c r="AH14" s="13">
        <f t="shared" si="8"/>
        <v>0</v>
      </c>
    </row>
    <row r="15" spans="1:34" ht="12.75" customHeight="1" x14ac:dyDescent="0.25">
      <c r="A15" s="20" t="s">
        <v>26</v>
      </c>
      <c r="B15" s="21">
        <v>33</v>
      </c>
      <c r="C15" s="10">
        <v>5</v>
      </c>
      <c r="D15" s="10">
        <v>72</v>
      </c>
      <c r="E15" s="12">
        <v>104</v>
      </c>
      <c r="F15" s="1">
        <f>'8.1'!AF15</f>
        <v>138</v>
      </c>
      <c r="G15" s="22">
        <f t="shared" si="0"/>
        <v>242</v>
      </c>
      <c r="H15" s="7"/>
      <c r="I15" s="7"/>
      <c r="J15" s="7"/>
      <c r="K15" s="7"/>
      <c r="L15" s="7">
        <v>5</v>
      </c>
      <c r="M15" s="7"/>
      <c r="N15" s="6">
        <f t="shared" si="1"/>
        <v>5</v>
      </c>
      <c r="O15" s="11">
        <f t="shared" si="2"/>
        <v>237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3">
        <f t="shared" si="5"/>
        <v>0</v>
      </c>
      <c r="AF15" s="15">
        <f t="shared" si="3"/>
        <v>237</v>
      </c>
      <c r="AG15" s="7">
        <f t="shared" si="7"/>
        <v>237</v>
      </c>
      <c r="AH15" s="13">
        <f t="shared" si="8"/>
        <v>0</v>
      </c>
    </row>
    <row r="16" spans="1:34" ht="12.75" customHeight="1" x14ac:dyDescent="0.25">
      <c r="A16" s="20" t="s">
        <v>27</v>
      </c>
      <c r="B16" s="21">
        <v>45</v>
      </c>
      <c r="C16" s="10">
        <v>4</v>
      </c>
      <c r="D16" s="10">
        <v>20</v>
      </c>
      <c r="E16" s="12"/>
      <c r="F16" s="1">
        <f>'8.1'!AF16</f>
        <v>294</v>
      </c>
      <c r="G16" s="22">
        <f t="shared" si="0"/>
        <v>294</v>
      </c>
      <c r="H16" s="7">
        <v>5</v>
      </c>
      <c r="I16" s="7">
        <v>33</v>
      </c>
      <c r="J16" s="7">
        <v>38</v>
      </c>
      <c r="K16" s="7"/>
      <c r="L16" s="7"/>
      <c r="M16" s="7"/>
      <c r="N16" s="6">
        <f t="shared" si="1"/>
        <v>76</v>
      </c>
      <c r="O16" s="11">
        <f t="shared" si="2"/>
        <v>218</v>
      </c>
      <c r="P16" s="14">
        <v>3</v>
      </c>
      <c r="Q16" s="14"/>
      <c r="R16" s="14"/>
      <c r="S16" s="14">
        <v>5</v>
      </c>
      <c r="T16" s="14"/>
      <c r="U16" s="14"/>
      <c r="V16" s="14"/>
      <c r="W16" s="14"/>
      <c r="X16" s="14"/>
      <c r="Y16" s="14">
        <v>5</v>
      </c>
      <c r="Z16" s="14">
        <v>4</v>
      </c>
      <c r="AA16" s="14"/>
      <c r="AB16" s="14"/>
      <c r="AC16" s="14"/>
      <c r="AD16" s="14">
        <v>1</v>
      </c>
      <c r="AE16" s="13">
        <f t="shared" si="5"/>
        <v>17</v>
      </c>
      <c r="AF16" s="15">
        <f t="shared" si="3"/>
        <v>201</v>
      </c>
      <c r="AG16" s="7">
        <f t="shared" si="7"/>
        <v>200</v>
      </c>
      <c r="AH16" s="13">
        <f t="shared" si="8"/>
        <v>0</v>
      </c>
    </row>
    <row r="17" spans="1:35" ht="12.75" customHeight="1" x14ac:dyDescent="0.25">
      <c r="A17" s="20" t="s">
        <v>48</v>
      </c>
      <c r="B17" s="21">
        <v>100</v>
      </c>
      <c r="C17" s="10">
        <v>0</v>
      </c>
      <c r="D17" s="10">
        <v>33</v>
      </c>
      <c r="E17" s="12"/>
      <c r="F17" s="1">
        <f>'8.1'!AF17</f>
        <v>34</v>
      </c>
      <c r="G17" s="22">
        <f t="shared" si="0"/>
        <v>34</v>
      </c>
      <c r="H17" s="7"/>
      <c r="I17" s="7"/>
      <c r="J17" s="7"/>
      <c r="K17" s="7"/>
      <c r="L17" s="7"/>
      <c r="M17" s="7"/>
      <c r="N17" s="6">
        <f t="shared" si="1"/>
        <v>0</v>
      </c>
      <c r="O17" s="11">
        <f t="shared" si="2"/>
        <v>34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3">
        <v>1</v>
      </c>
      <c r="AE17" s="13">
        <f t="shared" si="5"/>
        <v>0</v>
      </c>
      <c r="AF17" s="15">
        <f t="shared" si="3"/>
        <v>34</v>
      </c>
      <c r="AG17" s="7">
        <f t="shared" si="7"/>
        <v>33</v>
      </c>
      <c r="AH17" s="13">
        <f t="shared" si="8"/>
        <v>0</v>
      </c>
      <c r="AI17" s="42"/>
    </row>
    <row r="18" spans="1:35" ht="12.75" customHeight="1" x14ac:dyDescent="0.25">
      <c r="A18" s="20" t="s">
        <v>49</v>
      </c>
      <c r="B18" s="21">
        <v>100</v>
      </c>
      <c r="C18" s="10">
        <v>0</v>
      </c>
      <c r="D18" s="10">
        <v>0</v>
      </c>
      <c r="E18" s="12"/>
      <c r="F18" s="1">
        <f>'8.1'!AF18</f>
        <v>0</v>
      </c>
      <c r="G18" s="22">
        <f t="shared" si="0"/>
        <v>0</v>
      </c>
      <c r="H18" s="7"/>
      <c r="I18" s="7"/>
      <c r="J18" s="7"/>
      <c r="K18" s="7"/>
      <c r="L18" s="7"/>
      <c r="M18" s="7"/>
      <c r="N18" s="6">
        <f t="shared" si="1"/>
        <v>0</v>
      </c>
      <c r="O18" s="11">
        <f t="shared" si="2"/>
        <v>0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3"/>
      <c r="AE18" s="13">
        <f t="shared" si="5"/>
        <v>0</v>
      </c>
      <c r="AF18" s="15">
        <f t="shared" si="3"/>
        <v>0</v>
      </c>
      <c r="AG18" s="7">
        <f t="shared" si="7"/>
        <v>0</v>
      </c>
      <c r="AH18" s="13">
        <f t="shared" si="8"/>
        <v>0</v>
      </c>
      <c r="AI18" s="42"/>
    </row>
    <row r="19" spans="1:35" ht="12.75" customHeight="1" x14ac:dyDescent="0.25">
      <c r="A19" s="20" t="s">
        <v>50</v>
      </c>
      <c r="B19" s="21">
        <v>50</v>
      </c>
      <c r="C19" s="10">
        <v>0</v>
      </c>
      <c r="D19" s="10">
        <v>3</v>
      </c>
      <c r="E19" s="12"/>
      <c r="F19" s="1">
        <f>'8.1'!AF19</f>
        <v>7</v>
      </c>
      <c r="G19" s="22">
        <f t="shared" si="0"/>
        <v>7</v>
      </c>
      <c r="H19" s="7">
        <v>4</v>
      </c>
      <c r="I19" s="7"/>
      <c r="J19" s="7"/>
      <c r="K19" s="7"/>
      <c r="L19" s="7"/>
      <c r="M19" s="7"/>
      <c r="N19" s="6">
        <f t="shared" si="1"/>
        <v>4</v>
      </c>
      <c r="O19" s="11">
        <f t="shared" si="2"/>
        <v>3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3"/>
      <c r="AE19" s="13">
        <f t="shared" si="5"/>
        <v>0</v>
      </c>
      <c r="AF19" s="15">
        <f t="shared" si="3"/>
        <v>3</v>
      </c>
      <c r="AG19" s="7">
        <f t="shared" si="7"/>
        <v>3</v>
      </c>
      <c r="AH19" s="13">
        <f t="shared" si="8"/>
        <v>0</v>
      </c>
      <c r="AI19" s="42"/>
    </row>
    <row r="20" spans="1:35" ht="12.75" customHeight="1" x14ac:dyDescent="0.25">
      <c r="A20" s="20" t="s">
        <v>47</v>
      </c>
      <c r="B20" s="21">
        <v>33</v>
      </c>
      <c r="C20" s="10">
        <v>0</v>
      </c>
      <c r="D20" s="10">
        <v>4</v>
      </c>
      <c r="E20" s="12"/>
      <c r="F20" s="1">
        <f>'8.1'!AF20</f>
        <v>91</v>
      </c>
      <c r="G20" s="22">
        <f t="shared" si="0"/>
        <v>91</v>
      </c>
      <c r="H20" s="7">
        <v>55</v>
      </c>
      <c r="I20" s="7"/>
      <c r="J20" s="7"/>
      <c r="K20" s="7"/>
      <c r="L20" s="7">
        <v>10</v>
      </c>
      <c r="M20" s="7"/>
      <c r="N20" s="6">
        <f t="shared" si="1"/>
        <v>65</v>
      </c>
      <c r="O20" s="11">
        <f t="shared" si="2"/>
        <v>26</v>
      </c>
      <c r="P20" s="14">
        <v>4</v>
      </c>
      <c r="Q20" s="14"/>
      <c r="R20" s="14"/>
      <c r="S20" s="14">
        <v>3</v>
      </c>
      <c r="T20" s="14">
        <v>3</v>
      </c>
      <c r="U20" s="14">
        <v>5</v>
      </c>
      <c r="V20" s="14"/>
      <c r="W20" s="14"/>
      <c r="X20" s="14"/>
      <c r="Y20" s="14">
        <v>6</v>
      </c>
      <c r="Z20" s="14"/>
      <c r="AA20" s="14"/>
      <c r="AB20" s="14"/>
      <c r="AC20" s="14"/>
      <c r="AD20" s="13">
        <v>1</v>
      </c>
      <c r="AE20" s="13">
        <f t="shared" si="5"/>
        <v>21</v>
      </c>
      <c r="AF20" s="15">
        <f t="shared" si="3"/>
        <v>5</v>
      </c>
      <c r="AG20" s="7">
        <f t="shared" si="7"/>
        <v>4</v>
      </c>
      <c r="AH20" s="13">
        <f t="shared" si="8"/>
        <v>0</v>
      </c>
      <c r="AI20" s="42"/>
    </row>
    <row r="21" spans="1:35" ht="12.75" customHeight="1" x14ac:dyDescent="0.25">
      <c r="A21" s="20" t="s">
        <v>102</v>
      </c>
      <c r="B21" s="21"/>
      <c r="C21" s="10"/>
      <c r="D21" s="10">
        <v>2</v>
      </c>
      <c r="E21" s="12"/>
      <c r="F21" s="1">
        <f>'8.1'!AF21</f>
        <v>2</v>
      </c>
      <c r="G21" s="22">
        <f t="shared" si="0"/>
        <v>2</v>
      </c>
      <c r="H21" s="7"/>
      <c r="I21" s="7"/>
      <c r="J21" s="7"/>
      <c r="K21" s="7"/>
      <c r="L21" s="7"/>
      <c r="M21" s="7"/>
      <c r="N21" s="6">
        <f t="shared" si="1"/>
        <v>0</v>
      </c>
      <c r="O21" s="11">
        <f t="shared" si="2"/>
        <v>2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3"/>
      <c r="AE21" s="13">
        <f t="shared" si="5"/>
        <v>0</v>
      </c>
      <c r="AF21" s="15">
        <f t="shared" si="3"/>
        <v>2</v>
      </c>
      <c r="AG21" s="7">
        <f t="shared" si="7"/>
        <v>2</v>
      </c>
      <c r="AH21" s="13">
        <f t="shared" si="8"/>
        <v>0</v>
      </c>
      <c r="AI21" s="50"/>
    </row>
    <row r="22" spans="1:35" ht="12.75" customHeight="1" x14ac:dyDescent="0.25">
      <c r="A22" s="20" t="s">
        <v>123</v>
      </c>
      <c r="B22" s="21"/>
      <c r="C22" s="10"/>
      <c r="D22" s="10">
        <v>7</v>
      </c>
      <c r="E22" s="12"/>
      <c r="F22" s="1">
        <f>'8.1'!AF22</f>
        <v>7</v>
      </c>
      <c r="G22" s="22">
        <f t="shared" si="0"/>
        <v>7</v>
      </c>
      <c r="H22" s="7"/>
      <c r="I22" s="7"/>
      <c r="J22" s="7"/>
      <c r="K22" s="7"/>
      <c r="L22" s="7"/>
      <c r="M22" s="7"/>
      <c r="N22" s="6">
        <f t="shared" si="1"/>
        <v>0</v>
      </c>
      <c r="O22" s="11">
        <f t="shared" si="2"/>
        <v>7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/>
      <c r="AE22" s="13">
        <f t="shared" si="5"/>
        <v>0</v>
      </c>
      <c r="AF22" s="15">
        <f t="shared" si="3"/>
        <v>7</v>
      </c>
      <c r="AG22" s="7">
        <f t="shared" si="7"/>
        <v>7</v>
      </c>
      <c r="AH22" s="13">
        <f t="shared" si="8"/>
        <v>0</v>
      </c>
      <c r="AI22" s="50"/>
    </row>
    <row r="23" spans="1:35" ht="12.75" customHeight="1" x14ac:dyDescent="0.25">
      <c r="A23" s="20" t="s">
        <v>124</v>
      </c>
      <c r="B23" s="21"/>
      <c r="C23" s="10"/>
      <c r="D23" s="10">
        <v>6</v>
      </c>
      <c r="E23" s="12"/>
      <c r="F23" s="1">
        <f>'8.1'!AF23</f>
        <v>6</v>
      </c>
      <c r="G23" s="22">
        <f t="shared" si="0"/>
        <v>6</v>
      </c>
      <c r="H23" s="7"/>
      <c r="I23" s="7"/>
      <c r="J23" s="7"/>
      <c r="K23" s="7"/>
      <c r="L23" s="7"/>
      <c r="M23" s="7"/>
      <c r="N23" s="6">
        <f t="shared" si="1"/>
        <v>0</v>
      </c>
      <c r="O23" s="11">
        <f t="shared" si="2"/>
        <v>6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/>
      <c r="AE23" s="13">
        <f t="shared" si="5"/>
        <v>0</v>
      </c>
      <c r="AF23" s="15">
        <f t="shared" si="3"/>
        <v>6</v>
      </c>
      <c r="AG23" s="7">
        <f t="shared" si="7"/>
        <v>6</v>
      </c>
      <c r="AH23" s="13">
        <f t="shared" si="8"/>
        <v>0</v>
      </c>
      <c r="AI23" s="50"/>
    </row>
    <row r="24" spans="1:35" ht="12.75" customHeight="1" x14ac:dyDescent="0.25">
      <c r="A24" s="20" t="s">
        <v>154</v>
      </c>
      <c r="B24" s="21">
        <v>40</v>
      </c>
      <c r="C24" s="10">
        <v>2</v>
      </c>
      <c r="D24" s="10">
        <v>24</v>
      </c>
      <c r="E24" s="12"/>
      <c r="F24" s="1">
        <f>'8.1'!AF24</f>
        <v>212</v>
      </c>
      <c r="G24" s="22">
        <f t="shared" si="0"/>
        <v>212</v>
      </c>
      <c r="H24" s="7">
        <v>10</v>
      </c>
      <c r="I24" s="7"/>
      <c r="J24" s="7"/>
      <c r="K24" s="7"/>
      <c r="L24" s="7"/>
      <c r="M24" s="7"/>
      <c r="N24" s="6">
        <f t="shared" si="1"/>
        <v>10</v>
      </c>
      <c r="O24" s="11">
        <f t="shared" si="2"/>
        <v>202</v>
      </c>
      <c r="P24" s="14">
        <v>5</v>
      </c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>
        <v>93</v>
      </c>
      <c r="AC24" s="14"/>
      <c r="AD24" s="13"/>
      <c r="AE24" s="13">
        <f>SUM(P24:AC24)</f>
        <v>98</v>
      </c>
      <c r="AF24" s="15">
        <f t="shared" si="3"/>
        <v>104</v>
      </c>
      <c r="AG24" s="7">
        <f t="shared" si="7"/>
        <v>104</v>
      </c>
      <c r="AH24" s="13">
        <f t="shared" si="8"/>
        <v>0</v>
      </c>
      <c r="AI24" s="50"/>
    </row>
    <row r="25" spans="1:35" ht="12.75" customHeight="1" x14ac:dyDescent="0.25">
      <c r="A25" s="20" t="s">
        <v>153</v>
      </c>
      <c r="B25" s="21">
        <v>40</v>
      </c>
      <c r="C25" s="10">
        <v>3</v>
      </c>
      <c r="D25" s="10">
        <v>6</v>
      </c>
      <c r="E25" s="12"/>
      <c r="F25" s="1">
        <f>'8.1'!AF25</f>
        <v>141</v>
      </c>
      <c r="G25" s="22">
        <f t="shared" si="0"/>
        <v>141</v>
      </c>
      <c r="H25" s="7">
        <v>5</v>
      </c>
      <c r="I25" s="7"/>
      <c r="J25" s="7"/>
      <c r="K25" s="7"/>
      <c r="L25" s="7"/>
      <c r="M25" s="7"/>
      <c r="N25" s="6">
        <f t="shared" si="1"/>
        <v>5</v>
      </c>
      <c r="O25" s="11">
        <f t="shared" si="2"/>
        <v>136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>
        <v>10</v>
      </c>
      <c r="AC25" s="14"/>
      <c r="AD25" s="13"/>
      <c r="AE25" s="13">
        <f t="shared" si="5"/>
        <v>10</v>
      </c>
      <c r="AF25" s="15">
        <f t="shared" si="3"/>
        <v>126</v>
      </c>
      <c r="AG25" s="7">
        <f t="shared" si="7"/>
        <v>126</v>
      </c>
      <c r="AH25" s="13">
        <f t="shared" si="8"/>
        <v>0</v>
      </c>
      <c r="AI25" s="50"/>
    </row>
    <row r="26" spans="1:35" ht="12.75" customHeight="1" x14ac:dyDescent="0.25">
      <c r="A26" s="20" t="s">
        <v>133</v>
      </c>
      <c r="B26" s="21">
        <v>30</v>
      </c>
      <c r="C26" s="10">
        <v>1</v>
      </c>
      <c r="D26" s="10">
        <v>18</v>
      </c>
      <c r="E26" s="12"/>
      <c r="F26" s="1">
        <f>'8.1'!AF26</f>
        <v>58</v>
      </c>
      <c r="G26" s="22">
        <f t="shared" si="0"/>
        <v>58</v>
      </c>
      <c r="H26" s="7"/>
      <c r="I26" s="7"/>
      <c r="J26" s="7"/>
      <c r="K26" s="7"/>
      <c r="L26" s="7"/>
      <c r="M26" s="7"/>
      <c r="N26" s="6">
        <f t="shared" si="1"/>
        <v>0</v>
      </c>
      <c r="O26" s="11">
        <f t="shared" si="2"/>
        <v>58</v>
      </c>
      <c r="P26" s="14"/>
      <c r="Q26" s="14">
        <v>10</v>
      </c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3"/>
      <c r="AE26" s="13">
        <f t="shared" si="5"/>
        <v>10</v>
      </c>
      <c r="AF26" s="15">
        <f t="shared" si="3"/>
        <v>48</v>
      </c>
      <c r="AG26" s="7">
        <f t="shared" si="7"/>
        <v>48</v>
      </c>
      <c r="AH26" s="13">
        <f t="shared" si="8"/>
        <v>0</v>
      </c>
      <c r="AI26" s="50"/>
    </row>
    <row r="27" spans="1:35" ht="12.75" customHeight="1" x14ac:dyDescent="0.25">
      <c r="A27" s="20" t="s">
        <v>171</v>
      </c>
      <c r="B27" s="21">
        <v>25</v>
      </c>
      <c r="C27" s="10">
        <v>1</v>
      </c>
      <c r="D27" s="10">
        <v>16</v>
      </c>
      <c r="E27" s="12"/>
      <c r="F27" s="1">
        <f>'8.1'!AF27</f>
        <v>41</v>
      </c>
      <c r="G27" s="22">
        <f t="shared" ref="G27" si="9">SUM(E27:F27)</f>
        <v>41</v>
      </c>
      <c r="H27" s="7"/>
      <c r="I27" s="7"/>
      <c r="J27" s="7"/>
      <c r="K27" s="7"/>
      <c r="L27" s="7"/>
      <c r="M27" s="7"/>
      <c r="N27" s="6">
        <f t="shared" ref="N27" si="10">SUBTOTAL(9,H27:M27)</f>
        <v>0</v>
      </c>
      <c r="O27" s="11">
        <f t="shared" ref="O27" si="11">G27-N27</f>
        <v>41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3"/>
      <c r="AE27" s="13">
        <f t="shared" si="5"/>
        <v>0</v>
      </c>
      <c r="AF27" s="15">
        <f t="shared" ref="AF27" si="12">O27-AE27</f>
        <v>41</v>
      </c>
      <c r="AG27" s="7">
        <f t="shared" ref="AG27" si="13">(B27*C27)+D27</f>
        <v>41</v>
      </c>
      <c r="AH27" s="13">
        <f t="shared" ref="AH27" si="14">AG27+AD27-AF27</f>
        <v>0</v>
      </c>
      <c r="AI27" s="50"/>
    </row>
    <row r="28" spans="1:35" ht="12.75" customHeight="1" x14ac:dyDescent="0.25">
      <c r="E28" s="19">
        <f>SUM(E3:E27)</f>
        <v>1623</v>
      </c>
      <c r="F28" s="19">
        <f>SUM(F3:F27)</f>
        <v>8900</v>
      </c>
      <c r="G28" s="19">
        <f t="shared" ref="G28:AH28" si="15">SUM(G3:G27)</f>
        <v>10523</v>
      </c>
      <c r="H28" s="19">
        <f t="shared" si="15"/>
        <v>808</v>
      </c>
      <c r="I28" s="19">
        <f t="shared" si="15"/>
        <v>68</v>
      </c>
      <c r="J28" s="19">
        <f t="shared" si="15"/>
        <v>136</v>
      </c>
      <c r="K28" s="19">
        <f t="shared" si="15"/>
        <v>0</v>
      </c>
      <c r="L28" s="19">
        <f t="shared" si="15"/>
        <v>158</v>
      </c>
      <c r="M28" s="19">
        <f t="shared" si="15"/>
        <v>334</v>
      </c>
      <c r="N28" s="19">
        <f t="shared" si="15"/>
        <v>1504</v>
      </c>
      <c r="O28" s="19">
        <f t="shared" si="15"/>
        <v>9019</v>
      </c>
      <c r="P28" s="19">
        <f t="shared" si="15"/>
        <v>132</v>
      </c>
      <c r="Q28" s="19">
        <f t="shared" si="15"/>
        <v>106</v>
      </c>
      <c r="R28" s="19">
        <f t="shared" si="15"/>
        <v>17</v>
      </c>
      <c r="S28" s="19">
        <f t="shared" si="15"/>
        <v>149</v>
      </c>
      <c r="T28" s="19">
        <f t="shared" si="15"/>
        <v>128</v>
      </c>
      <c r="U28" s="19">
        <f t="shared" si="15"/>
        <v>202</v>
      </c>
      <c r="V28" s="19">
        <f t="shared" si="15"/>
        <v>0</v>
      </c>
      <c r="W28" s="19">
        <f t="shared" si="15"/>
        <v>0</v>
      </c>
      <c r="X28" s="19">
        <f t="shared" si="15"/>
        <v>50</v>
      </c>
      <c r="Y28" s="19">
        <f t="shared" si="15"/>
        <v>118</v>
      </c>
      <c r="Z28" s="19">
        <f t="shared" si="15"/>
        <v>107</v>
      </c>
      <c r="AA28" s="19">
        <f t="shared" si="15"/>
        <v>10</v>
      </c>
      <c r="AB28" s="19">
        <f t="shared" si="15"/>
        <v>103</v>
      </c>
      <c r="AC28" s="19">
        <f t="shared" si="15"/>
        <v>0</v>
      </c>
      <c r="AD28" s="19">
        <f t="shared" si="15"/>
        <v>13</v>
      </c>
      <c r="AE28" s="19">
        <f t="shared" si="15"/>
        <v>1122</v>
      </c>
      <c r="AF28" s="19">
        <f t="shared" si="15"/>
        <v>7897</v>
      </c>
      <c r="AG28" s="19">
        <f t="shared" si="15"/>
        <v>7885</v>
      </c>
      <c r="AH28" s="19">
        <f t="shared" si="15"/>
        <v>1</v>
      </c>
    </row>
    <row r="31" spans="1:35" x14ac:dyDescent="0.25">
      <c r="N31" t="s">
        <v>8</v>
      </c>
      <c r="P31" s="18"/>
      <c r="Q31" s="18"/>
      <c r="R31" s="18"/>
      <c r="S31" s="18"/>
      <c r="T31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D1:AD2"/>
    <mergeCell ref="AE1:AE2"/>
    <mergeCell ref="AF1:AF2"/>
    <mergeCell ref="AG1:AG2"/>
    <mergeCell ref="AH1:AH2"/>
  </mergeCell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37</vt:i4>
      </vt:variant>
      <vt:variant>
        <vt:lpstr>Named Ranges</vt:lpstr>
      </vt:variant>
      <vt:variant>
        <vt:i4>4</vt:i4>
      </vt:variant>
    </vt:vector>
  </HeadingPairs>
  <TitlesOfParts>
    <vt:vector size="41" baseType="lpstr">
      <vt:lpstr>th</vt:lpstr>
      <vt:lpstr>2.1</vt:lpstr>
      <vt:lpstr>3.1</vt:lpstr>
      <vt:lpstr>4.1</vt:lpstr>
      <vt:lpstr>5.1</vt:lpstr>
      <vt:lpstr>6.1</vt:lpstr>
      <vt:lpstr>7.1</vt:lpstr>
      <vt:lpstr>8.1</vt:lpstr>
      <vt:lpstr>9.1</vt:lpstr>
      <vt:lpstr>10.1</vt:lpstr>
      <vt:lpstr>11.1</vt:lpstr>
      <vt:lpstr>12.1</vt:lpstr>
      <vt:lpstr>13.1</vt:lpstr>
      <vt:lpstr>14.1</vt:lpstr>
      <vt:lpstr>15.1</vt:lpstr>
      <vt:lpstr>16.1</vt:lpstr>
      <vt:lpstr>17.1</vt:lpstr>
      <vt:lpstr>18.1</vt:lpstr>
      <vt:lpstr>19.1</vt:lpstr>
      <vt:lpstr>20.1</vt:lpstr>
      <vt:lpstr>21.1</vt:lpstr>
      <vt:lpstr>Tong cong</vt:lpstr>
      <vt:lpstr>Cong</vt:lpstr>
      <vt:lpstr>22.1</vt:lpstr>
      <vt:lpstr>23.1</vt:lpstr>
      <vt:lpstr>24.1</vt:lpstr>
      <vt:lpstr>25.1</vt:lpstr>
      <vt:lpstr>báo cáo</vt:lpstr>
      <vt:lpstr>26.1</vt:lpstr>
      <vt:lpstr>27.1</vt:lpstr>
      <vt:lpstr>28.1</vt:lpstr>
      <vt:lpstr>29.1</vt:lpstr>
      <vt:lpstr>hàng xì kho</vt:lpstr>
      <vt:lpstr>30.1</vt:lpstr>
      <vt:lpstr>31.1</vt:lpstr>
      <vt:lpstr>1.2</vt:lpstr>
      <vt:lpstr>2.2</vt:lpstr>
      <vt:lpstr>Mã_hàng</vt:lpstr>
      <vt:lpstr>'22.1'!Print_Area</vt:lpstr>
      <vt:lpstr>'23.1'!Print_Area</vt:lpstr>
      <vt:lpstr>Số_lượng</vt:lpstr>
    </vt:vector>
  </TitlesOfParts>
  <Company>PV Drilling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Bao Thach</dc:creator>
  <cp:lastModifiedBy>Administrator</cp:lastModifiedBy>
  <cp:lastPrinted>2024-01-29T09:54:55Z</cp:lastPrinted>
  <dcterms:created xsi:type="dcterms:W3CDTF">2021-10-02T07:46:54Z</dcterms:created>
  <dcterms:modified xsi:type="dcterms:W3CDTF">2024-08-20T03:09:43Z</dcterms:modified>
</cp:coreProperties>
</file>