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Zalo Received Files\"/>
    </mc:Choice>
  </mc:AlternateContent>
  <bookViews>
    <workbookView xWindow="-120" yWindow="-120" windowWidth="29040" windowHeight="15840"/>
  </bookViews>
  <sheets>
    <sheet name="Chi tiết " sheetId="1" r:id="rId1"/>
    <sheet name="Tổng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9" i="1" s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25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4" i="1"/>
  <c r="AH4" i="1"/>
  <c r="AH25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8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Q40" i="1"/>
  <c r="M40" i="1"/>
  <c r="N40" i="1"/>
  <c r="O40" i="1"/>
  <c r="P40" i="1"/>
  <c r="L40" i="1"/>
  <c r="K40" i="1"/>
  <c r="K19" i="1"/>
  <c r="M19" i="1"/>
  <c r="N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L19" i="1"/>
  <c r="AH17" i="1" l="1"/>
  <c r="D19" i="2"/>
  <c r="E19" i="2"/>
  <c r="F19" i="2"/>
  <c r="D18" i="2"/>
  <c r="E18" i="2"/>
  <c r="F18" i="2"/>
  <c r="C18" i="2"/>
  <c r="C19" i="2"/>
  <c r="AG26" i="1"/>
  <c r="AG27" i="1"/>
  <c r="AG40" i="1" s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25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4" i="1"/>
  <c r="J19" i="1"/>
  <c r="H19" i="1"/>
  <c r="G19" i="2" l="1"/>
  <c r="I19" i="2" s="1"/>
  <c r="G18" i="2"/>
  <c r="I18" i="2" s="1"/>
  <c r="G37" i="1" l="1"/>
  <c r="G40" i="1" s="1"/>
  <c r="E37" i="1"/>
  <c r="AJ37" i="1"/>
  <c r="AJ36" i="1"/>
  <c r="AJ35" i="1"/>
  <c r="AJ34" i="1"/>
  <c r="AJ33" i="1"/>
  <c r="AJ32" i="1"/>
  <c r="AJ31" i="1"/>
  <c r="AJ30" i="1"/>
  <c r="AJ29" i="1"/>
  <c r="AK29" i="1"/>
  <c r="AM29" i="1" s="1"/>
  <c r="AJ28" i="1"/>
  <c r="AJ27" i="1"/>
  <c r="AJ26" i="1"/>
  <c r="AJ25" i="1"/>
  <c r="AJ40" i="1" s="1"/>
  <c r="AJ5" i="1"/>
  <c r="F6" i="2" s="1"/>
  <c r="AJ6" i="1"/>
  <c r="F7" i="2" s="1"/>
  <c r="AJ7" i="1"/>
  <c r="AJ8" i="1"/>
  <c r="F9" i="2" s="1"/>
  <c r="AJ9" i="1"/>
  <c r="F10" i="2" s="1"/>
  <c r="AJ10" i="1"/>
  <c r="AJ11" i="1"/>
  <c r="F12" i="2" s="1"/>
  <c r="AJ12" i="1"/>
  <c r="F13" i="2" s="1"/>
  <c r="AJ13" i="1"/>
  <c r="AJ14" i="1"/>
  <c r="F15" i="2" s="1"/>
  <c r="AJ15" i="1"/>
  <c r="F16" i="2" s="1"/>
  <c r="AJ16" i="1"/>
  <c r="F17" i="2" s="1"/>
  <c r="AJ4" i="1"/>
  <c r="E6" i="2"/>
  <c r="E9" i="2"/>
  <c r="E12" i="2"/>
  <c r="E14" i="2"/>
  <c r="E15" i="2"/>
  <c r="E16" i="2"/>
  <c r="D14" i="2"/>
  <c r="D15" i="2"/>
  <c r="D17" i="2"/>
  <c r="AK9" i="1"/>
  <c r="AM9" i="1" s="1"/>
  <c r="AK10" i="1"/>
  <c r="AM10" i="1" s="1"/>
  <c r="AK14" i="1"/>
  <c r="AM14" i="1" s="1"/>
  <c r="D40" i="1"/>
  <c r="E40" i="1"/>
  <c r="F40" i="1"/>
  <c r="H40" i="1"/>
  <c r="I40" i="1"/>
  <c r="J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C40" i="1"/>
  <c r="D19" i="1"/>
  <c r="E19" i="1"/>
  <c r="F19" i="1"/>
  <c r="G19" i="1"/>
  <c r="I19" i="1"/>
  <c r="C19" i="1"/>
  <c r="AK11" i="1" l="1"/>
  <c r="AM11" i="1" s="1"/>
  <c r="AK5" i="1"/>
  <c r="AM5" i="1" s="1"/>
  <c r="E17" i="2"/>
  <c r="E13" i="2"/>
  <c r="AK32" i="1"/>
  <c r="AM32" i="1" s="1"/>
  <c r="E8" i="2"/>
  <c r="E11" i="2"/>
  <c r="E10" i="2"/>
  <c r="E7" i="2"/>
  <c r="AK26" i="1"/>
  <c r="AM26" i="1" s="1"/>
  <c r="E5" i="2"/>
  <c r="D7" i="2"/>
  <c r="D12" i="2"/>
  <c r="D9" i="2"/>
  <c r="AK8" i="1"/>
  <c r="AM8" i="1" s="1"/>
  <c r="AK6" i="1"/>
  <c r="AM6" i="1" s="1"/>
  <c r="AK4" i="1"/>
  <c r="AM4" i="1" s="1"/>
  <c r="D8" i="2"/>
  <c r="D11" i="2"/>
  <c r="D6" i="2"/>
  <c r="AK18" i="1"/>
  <c r="AM18" i="1" s="1"/>
  <c r="AK17" i="1"/>
  <c r="AM17" i="1" s="1"/>
  <c r="AK36" i="1"/>
  <c r="AM36" i="1" s="1"/>
  <c r="AK15" i="1"/>
  <c r="AM15" i="1" s="1"/>
  <c r="AK7" i="1"/>
  <c r="AM7" i="1" s="1"/>
  <c r="AK13" i="1"/>
  <c r="AM13" i="1" s="1"/>
  <c r="AK12" i="1"/>
  <c r="AM12" i="1" s="1"/>
  <c r="F14" i="2"/>
  <c r="F11" i="2"/>
  <c r="AK38" i="1"/>
  <c r="AM38" i="1" s="1"/>
  <c r="AK39" i="1"/>
  <c r="AM39" i="1" s="1"/>
  <c r="AJ19" i="1"/>
  <c r="AK27" i="1"/>
  <c r="AM27" i="1" s="1"/>
  <c r="AK30" i="1"/>
  <c r="AM30" i="1" s="1"/>
  <c r="D13" i="2"/>
  <c r="D10" i="2"/>
  <c r="AH40" i="1"/>
  <c r="AI40" i="1"/>
  <c r="F8" i="2"/>
  <c r="AK16" i="1"/>
  <c r="AM16" i="1" s="1"/>
  <c r="D16" i="2"/>
  <c r="C15" i="2"/>
  <c r="G15" i="2" s="1"/>
  <c r="I15" i="2" s="1"/>
  <c r="AI19" i="1"/>
  <c r="F5" i="2"/>
  <c r="AH19" i="1"/>
  <c r="AK33" i="1"/>
  <c r="AM33" i="1" s="1"/>
  <c r="D5" i="2"/>
  <c r="AK28" i="1"/>
  <c r="AM28" i="1" s="1"/>
  <c r="C11" i="2"/>
  <c r="AK34" i="1"/>
  <c r="AM34" i="1" s="1"/>
  <c r="C14" i="2"/>
  <c r="G14" i="2" s="1"/>
  <c r="I14" i="2" s="1"/>
  <c r="AK35" i="1"/>
  <c r="AM35" i="1" s="1"/>
  <c r="C16" i="2"/>
  <c r="C7" i="2"/>
  <c r="C10" i="2"/>
  <c r="C13" i="2"/>
  <c r="C12" i="2"/>
  <c r="AK31" i="1"/>
  <c r="AM31" i="1" s="1"/>
  <c r="C9" i="2"/>
  <c r="C8" i="2"/>
  <c r="C6" i="2"/>
  <c r="C5" i="2"/>
  <c r="AK25" i="1"/>
  <c r="D20" i="2" l="1"/>
  <c r="E20" i="2"/>
  <c r="G12" i="2"/>
  <c r="I12" i="2" s="1"/>
  <c r="G9" i="2"/>
  <c r="I9" i="2" s="1"/>
  <c r="G6" i="2"/>
  <c r="I6" i="2" s="1"/>
  <c r="AM19" i="1"/>
  <c r="G13" i="2"/>
  <c r="I13" i="2" s="1"/>
  <c r="G8" i="2"/>
  <c r="I8" i="2" s="1"/>
  <c r="G7" i="2"/>
  <c r="C20" i="2"/>
  <c r="G11" i="2"/>
  <c r="I11" i="2" s="1"/>
  <c r="G10" i="2"/>
  <c r="I10" i="2" s="1"/>
  <c r="F20" i="2"/>
  <c r="G16" i="2"/>
  <c r="I16" i="2" s="1"/>
  <c r="C17" i="2"/>
  <c r="G17" i="2" s="1"/>
  <c r="I17" i="2" s="1"/>
  <c r="AK37" i="1"/>
  <c r="AM37" i="1" s="1"/>
  <c r="AM25" i="1"/>
  <c r="G5" i="2"/>
  <c r="G20" i="2" l="1"/>
  <c r="AM40" i="1"/>
  <c r="I7" i="2"/>
  <c r="AK40" i="1"/>
  <c r="I5" i="2"/>
  <c r="I20" i="2" s="1"/>
</calcChain>
</file>

<file path=xl/comments1.xml><?xml version="1.0" encoding="utf-8"?>
<comments xmlns="http://schemas.openxmlformats.org/spreadsheetml/2006/main">
  <authors>
    <author>Administrator</author>
  </authors>
  <commentList>
    <comment ref="J17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305, theieus 95
</t>
        </r>
      </text>
    </comment>
  </commentList>
</comments>
</file>

<file path=xl/sharedStrings.xml><?xml version="1.0" encoding="utf-8"?>
<sst xmlns="http://schemas.openxmlformats.org/spreadsheetml/2006/main" count="177" uniqueCount="55">
  <si>
    <t>DANH SÁCH XUẤT HÀNG HÀ NỘI</t>
  </si>
  <si>
    <t>Tháng 05 năm 2024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</si>
  <si>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</si>
  <si>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</si>
  <si>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</si>
  <si>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</si>
  <si>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</si>
  <si>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</si>
  <si>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</si>
  <si>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</si>
  <si>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</si>
  <si>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</si>
  <si>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</si>
  <si>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</si>
  <si>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</si>
  <si>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</si>
  <si>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</si>
  <si>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</si>
  <si>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</si>
  <si>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</si>
  <si>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</si>
  <si>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</si>
  <si>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</si>
  <si>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</si>
  <si>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</si>
  <si>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</si>
  <si>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</si>
  <si>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</si>
  <si>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</si>
  <si>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</si>
  <si>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</si>
  <si>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</si>
  <si>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</si>
  <si>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</si>
  <si>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</si>
  <si>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>DANH SÁCH XUẤT HÀNG ĐÀ NẴNG</t>
  </si>
  <si>
    <t>01-08.06</t>
  </si>
  <si>
    <t>9-15.06</t>
  </si>
  <si>
    <t>16-22.06</t>
  </si>
  <si>
    <t>23-30.06</t>
  </si>
  <si>
    <t>Tháng 06 năm 2024</t>
  </si>
  <si>
    <t xml:space="preserve">TỔNG HỢP XUẤT BÁN </t>
  </si>
  <si>
    <t>Tháng 5 năm 2024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</si>
  <si>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</si>
  <si>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</si>
  <si>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</si>
  <si>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</si>
  <si>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</si>
  <si>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</si>
  <si>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</si>
  <si>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</si>
  <si>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</si>
  <si>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</si>
  <si>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9-17.06</t>
  </si>
  <si>
    <t>18-22.06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</si>
</sst>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6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sz val="9"/>
      <color indexed="81"/>
      <name val="Tahoma"/>
    </font>
    <font>
      <b/>
      <sz val="9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17" fontId="2" fillId="0" borderId="0" xfId="1" applyNumberFormat="1"/>
    <xf numFmtId="0" fontId="6" fillId="2" borderId="2" xfId="1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7" fillId="0" borderId="0" xfId="1" applyFont="1" applyAlignment="1">
      <alignment horizontal="left" vertic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2" fillId="0" borderId="0" xfId="2" applyNumberFormat="1" applyFont="1"/>
    <xf numFmtId="165" fontId="2" fillId="0" borderId="1" xfId="2" applyNumberFormat="1" applyFont="1" applyBorder="1" applyAlignment="1">
      <alignment horizontal="center"/>
    </xf>
    <xf numFmtId="165" fontId="6" fillId="2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0" xfId="1" applyNumberFormat="1"/>
    <xf numFmtId="165" fontId="2" fillId="0" borderId="2" xfId="1" applyNumberFormat="1" applyBorder="1"/>
    <xf numFmtId="0" fontId="13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11" fillId="6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center"/>
    </xf>
    <xf numFmtId="16" fontId="11" fillId="6" borderId="2" xfId="1" applyNumberFormat="1" applyFont="1" applyFill="1" applyBorder="1" applyAlignment="1">
      <alignment horizont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12" fillId="0" borderId="3" xfId="1" applyFont="1" applyBorder="1" applyAlignment="1">
      <alignment horizontal="left" vertical="center"/>
    </xf>
    <xf numFmtId="165" fontId="8" fillId="0" borderId="2" xfId="2" applyNumberFormat="1" applyFont="1" applyBorder="1"/>
    <xf numFmtId="165" fontId="8" fillId="7" borderId="2" xfId="2" applyNumberFormat="1" applyFont="1" applyFill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2" xfId="1" applyNumberFormat="1" applyBorder="1"/>
    <xf numFmtId="3" fontId="2" fillId="4" borderId="2" xfId="1" applyNumberFormat="1" applyFill="1" applyBorder="1"/>
    <xf numFmtId="3" fontId="2" fillId="7" borderId="2" xfId="1" applyNumberFormat="1" applyFill="1" applyBorder="1"/>
    <xf numFmtId="165" fontId="2" fillId="7" borderId="2" xfId="1" applyNumberFormat="1" applyFill="1" applyBorder="1"/>
    <xf numFmtId="0" fontId="4" fillId="0" borderId="2" xfId="1" applyFont="1" applyBorder="1" applyAlignment="1">
      <alignment horizontal="center"/>
    </xf>
    <xf numFmtId="0" fontId="1" fillId="7" borderId="2" xfId="1" applyFont="1" applyFill="1" applyBorder="1"/>
    <xf numFmtId="165" fontId="1" fillId="0" borderId="0" xfId="2" applyNumberFormat="1" applyFont="1"/>
    <xf numFmtId="17" fontId="1" fillId="0" borderId="0" xfId="1" applyNumberFormat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8"/>
  <sheetViews>
    <sheetView tabSelected="1" workbookViewId="0">
      <selection activeCell="I11" sqref="I11"/>
    </sheetView>
  </sheetViews>
  <sheetFormatPr defaultRowHeight="14.25"/>
  <cols>
    <col min="2" max="2" width="19.75" customWidth="1"/>
    <col min="3" max="7" width="5" customWidth="1"/>
    <col min="8" max="8" width="7.625" customWidth="1"/>
    <col min="9" max="9" width="5" customWidth="1"/>
    <col min="10" max="10" width="5.75" customWidth="1"/>
    <col min="11" max="30" width="5" customWidth="1"/>
    <col min="31" max="32" width="6.375" customWidth="1"/>
    <col min="33" max="33" width="10.5" customWidth="1"/>
    <col min="34" max="34" width="10" customWidth="1"/>
    <col min="35" max="35" width="9.75" customWidth="1"/>
    <col min="36" max="36" width="10" customWidth="1"/>
    <col min="37" max="37" width="9" customWidth="1"/>
    <col min="38" max="38" width="8.875" customWidth="1"/>
    <col min="39" max="39" width="14.125" customWidth="1"/>
  </cols>
  <sheetData>
    <row r="1" spans="1:41" ht="18.7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  <c r="AN1" s="1"/>
      <c r="AO1" s="1"/>
    </row>
    <row r="2" spans="1:41" ht="18.7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16" t="s">
        <v>36</v>
      </c>
      <c r="AH2" s="48" t="s">
        <v>53</v>
      </c>
      <c r="AI2" s="49" t="s">
        <v>54</v>
      </c>
      <c r="AJ2" s="2" t="s">
        <v>39</v>
      </c>
      <c r="AK2" s="1"/>
      <c r="AL2" s="1"/>
      <c r="AM2" s="1"/>
      <c r="AN2" s="1"/>
      <c r="AO2" s="1"/>
    </row>
    <row r="3" spans="1:41" ht="15">
      <c r="A3" s="3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17" t="s">
        <v>4</v>
      </c>
      <c r="AH3" s="17" t="s">
        <v>4</v>
      </c>
      <c r="AI3" s="3" t="s">
        <v>4</v>
      </c>
      <c r="AJ3" s="3" t="s">
        <v>4</v>
      </c>
      <c r="AK3" s="11" t="s">
        <v>5</v>
      </c>
      <c r="AL3" s="46" t="s">
        <v>6</v>
      </c>
      <c r="AM3" s="46" t="s">
        <v>7</v>
      </c>
      <c r="AN3" s="4"/>
      <c r="AO3" s="4"/>
    </row>
    <row r="4" spans="1:41" ht="15">
      <c r="A4" s="5" t="s">
        <v>8</v>
      </c>
      <c r="B4" s="5" t="s">
        <v>9</v>
      </c>
      <c r="C4" s="19">
        <v>-76</v>
      </c>
      <c r="D4" s="6"/>
      <c r="E4" s="6"/>
      <c r="F4" s="6"/>
      <c r="G4" s="6"/>
      <c r="H4" s="43">
        <v>1404</v>
      </c>
      <c r="I4" s="6"/>
      <c r="J4" s="6">
        <v>1560</v>
      </c>
      <c r="K4" s="36"/>
      <c r="L4" s="12">
        <v>1308</v>
      </c>
      <c r="M4" s="12"/>
      <c r="N4" s="12"/>
      <c r="O4" s="12">
        <v>2080</v>
      </c>
      <c r="P4" s="12"/>
      <c r="Q4" s="36">
        <v>2080</v>
      </c>
      <c r="R4" s="36"/>
      <c r="S4" s="36">
        <v>1248</v>
      </c>
      <c r="T4" s="6"/>
      <c r="U4" s="6"/>
      <c r="V4" s="6"/>
      <c r="W4" s="6"/>
      <c r="X4" s="6"/>
      <c r="Y4" s="25"/>
      <c r="Z4" s="25"/>
      <c r="AA4" s="12"/>
      <c r="AB4" s="13"/>
      <c r="AC4" s="12"/>
      <c r="AD4" s="12"/>
      <c r="AE4" s="12"/>
      <c r="AF4" s="12"/>
      <c r="AG4" s="18">
        <f>+SUM(C4:J4)</f>
        <v>2888</v>
      </c>
      <c r="AH4" s="20">
        <f>+SUM(K4:S4)</f>
        <v>6716</v>
      </c>
      <c r="AI4" s="7">
        <f>+SUM(T4:Z4)</f>
        <v>0</v>
      </c>
      <c r="AJ4" s="14">
        <f>+SUM(Y4:AF4)</f>
        <v>0</v>
      </c>
      <c r="AK4" s="9">
        <f>+SUM(AG4:AJ4)</f>
        <v>9604</v>
      </c>
      <c r="AL4" s="10">
        <v>69375</v>
      </c>
      <c r="AM4" s="22">
        <f>+AL4*AK4</f>
        <v>666277500</v>
      </c>
      <c r="AN4" s="1"/>
      <c r="AO4" s="21"/>
    </row>
    <row r="5" spans="1:41" ht="15">
      <c r="A5" s="5" t="s">
        <v>10</v>
      </c>
      <c r="B5" s="5" t="s">
        <v>11</v>
      </c>
      <c r="C5" s="19">
        <v>-17</v>
      </c>
      <c r="D5" s="6"/>
      <c r="E5" s="6"/>
      <c r="F5" s="6"/>
      <c r="G5" s="6"/>
      <c r="H5" s="43">
        <v>1260</v>
      </c>
      <c r="I5" s="6"/>
      <c r="J5" s="6">
        <v>1540</v>
      </c>
      <c r="K5" s="12"/>
      <c r="L5" s="12">
        <v>1820</v>
      </c>
      <c r="M5" s="12"/>
      <c r="N5" s="12"/>
      <c r="O5" s="12">
        <v>1540</v>
      </c>
      <c r="P5" s="12"/>
      <c r="Q5" s="12">
        <v>1960</v>
      </c>
      <c r="R5" s="36"/>
      <c r="S5" s="36">
        <v>2380</v>
      </c>
      <c r="T5" s="6"/>
      <c r="U5" s="6"/>
      <c r="V5" s="6"/>
      <c r="W5" s="6"/>
      <c r="X5" s="6"/>
      <c r="Y5" s="25"/>
      <c r="Z5" s="25"/>
      <c r="AA5" s="12"/>
      <c r="AB5" s="13"/>
      <c r="AC5" s="12"/>
      <c r="AD5" s="12"/>
      <c r="AE5" s="12"/>
      <c r="AF5" s="12"/>
      <c r="AG5" s="39">
        <f t="shared" ref="AG5:AG18" si="0">+SUM(C5:J5)</f>
        <v>2783</v>
      </c>
      <c r="AH5" s="41">
        <f t="shared" ref="AH5:AH18" si="1">+SUM(K5:S5)</f>
        <v>7700</v>
      </c>
      <c r="AI5" s="26">
        <f t="shared" ref="AI5:AI18" si="2">+SUM(T5:Z5)</f>
        <v>0</v>
      </c>
      <c r="AJ5" s="38">
        <f t="shared" ref="AJ5:AJ16" si="3">+SUM(Y5:AF5)</f>
        <v>0</v>
      </c>
      <c r="AK5" s="30">
        <f t="shared" ref="AK5:AK16" si="4">+SUM(AG5:AJ5)</f>
        <v>10483</v>
      </c>
      <c r="AL5" s="10">
        <v>51561</v>
      </c>
      <c r="AM5" s="42">
        <f t="shared" ref="AM5:AM18" si="5">+AL5*AK5</f>
        <v>540513963</v>
      </c>
      <c r="AN5" s="1"/>
      <c r="AO5" s="21"/>
    </row>
    <row r="6" spans="1:41" ht="15">
      <c r="A6" s="5" t="s">
        <v>12</v>
      </c>
      <c r="B6" s="5" t="s">
        <v>13</v>
      </c>
      <c r="C6" s="19"/>
      <c r="D6" s="6"/>
      <c r="E6" s="6"/>
      <c r="F6" s="6"/>
      <c r="G6" s="6"/>
      <c r="H6" s="25">
        <v>31</v>
      </c>
      <c r="I6" s="6"/>
      <c r="J6" s="6"/>
      <c r="K6" s="12"/>
      <c r="L6" s="12">
        <v>90</v>
      </c>
      <c r="M6" s="12"/>
      <c r="N6" s="12"/>
      <c r="O6" s="12"/>
      <c r="P6" s="12"/>
      <c r="Q6" s="12">
        <v>90</v>
      </c>
      <c r="R6" s="36"/>
      <c r="S6" s="36"/>
      <c r="T6" s="6"/>
      <c r="U6" s="6"/>
      <c r="V6" s="6"/>
      <c r="W6" s="6"/>
      <c r="X6" s="6"/>
      <c r="Y6" s="25"/>
      <c r="Z6" s="25"/>
      <c r="AA6" s="12"/>
      <c r="AB6" s="13"/>
      <c r="AC6" s="12"/>
      <c r="AD6" s="12"/>
      <c r="AE6" s="12"/>
      <c r="AF6" s="12"/>
      <c r="AG6" s="39">
        <f t="shared" si="0"/>
        <v>31</v>
      </c>
      <c r="AH6" s="41">
        <f t="shared" si="1"/>
        <v>180</v>
      </c>
      <c r="AI6" s="26">
        <f t="shared" si="2"/>
        <v>0</v>
      </c>
      <c r="AJ6" s="38">
        <f t="shared" si="3"/>
        <v>0</v>
      </c>
      <c r="AK6" s="30">
        <f t="shared" si="4"/>
        <v>211</v>
      </c>
      <c r="AL6" s="10">
        <v>81803</v>
      </c>
      <c r="AM6" s="42">
        <f t="shared" si="5"/>
        <v>17260433</v>
      </c>
      <c r="AN6" s="1"/>
      <c r="AO6" s="21"/>
    </row>
    <row r="7" spans="1:41" ht="15">
      <c r="A7" s="5" t="s">
        <v>14</v>
      </c>
      <c r="B7" s="5" t="s">
        <v>15</v>
      </c>
      <c r="C7" s="19"/>
      <c r="D7" s="6"/>
      <c r="E7" s="6"/>
      <c r="F7" s="6"/>
      <c r="G7" s="6"/>
      <c r="H7" s="25">
        <v>800</v>
      </c>
      <c r="I7" s="6"/>
      <c r="J7" s="6">
        <v>800</v>
      </c>
      <c r="K7" s="12"/>
      <c r="L7" s="36">
        <v>801</v>
      </c>
      <c r="M7" s="12"/>
      <c r="N7" s="12"/>
      <c r="O7" s="12">
        <v>800</v>
      </c>
      <c r="P7" s="12"/>
      <c r="Q7" s="12">
        <v>200</v>
      </c>
      <c r="R7" s="36"/>
      <c r="S7" s="36">
        <v>800</v>
      </c>
      <c r="T7" s="6"/>
      <c r="U7" s="6"/>
      <c r="V7" s="6"/>
      <c r="W7" s="6"/>
      <c r="X7" s="6"/>
      <c r="Y7" s="25"/>
      <c r="Z7" s="25"/>
      <c r="AA7" s="12"/>
      <c r="AB7" s="13"/>
      <c r="AC7" s="12"/>
      <c r="AD7" s="12"/>
      <c r="AE7" s="12"/>
      <c r="AF7" s="12"/>
      <c r="AG7" s="39">
        <f t="shared" si="0"/>
        <v>1600</v>
      </c>
      <c r="AH7" s="41">
        <f t="shared" si="1"/>
        <v>2601</v>
      </c>
      <c r="AI7" s="26">
        <f t="shared" si="2"/>
        <v>0</v>
      </c>
      <c r="AJ7" s="38">
        <f t="shared" si="3"/>
        <v>0</v>
      </c>
      <c r="AK7" s="30">
        <f t="shared" si="4"/>
        <v>4201</v>
      </c>
      <c r="AL7" s="10">
        <v>35207</v>
      </c>
      <c r="AM7" s="42">
        <f t="shared" si="5"/>
        <v>147904607</v>
      </c>
      <c r="AN7" s="1"/>
      <c r="AO7" s="21"/>
    </row>
    <row r="8" spans="1:41" ht="15">
      <c r="A8" s="5" t="s">
        <v>16</v>
      </c>
      <c r="B8" s="5" t="s">
        <v>17</v>
      </c>
      <c r="C8" s="19"/>
      <c r="D8" s="6"/>
      <c r="E8" s="6"/>
      <c r="F8" s="6"/>
      <c r="G8" s="6"/>
      <c r="H8" s="25"/>
      <c r="I8" s="6"/>
      <c r="J8" s="6">
        <v>400</v>
      </c>
      <c r="K8" s="12"/>
      <c r="L8" s="12">
        <v>400</v>
      </c>
      <c r="M8" s="12"/>
      <c r="N8" s="12"/>
      <c r="O8" s="12">
        <v>200</v>
      </c>
      <c r="P8" s="12"/>
      <c r="Q8" s="12">
        <v>400</v>
      </c>
      <c r="R8" s="36"/>
      <c r="S8" s="36">
        <v>400</v>
      </c>
      <c r="T8" s="6"/>
      <c r="U8" s="6"/>
      <c r="V8" s="6"/>
      <c r="W8" s="6"/>
      <c r="X8" s="6"/>
      <c r="Y8" s="25"/>
      <c r="Z8" s="25"/>
      <c r="AA8" s="12"/>
      <c r="AB8" s="13"/>
      <c r="AC8" s="12"/>
      <c r="AD8" s="12"/>
      <c r="AE8" s="12"/>
      <c r="AF8" s="12"/>
      <c r="AG8" s="39">
        <f t="shared" si="0"/>
        <v>400</v>
      </c>
      <c r="AH8" s="41">
        <f t="shared" si="1"/>
        <v>1400</v>
      </c>
      <c r="AI8" s="26">
        <f t="shared" si="2"/>
        <v>0</v>
      </c>
      <c r="AJ8" s="38">
        <f t="shared" si="3"/>
        <v>0</v>
      </c>
      <c r="AK8" s="30">
        <f t="shared" si="4"/>
        <v>1800</v>
      </c>
      <c r="AL8" s="10">
        <v>36091</v>
      </c>
      <c r="AM8" s="42">
        <f t="shared" si="5"/>
        <v>64963800</v>
      </c>
      <c r="AN8" s="1"/>
      <c r="AO8" s="21"/>
    </row>
    <row r="9" spans="1:41" ht="15">
      <c r="A9" s="5" t="s">
        <v>18</v>
      </c>
      <c r="B9" s="5" t="s">
        <v>19</v>
      </c>
      <c r="C9" s="19"/>
      <c r="D9" s="6"/>
      <c r="E9" s="6"/>
      <c r="F9" s="6"/>
      <c r="G9" s="6"/>
      <c r="H9" s="25"/>
      <c r="I9" s="6"/>
      <c r="J9" s="6">
        <v>21</v>
      </c>
      <c r="K9" s="12"/>
      <c r="L9" s="12"/>
      <c r="M9" s="12"/>
      <c r="N9" s="12"/>
      <c r="O9" s="12"/>
      <c r="P9" s="12"/>
      <c r="Q9" s="12"/>
      <c r="R9" s="36"/>
      <c r="S9" s="36"/>
      <c r="T9" s="6"/>
      <c r="U9" s="6"/>
      <c r="V9" s="6"/>
      <c r="W9" s="6"/>
      <c r="X9" s="6"/>
      <c r="Y9" s="25"/>
      <c r="Z9" s="25"/>
      <c r="AA9" s="12"/>
      <c r="AB9" s="13"/>
      <c r="AC9" s="12"/>
      <c r="AD9" s="12"/>
      <c r="AE9" s="12"/>
      <c r="AF9" s="12"/>
      <c r="AG9" s="39">
        <f t="shared" si="0"/>
        <v>21</v>
      </c>
      <c r="AH9" s="41">
        <f t="shared" si="1"/>
        <v>0</v>
      </c>
      <c r="AI9" s="26">
        <f t="shared" si="2"/>
        <v>0</v>
      </c>
      <c r="AJ9" s="38">
        <f t="shared" si="3"/>
        <v>0</v>
      </c>
      <c r="AK9" s="30">
        <f t="shared" si="4"/>
        <v>21</v>
      </c>
      <c r="AL9" s="10">
        <v>70831</v>
      </c>
      <c r="AM9" s="42">
        <f t="shared" si="5"/>
        <v>1487451</v>
      </c>
      <c r="AN9" s="1"/>
      <c r="AO9" s="21"/>
    </row>
    <row r="10" spans="1:41" ht="15">
      <c r="A10" s="5" t="s">
        <v>20</v>
      </c>
      <c r="B10" s="5" t="s">
        <v>21</v>
      </c>
      <c r="C10" s="19"/>
      <c r="D10" s="6"/>
      <c r="E10" s="6"/>
      <c r="F10" s="6"/>
      <c r="G10" s="6"/>
      <c r="H10" s="25">
        <v>780</v>
      </c>
      <c r="I10" s="6"/>
      <c r="J10" s="6">
        <v>780</v>
      </c>
      <c r="K10" s="12"/>
      <c r="L10" s="36">
        <v>781</v>
      </c>
      <c r="M10" s="12"/>
      <c r="N10" s="12"/>
      <c r="O10" s="12">
        <v>780</v>
      </c>
      <c r="P10" s="12"/>
      <c r="Q10" s="12">
        <v>780</v>
      </c>
      <c r="R10" s="36"/>
      <c r="S10" s="36">
        <v>780</v>
      </c>
      <c r="T10" s="6"/>
      <c r="U10" s="6"/>
      <c r="V10" s="6"/>
      <c r="W10" s="6"/>
      <c r="X10" s="6"/>
      <c r="Y10" s="25"/>
      <c r="Z10" s="25"/>
      <c r="AA10" s="12"/>
      <c r="AB10" s="13"/>
      <c r="AC10" s="12"/>
      <c r="AD10" s="12"/>
      <c r="AE10" s="12"/>
      <c r="AF10" s="12"/>
      <c r="AG10" s="39">
        <f t="shared" si="0"/>
        <v>1560</v>
      </c>
      <c r="AH10" s="41">
        <f t="shared" si="1"/>
        <v>3121</v>
      </c>
      <c r="AI10" s="26">
        <f t="shared" si="2"/>
        <v>0</v>
      </c>
      <c r="AJ10" s="38">
        <f t="shared" si="3"/>
        <v>0</v>
      </c>
      <c r="AK10" s="30">
        <f t="shared" si="4"/>
        <v>4681</v>
      </c>
      <c r="AL10" s="10">
        <v>32460</v>
      </c>
      <c r="AM10" s="42">
        <f t="shared" si="5"/>
        <v>151945260</v>
      </c>
      <c r="AN10" s="1"/>
      <c r="AO10" s="21"/>
    </row>
    <row r="11" spans="1:41" ht="15">
      <c r="A11" s="5" t="s">
        <v>22</v>
      </c>
      <c r="B11" s="5" t="s">
        <v>23</v>
      </c>
      <c r="C11" s="19"/>
      <c r="D11" s="6"/>
      <c r="E11" s="6"/>
      <c r="F11" s="6"/>
      <c r="G11" s="6"/>
      <c r="H11" s="6"/>
      <c r="I11" s="6"/>
      <c r="J11" s="6">
        <v>104</v>
      </c>
      <c r="K11" s="12"/>
      <c r="L11" s="36">
        <v>205</v>
      </c>
      <c r="M11" s="12"/>
      <c r="N11" s="12"/>
      <c r="O11" s="12">
        <v>300</v>
      </c>
      <c r="P11" s="12"/>
      <c r="Q11" s="36">
        <v>200</v>
      </c>
      <c r="R11" s="36"/>
      <c r="S11" s="36">
        <v>181</v>
      </c>
      <c r="T11" s="6"/>
      <c r="U11" s="6"/>
      <c r="V11" s="6"/>
      <c r="W11" s="6"/>
      <c r="X11" s="6"/>
      <c r="Y11" s="25"/>
      <c r="Z11" s="25"/>
      <c r="AA11" s="12"/>
      <c r="AB11" s="13"/>
      <c r="AC11" s="12"/>
      <c r="AD11" s="12"/>
      <c r="AE11" s="12"/>
      <c r="AF11" s="12"/>
      <c r="AG11" s="39">
        <f t="shared" si="0"/>
        <v>104</v>
      </c>
      <c r="AH11" s="41">
        <f t="shared" si="1"/>
        <v>886</v>
      </c>
      <c r="AI11" s="26">
        <f t="shared" si="2"/>
        <v>0</v>
      </c>
      <c r="AJ11" s="38">
        <f t="shared" si="3"/>
        <v>0</v>
      </c>
      <c r="AK11" s="30">
        <f t="shared" si="4"/>
        <v>990</v>
      </c>
      <c r="AL11" s="10">
        <v>43000</v>
      </c>
      <c r="AM11" s="42">
        <f t="shared" si="5"/>
        <v>42570000</v>
      </c>
      <c r="AN11" s="1"/>
      <c r="AO11" s="21"/>
    </row>
    <row r="12" spans="1:41" ht="15">
      <c r="A12" s="5" t="s">
        <v>24</v>
      </c>
      <c r="B12" s="5" t="s">
        <v>25</v>
      </c>
      <c r="C12" s="19"/>
      <c r="D12" s="6"/>
      <c r="E12" s="6"/>
      <c r="F12" s="6"/>
      <c r="G12" s="6"/>
      <c r="H12" s="25">
        <v>540</v>
      </c>
      <c r="I12" s="6"/>
      <c r="J12" s="6">
        <v>540</v>
      </c>
      <c r="K12" s="12"/>
      <c r="L12" s="36">
        <v>450</v>
      </c>
      <c r="M12" s="12"/>
      <c r="N12" s="12"/>
      <c r="O12" s="12">
        <v>540</v>
      </c>
      <c r="P12" s="12"/>
      <c r="Q12" s="36">
        <v>540</v>
      </c>
      <c r="R12" s="36"/>
      <c r="S12" s="36">
        <v>540</v>
      </c>
      <c r="T12" s="6"/>
      <c r="U12" s="6"/>
      <c r="V12" s="6"/>
      <c r="W12" s="6"/>
      <c r="X12" s="6"/>
      <c r="Y12" s="25"/>
      <c r="Z12" s="25"/>
      <c r="AA12" s="12"/>
      <c r="AB12" s="13"/>
      <c r="AC12" s="12"/>
      <c r="AD12" s="12"/>
      <c r="AE12" s="12"/>
      <c r="AF12" s="12"/>
      <c r="AG12" s="39">
        <f t="shared" si="0"/>
        <v>1080</v>
      </c>
      <c r="AH12" s="41">
        <f t="shared" si="1"/>
        <v>2070</v>
      </c>
      <c r="AI12" s="26">
        <f t="shared" si="2"/>
        <v>0</v>
      </c>
      <c r="AJ12" s="38">
        <f t="shared" si="3"/>
        <v>0</v>
      </c>
      <c r="AK12" s="30">
        <f t="shared" si="4"/>
        <v>3150</v>
      </c>
      <c r="AL12" s="10">
        <v>45000</v>
      </c>
      <c r="AM12" s="42">
        <f t="shared" si="5"/>
        <v>141750000</v>
      </c>
      <c r="AN12" s="1"/>
      <c r="AO12" s="21"/>
    </row>
    <row r="13" spans="1:41" ht="15">
      <c r="A13" s="5" t="s">
        <v>26</v>
      </c>
      <c r="B13" s="5" t="s">
        <v>27</v>
      </c>
      <c r="C13" s="19"/>
      <c r="D13" s="6"/>
      <c r="E13" s="6"/>
      <c r="F13" s="6"/>
      <c r="G13" s="6"/>
      <c r="H13" s="25">
        <v>35</v>
      </c>
      <c r="I13" s="6"/>
      <c r="J13" s="6"/>
      <c r="K13" s="12"/>
      <c r="L13" s="12"/>
      <c r="M13" s="12"/>
      <c r="N13" s="12"/>
      <c r="O13" s="12"/>
      <c r="P13" s="12"/>
      <c r="Q13" s="12"/>
      <c r="R13" s="36"/>
      <c r="S13" s="36"/>
      <c r="T13" s="6"/>
      <c r="U13" s="6"/>
      <c r="V13" s="6"/>
      <c r="W13" s="6"/>
      <c r="X13" s="6"/>
      <c r="Y13" s="25"/>
      <c r="Z13" s="25"/>
      <c r="AA13" s="12"/>
      <c r="AB13" s="13"/>
      <c r="AC13" s="12"/>
      <c r="AD13" s="12"/>
      <c r="AE13" s="12"/>
      <c r="AF13" s="12"/>
      <c r="AG13" s="39">
        <f t="shared" si="0"/>
        <v>35</v>
      </c>
      <c r="AH13" s="41">
        <f t="shared" si="1"/>
        <v>0</v>
      </c>
      <c r="AI13" s="26">
        <f t="shared" si="2"/>
        <v>0</v>
      </c>
      <c r="AJ13" s="38">
        <f t="shared" si="3"/>
        <v>0</v>
      </c>
      <c r="AK13" s="30">
        <f t="shared" si="4"/>
        <v>35</v>
      </c>
      <c r="AL13" s="10">
        <v>71375</v>
      </c>
      <c r="AM13" s="42">
        <f t="shared" si="5"/>
        <v>2498125</v>
      </c>
      <c r="AN13" s="1"/>
      <c r="AO13" s="21"/>
    </row>
    <row r="14" spans="1:41" ht="15">
      <c r="A14" s="5" t="s">
        <v>28</v>
      </c>
      <c r="B14" s="5" t="s">
        <v>29</v>
      </c>
      <c r="C14" s="19"/>
      <c r="D14" s="6"/>
      <c r="E14" s="6"/>
      <c r="F14" s="6"/>
      <c r="G14" s="6"/>
      <c r="H14" s="6"/>
      <c r="I14" s="6"/>
      <c r="J14" s="6"/>
      <c r="K14" s="12"/>
      <c r="L14" s="12"/>
      <c r="M14" s="12"/>
      <c r="N14" s="12"/>
      <c r="O14" s="12"/>
      <c r="P14" s="12"/>
      <c r="Q14" s="12"/>
      <c r="R14" s="36"/>
      <c r="S14" s="36"/>
      <c r="T14" s="6"/>
      <c r="U14" s="6"/>
      <c r="V14" s="6"/>
      <c r="W14" s="6"/>
      <c r="X14" s="6"/>
      <c r="Y14" s="25"/>
      <c r="Z14" s="25"/>
      <c r="AA14" s="12"/>
      <c r="AB14" s="13"/>
      <c r="AC14" s="12"/>
      <c r="AD14" s="12"/>
      <c r="AE14" s="12"/>
      <c r="AF14" s="12"/>
      <c r="AG14" s="39">
        <f t="shared" si="0"/>
        <v>0</v>
      </c>
      <c r="AH14" s="41">
        <f t="shared" si="1"/>
        <v>0</v>
      </c>
      <c r="AI14" s="26">
        <f t="shared" si="2"/>
        <v>0</v>
      </c>
      <c r="AJ14" s="38">
        <f t="shared" si="3"/>
        <v>0</v>
      </c>
      <c r="AK14" s="30">
        <f t="shared" si="4"/>
        <v>0</v>
      </c>
      <c r="AL14" s="10">
        <v>74478</v>
      </c>
      <c r="AM14" s="42">
        <f t="shared" si="5"/>
        <v>0</v>
      </c>
      <c r="AN14" s="1"/>
      <c r="AO14" s="21"/>
    </row>
    <row r="15" spans="1:41" ht="15">
      <c r="A15" s="5" t="s">
        <v>30</v>
      </c>
      <c r="B15" s="5" t="s">
        <v>31</v>
      </c>
      <c r="C15" s="19">
        <v>-60</v>
      </c>
      <c r="D15" s="6"/>
      <c r="E15" s="6"/>
      <c r="F15" s="6"/>
      <c r="G15" s="6"/>
      <c r="H15" s="25">
        <v>213</v>
      </c>
      <c r="I15" s="6"/>
      <c r="J15" s="6">
        <v>300</v>
      </c>
      <c r="K15" s="12"/>
      <c r="L15" s="12"/>
      <c r="M15" s="12"/>
      <c r="N15" s="12"/>
      <c r="O15" s="12">
        <v>300</v>
      </c>
      <c r="P15" s="12"/>
      <c r="Q15" s="12"/>
      <c r="R15" s="36"/>
      <c r="S15" s="36">
        <v>300</v>
      </c>
      <c r="T15" s="6"/>
      <c r="U15" s="6"/>
      <c r="V15" s="6"/>
      <c r="W15" s="6"/>
      <c r="X15" s="6"/>
      <c r="Y15" s="25"/>
      <c r="Z15" s="25"/>
      <c r="AA15" s="12"/>
      <c r="AB15" s="13"/>
      <c r="AC15" s="12"/>
      <c r="AD15" s="12"/>
      <c r="AE15" s="12"/>
      <c r="AF15" s="12"/>
      <c r="AG15" s="39">
        <f t="shared" si="0"/>
        <v>453</v>
      </c>
      <c r="AH15" s="41">
        <f t="shared" si="1"/>
        <v>600</v>
      </c>
      <c r="AI15" s="26">
        <f t="shared" si="2"/>
        <v>0</v>
      </c>
      <c r="AJ15" s="38">
        <f t="shared" si="3"/>
        <v>0</v>
      </c>
      <c r="AK15" s="30">
        <f t="shared" si="4"/>
        <v>1053</v>
      </c>
      <c r="AL15" s="10">
        <v>35470</v>
      </c>
      <c r="AM15" s="42">
        <f t="shared" si="5"/>
        <v>37349910</v>
      </c>
      <c r="AN15" s="1"/>
      <c r="AO15" s="21"/>
    </row>
    <row r="16" spans="1:41" ht="15">
      <c r="A16" s="5" t="s">
        <v>32</v>
      </c>
      <c r="B16" s="5" t="s">
        <v>33</v>
      </c>
      <c r="C16" s="19">
        <v>-179</v>
      </c>
      <c r="D16" s="6"/>
      <c r="E16" s="6"/>
      <c r="F16" s="6"/>
      <c r="G16" s="6"/>
      <c r="H16" s="25">
        <v>300</v>
      </c>
      <c r="I16" s="6"/>
      <c r="J16" s="6">
        <v>305</v>
      </c>
      <c r="K16" s="12"/>
      <c r="L16" s="36">
        <v>315</v>
      </c>
      <c r="M16" s="12"/>
      <c r="N16" s="12"/>
      <c r="O16" s="12">
        <v>809</v>
      </c>
      <c r="P16" s="12"/>
      <c r="Q16" s="36">
        <v>400</v>
      </c>
      <c r="R16" s="36"/>
      <c r="S16" s="36">
        <v>300</v>
      </c>
      <c r="T16" s="6"/>
      <c r="U16" s="6"/>
      <c r="V16" s="6"/>
      <c r="W16" s="6"/>
      <c r="X16" s="6"/>
      <c r="Y16" s="25"/>
      <c r="Z16" s="25"/>
      <c r="AA16" s="12"/>
      <c r="AB16" s="13"/>
      <c r="AC16" s="12"/>
      <c r="AD16" s="12"/>
      <c r="AE16" s="12"/>
      <c r="AF16" s="12"/>
      <c r="AG16" s="39">
        <f t="shared" si="0"/>
        <v>426</v>
      </c>
      <c r="AH16" s="41">
        <f t="shared" si="1"/>
        <v>1824</v>
      </c>
      <c r="AI16" s="26">
        <f t="shared" si="2"/>
        <v>0</v>
      </c>
      <c r="AJ16" s="38">
        <f t="shared" si="3"/>
        <v>0</v>
      </c>
      <c r="AK16" s="30">
        <f t="shared" si="4"/>
        <v>2250</v>
      </c>
      <c r="AL16" s="10">
        <v>34400</v>
      </c>
      <c r="AM16" s="42">
        <f t="shared" si="5"/>
        <v>77400000</v>
      </c>
      <c r="AN16" s="1"/>
      <c r="AO16" s="21"/>
    </row>
    <row r="17" spans="1:39" ht="15">
      <c r="A17" s="24" t="s">
        <v>48</v>
      </c>
      <c r="B17" s="24" t="s">
        <v>49</v>
      </c>
      <c r="C17" s="25"/>
      <c r="D17" s="25"/>
      <c r="E17" s="25"/>
      <c r="F17" s="25"/>
      <c r="G17" s="25"/>
      <c r="H17" s="25">
        <v>213</v>
      </c>
      <c r="I17" s="25">
        <v>600</v>
      </c>
      <c r="J17" s="25">
        <v>400</v>
      </c>
      <c r="K17" s="36"/>
      <c r="L17" s="36"/>
      <c r="M17" s="36"/>
      <c r="N17" s="36"/>
      <c r="O17" s="36">
        <f>270+400</f>
        <v>670</v>
      </c>
      <c r="P17" s="36"/>
      <c r="Q17" s="36"/>
      <c r="R17" s="36"/>
      <c r="S17" s="36">
        <v>270</v>
      </c>
      <c r="T17" s="25"/>
      <c r="U17" s="25"/>
      <c r="V17" s="25"/>
      <c r="W17" s="25"/>
      <c r="X17" s="25"/>
      <c r="Y17" s="25"/>
      <c r="Z17" s="25"/>
      <c r="AA17" s="36"/>
      <c r="AB17" s="37"/>
      <c r="AC17" s="36"/>
      <c r="AD17" s="36"/>
      <c r="AE17" s="36"/>
      <c r="AF17" s="36"/>
      <c r="AG17" s="39">
        <f t="shared" si="0"/>
        <v>1213</v>
      </c>
      <c r="AH17" s="41">
        <f t="shared" si="1"/>
        <v>940</v>
      </c>
      <c r="AI17" s="26">
        <f t="shared" si="2"/>
        <v>0</v>
      </c>
      <c r="AJ17" s="38"/>
      <c r="AK17" s="30">
        <f>+SUM(AG17:AJ17)</f>
        <v>2153</v>
      </c>
      <c r="AL17" s="31">
        <v>6200</v>
      </c>
      <c r="AM17" s="42">
        <f t="shared" si="5"/>
        <v>13348600</v>
      </c>
    </row>
    <row r="18" spans="1:39" ht="15">
      <c r="A18" s="24" t="s">
        <v>51</v>
      </c>
      <c r="B18" s="24" t="s">
        <v>52</v>
      </c>
      <c r="C18" s="25"/>
      <c r="D18" s="25"/>
      <c r="E18" s="25"/>
      <c r="F18" s="25"/>
      <c r="G18" s="25"/>
      <c r="H18" s="25">
        <v>270</v>
      </c>
      <c r="I18" s="25"/>
      <c r="J18" s="25">
        <v>270</v>
      </c>
      <c r="K18" s="36"/>
      <c r="L18" s="36">
        <v>270</v>
      </c>
      <c r="M18" s="36"/>
      <c r="N18" s="36"/>
      <c r="O18" s="36">
        <v>524</v>
      </c>
      <c r="P18" s="36"/>
      <c r="Q18" s="36">
        <v>350</v>
      </c>
      <c r="R18" s="36"/>
      <c r="S18" s="36">
        <v>270</v>
      </c>
      <c r="T18" s="25"/>
      <c r="U18" s="25"/>
      <c r="V18" s="25"/>
      <c r="W18" s="25"/>
      <c r="X18" s="25"/>
      <c r="Y18" s="25"/>
      <c r="Z18" s="25"/>
      <c r="AA18" s="36"/>
      <c r="AB18" s="37"/>
      <c r="AC18" s="36"/>
      <c r="AD18" s="36"/>
      <c r="AE18" s="36"/>
      <c r="AF18" s="36"/>
      <c r="AG18" s="39">
        <f t="shared" si="0"/>
        <v>540</v>
      </c>
      <c r="AH18" s="41">
        <f t="shared" si="1"/>
        <v>1414</v>
      </c>
      <c r="AI18" s="26">
        <f t="shared" si="2"/>
        <v>0</v>
      </c>
      <c r="AJ18" s="38"/>
      <c r="AK18" s="30">
        <f t="shared" ref="AK18" si="6">+SUM(AG18:AJ18)</f>
        <v>1954</v>
      </c>
      <c r="AL18" s="31">
        <v>6060</v>
      </c>
      <c r="AM18" s="42">
        <f t="shared" si="5"/>
        <v>11841240</v>
      </c>
    </row>
    <row r="19" spans="1:39">
      <c r="A19" s="5"/>
      <c r="B19" s="5" t="s">
        <v>4</v>
      </c>
      <c r="C19" s="12">
        <f>SUM(C4:C16)</f>
        <v>-332</v>
      </c>
      <c r="D19" s="12">
        <f t="shared" ref="D19:I19" si="7">SUM(D4:D16)</f>
        <v>0</v>
      </c>
      <c r="E19" s="12">
        <f t="shared" si="7"/>
        <v>0</v>
      </c>
      <c r="F19" s="12">
        <f t="shared" si="7"/>
        <v>0</v>
      </c>
      <c r="G19" s="12">
        <f t="shared" si="7"/>
        <v>0</v>
      </c>
      <c r="H19" s="44">
        <f>SUM(H4:H18)</f>
        <v>5846</v>
      </c>
      <c r="I19" s="12">
        <f t="shared" si="7"/>
        <v>0</v>
      </c>
      <c r="J19" s="12">
        <f>SUM(J4:AF18)</f>
        <v>36472</v>
      </c>
      <c r="K19" s="36">
        <f>SUM(K4:K18)</f>
        <v>0</v>
      </c>
      <c r="L19" s="12">
        <f>SUM(L4:L18)</f>
        <v>6440</v>
      </c>
      <c r="M19" s="36">
        <f t="shared" ref="M19:AG19" si="8">SUM(M4:M18)</f>
        <v>0</v>
      </c>
      <c r="N19" s="36">
        <f t="shared" si="8"/>
        <v>0</v>
      </c>
      <c r="O19" s="36">
        <f>SUM(O4:O18)</f>
        <v>8543</v>
      </c>
      <c r="P19" s="36">
        <f t="shared" si="8"/>
        <v>0</v>
      </c>
      <c r="Q19" s="36">
        <f t="shared" si="8"/>
        <v>7000</v>
      </c>
      <c r="R19" s="36">
        <f t="shared" si="8"/>
        <v>0</v>
      </c>
      <c r="S19" s="36">
        <f t="shared" si="8"/>
        <v>7469</v>
      </c>
      <c r="T19" s="36">
        <f t="shared" si="8"/>
        <v>0</v>
      </c>
      <c r="U19" s="36">
        <f t="shared" si="8"/>
        <v>0</v>
      </c>
      <c r="V19" s="36">
        <f t="shared" si="8"/>
        <v>0</v>
      </c>
      <c r="W19" s="36">
        <f t="shared" si="8"/>
        <v>0</v>
      </c>
      <c r="X19" s="36">
        <f t="shared" si="8"/>
        <v>0</v>
      </c>
      <c r="Y19" s="36">
        <f t="shared" si="8"/>
        <v>0</v>
      </c>
      <c r="Z19" s="36">
        <f t="shared" si="8"/>
        <v>0</v>
      </c>
      <c r="AA19" s="36">
        <f t="shared" si="8"/>
        <v>0</v>
      </c>
      <c r="AB19" s="36">
        <f t="shared" si="8"/>
        <v>0</v>
      </c>
      <c r="AC19" s="36">
        <f t="shared" si="8"/>
        <v>0</v>
      </c>
      <c r="AD19" s="36">
        <f t="shared" si="8"/>
        <v>0</v>
      </c>
      <c r="AE19" s="36">
        <f t="shared" si="8"/>
        <v>0</v>
      </c>
      <c r="AF19" s="36">
        <f t="shared" si="8"/>
        <v>0</v>
      </c>
      <c r="AG19" s="36">
        <f t="shared" si="8"/>
        <v>13134</v>
      </c>
      <c r="AH19" s="31">
        <f t="shared" ref="AH19" si="9">+SUM(AH4:AH16)</f>
        <v>27098</v>
      </c>
      <c r="AI19" s="31">
        <f>+SUM(AI4:AI16)</f>
        <v>0</v>
      </c>
      <c r="AJ19" s="31">
        <f>+SUM(AJ4:AJ16)</f>
        <v>0</v>
      </c>
      <c r="AK19" s="30"/>
      <c r="AL19" s="31"/>
      <c r="AM19" s="42">
        <f>+SUM(AM4:AM18)</f>
        <v>1917110889</v>
      </c>
    </row>
    <row r="20" spans="1:39">
      <c r="A20" s="8"/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>
      <c r="A21" s="8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8.75">
      <c r="A22" s="51" t="s">
        <v>34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1"/>
      <c r="AH22" s="1"/>
      <c r="AI22" s="1"/>
      <c r="AJ22" s="1"/>
      <c r="AK22" s="1"/>
      <c r="AL22" s="1"/>
      <c r="AM22" s="1"/>
    </row>
    <row r="23" spans="1:39" ht="18.75">
      <c r="A23" s="50" t="s">
        <v>40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16" t="s">
        <v>36</v>
      </c>
      <c r="AH23" s="48" t="s">
        <v>53</v>
      </c>
      <c r="AI23" s="49" t="s">
        <v>54</v>
      </c>
      <c r="AJ23" s="2" t="s">
        <v>39</v>
      </c>
      <c r="AK23" s="1"/>
      <c r="AL23" s="1"/>
      <c r="AM23" s="1"/>
    </row>
    <row r="24" spans="1:39" ht="15">
      <c r="A24" s="3" t="s">
        <v>2</v>
      </c>
      <c r="B24" s="3" t="s">
        <v>3</v>
      </c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3">
        <v>6</v>
      </c>
      <c r="I24" s="3">
        <v>7</v>
      </c>
      <c r="J24" s="3">
        <v>8</v>
      </c>
      <c r="K24" s="3">
        <v>9</v>
      </c>
      <c r="L24" s="3">
        <v>10</v>
      </c>
      <c r="M24" s="3">
        <v>11</v>
      </c>
      <c r="N24" s="3">
        <v>12</v>
      </c>
      <c r="O24" s="3">
        <v>13</v>
      </c>
      <c r="P24" s="3">
        <v>14</v>
      </c>
      <c r="Q24" s="3">
        <v>15</v>
      </c>
      <c r="R24" s="3">
        <v>16</v>
      </c>
      <c r="S24" s="3">
        <v>17</v>
      </c>
      <c r="T24" s="3">
        <v>18</v>
      </c>
      <c r="U24" s="3">
        <v>19</v>
      </c>
      <c r="V24" s="3">
        <v>20</v>
      </c>
      <c r="W24" s="3">
        <v>21</v>
      </c>
      <c r="X24" s="3">
        <v>22</v>
      </c>
      <c r="Y24" s="3">
        <v>23</v>
      </c>
      <c r="Z24" s="3">
        <v>24</v>
      </c>
      <c r="AA24" s="3">
        <v>25</v>
      </c>
      <c r="AB24" s="3">
        <v>26</v>
      </c>
      <c r="AC24" s="3">
        <v>27</v>
      </c>
      <c r="AD24" s="3">
        <v>28</v>
      </c>
      <c r="AE24" s="3">
        <v>29</v>
      </c>
      <c r="AF24" s="3">
        <v>30</v>
      </c>
      <c r="AG24" s="17" t="s">
        <v>4</v>
      </c>
      <c r="AH24" s="17" t="s">
        <v>4</v>
      </c>
      <c r="AI24" s="3" t="s">
        <v>4</v>
      </c>
      <c r="AJ24" s="3" t="s">
        <v>4</v>
      </c>
      <c r="AK24" s="11" t="s">
        <v>5</v>
      </c>
      <c r="AL24" s="46" t="s">
        <v>6</v>
      </c>
      <c r="AM24" s="46" t="s">
        <v>7</v>
      </c>
    </row>
    <row r="25" spans="1:39" ht="15">
      <c r="A25" s="5" t="s">
        <v>8</v>
      </c>
      <c r="B25" s="5" t="s">
        <v>9</v>
      </c>
      <c r="C25" s="25">
        <v>260</v>
      </c>
      <c r="D25" s="6"/>
      <c r="E25" s="25">
        <v>520</v>
      </c>
      <c r="F25" s="6"/>
      <c r="G25" s="25">
        <v>520</v>
      </c>
      <c r="H25" s="25">
        <v>520</v>
      </c>
      <c r="I25" s="6">
        <v>260</v>
      </c>
      <c r="J25" s="6">
        <v>520</v>
      </c>
      <c r="K25" s="36"/>
      <c r="L25" s="36">
        <v>260</v>
      </c>
      <c r="M25" s="36">
        <v>260</v>
      </c>
      <c r="N25" s="36">
        <v>520</v>
      </c>
      <c r="O25" s="36">
        <v>260</v>
      </c>
      <c r="P25" s="36">
        <v>520</v>
      </c>
      <c r="Q25" s="36">
        <v>260</v>
      </c>
      <c r="R25" s="36"/>
      <c r="S25" s="36">
        <v>520</v>
      </c>
      <c r="T25" s="6"/>
      <c r="U25" s="6"/>
      <c r="V25" s="6"/>
      <c r="W25" s="6"/>
      <c r="X25" s="6"/>
      <c r="Y25" s="25"/>
      <c r="Z25" s="25"/>
      <c r="AA25" s="12"/>
      <c r="AB25" s="13"/>
      <c r="AC25" s="12"/>
      <c r="AD25" s="12"/>
      <c r="AE25" s="12"/>
      <c r="AF25" s="12"/>
      <c r="AG25" s="39">
        <f>+SUM(C25:J25)</f>
        <v>2600</v>
      </c>
      <c r="AH25" s="41">
        <f>+SUM(K25:S25)</f>
        <v>2600</v>
      </c>
      <c r="AI25" s="26">
        <f>+SUM(T25:Z25)</f>
        <v>0</v>
      </c>
      <c r="AJ25" s="38">
        <f>+SUM(Y25:AF25)</f>
        <v>0</v>
      </c>
      <c r="AK25" s="30">
        <f>+SUM(AG25:AJ25)</f>
        <v>5200</v>
      </c>
      <c r="AL25" s="31">
        <v>69375</v>
      </c>
      <c r="AM25" s="42">
        <f>+AL25*AK25</f>
        <v>360750000</v>
      </c>
    </row>
    <row r="26" spans="1:39" ht="15">
      <c r="A26" s="5" t="s">
        <v>10</v>
      </c>
      <c r="B26" s="5" t="s">
        <v>11</v>
      </c>
      <c r="C26" s="25">
        <v>700</v>
      </c>
      <c r="D26" s="6"/>
      <c r="E26" s="25">
        <v>700</v>
      </c>
      <c r="F26" s="6"/>
      <c r="G26" s="25">
        <v>700</v>
      </c>
      <c r="H26" s="25">
        <v>420</v>
      </c>
      <c r="I26" s="6">
        <v>560</v>
      </c>
      <c r="J26" s="6">
        <v>700</v>
      </c>
      <c r="K26" s="36"/>
      <c r="L26" s="36">
        <v>280</v>
      </c>
      <c r="M26" s="36">
        <v>280</v>
      </c>
      <c r="N26" s="36">
        <v>560</v>
      </c>
      <c r="O26" s="36">
        <v>560</v>
      </c>
      <c r="P26" s="36">
        <v>560</v>
      </c>
      <c r="Q26" s="36">
        <v>420</v>
      </c>
      <c r="R26" s="36"/>
      <c r="S26" s="36">
        <v>700</v>
      </c>
      <c r="T26" s="6"/>
      <c r="U26" s="6"/>
      <c r="V26" s="6"/>
      <c r="W26" s="6"/>
      <c r="X26" s="6"/>
      <c r="Y26" s="25"/>
      <c r="Z26" s="25"/>
      <c r="AA26" s="12"/>
      <c r="AB26" s="13"/>
      <c r="AC26" s="12"/>
      <c r="AD26" s="12"/>
      <c r="AE26" s="12"/>
      <c r="AF26" s="12"/>
      <c r="AG26" s="39">
        <f t="shared" ref="AG26:AG39" si="10">+SUM(C26:J26)</f>
        <v>3780</v>
      </c>
      <c r="AH26" s="41">
        <f t="shared" ref="AH26:AH39" si="11">+SUM(K26:S26)</f>
        <v>3360</v>
      </c>
      <c r="AI26" s="26">
        <f t="shared" ref="AI26:AI39" si="12">+SUM(T26:Z26)</f>
        <v>0</v>
      </c>
      <c r="AJ26" s="38">
        <f t="shared" ref="AJ26:AJ37" si="13">+SUM(Y26:AF26)</f>
        <v>0</v>
      </c>
      <c r="AK26" s="30">
        <f t="shared" ref="AK26:AK39" si="14">+SUM(AG26:AJ26)</f>
        <v>7140</v>
      </c>
      <c r="AL26" s="31">
        <v>51561</v>
      </c>
      <c r="AM26" s="42">
        <f t="shared" ref="AM26:AM39" si="15">+AL26*AK26</f>
        <v>368145540</v>
      </c>
    </row>
    <row r="27" spans="1:39" ht="15">
      <c r="A27" s="5" t="s">
        <v>12</v>
      </c>
      <c r="B27" s="5" t="s">
        <v>13</v>
      </c>
      <c r="C27" s="6"/>
      <c r="D27" s="6"/>
      <c r="E27" s="25">
        <v>90</v>
      </c>
      <c r="F27" s="6"/>
      <c r="G27" s="25">
        <v>180</v>
      </c>
      <c r="H27" s="25">
        <v>90</v>
      </c>
      <c r="I27" s="6">
        <v>6</v>
      </c>
      <c r="J27" s="40">
        <v>-1</v>
      </c>
      <c r="K27" s="36"/>
      <c r="L27" s="36">
        <v>180</v>
      </c>
      <c r="M27" s="36">
        <v>155</v>
      </c>
      <c r="N27" s="12"/>
      <c r="O27" s="36">
        <v>177</v>
      </c>
      <c r="P27" s="36">
        <v>90</v>
      </c>
      <c r="Q27" s="36">
        <v>90</v>
      </c>
      <c r="R27" s="36"/>
      <c r="S27" s="36">
        <v>69</v>
      </c>
      <c r="T27" s="6"/>
      <c r="U27" s="6"/>
      <c r="V27" s="6"/>
      <c r="W27" s="6"/>
      <c r="X27" s="6"/>
      <c r="Y27" s="25"/>
      <c r="Z27" s="25"/>
      <c r="AA27" s="12"/>
      <c r="AB27" s="13"/>
      <c r="AC27" s="12"/>
      <c r="AD27" s="12"/>
      <c r="AE27" s="12"/>
      <c r="AF27" s="12"/>
      <c r="AG27" s="39">
        <f t="shared" si="10"/>
        <v>365</v>
      </c>
      <c r="AH27" s="41">
        <f t="shared" si="11"/>
        <v>761</v>
      </c>
      <c r="AI27" s="26">
        <f t="shared" si="12"/>
        <v>0</v>
      </c>
      <c r="AJ27" s="38">
        <f t="shared" si="13"/>
        <v>0</v>
      </c>
      <c r="AK27" s="30">
        <f t="shared" si="14"/>
        <v>1126</v>
      </c>
      <c r="AL27" s="31">
        <v>81803</v>
      </c>
      <c r="AM27" s="42">
        <f t="shared" si="15"/>
        <v>92110178</v>
      </c>
    </row>
    <row r="28" spans="1:39" ht="15">
      <c r="A28" s="5" t="s">
        <v>14</v>
      </c>
      <c r="B28" s="5" t="s">
        <v>15</v>
      </c>
      <c r="C28" s="6"/>
      <c r="D28" s="6"/>
      <c r="E28" s="25">
        <v>570</v>
      </c>
      <c r="F28" s="6"/>
      <c r="G28" s="25">
        <v>600</v>
      </c>
      <c r="H28" s="6"/>
      <c r="I28" s="6">
        <v>400</v>
      </c>
      <c r="J28" s="6">
        <v>200</v>
      </c>
      <c r="K28" s="36"/>
      <c r="L28" s="36">
        <v>200</v>
      </c>
      <c r="M28" s="12"/>
      <c r="N28" s="36">
        <v>205</v>
      </c>
      <c r="O28" s="47">
        <v>400</v>
      </c>
      <c r="P28" s="36">
        <v>200</v>
      </c>
      <c r="Q28" s="36">
        <v>200</v>
      </c>
      <c r="R28" s="36"/>
      <c r="S28" s="36">
        <v>200</v>
      </c>
      <c r="T28" s="6"/>
      <c r="U28" s="6"/>
      <c r="V28" s="6"/>
      <c r="W28" s="6"/>
      <c r="X28" s="6"/>
      <c r="Y28" s="25"/>
      <c r="Z28" s="25"/>
      <c r="AA28" s="12"/>
      <c r="AB28" s="13"/>
      <c r="AC28" s="12"/>
      <c r="AD28" s="12"/>
      <c r="AE28" s="12"/>
      <c r="AF28" s="12"/>
      <c r="AG28" s="39">
        <f t="shared" si="10"/>
        <v>1770</v>
      </c>
      <c r="AH28" s="41">
        <f t="shared" si="11"/>
        <v>1405</v>
      </c>
      <c r="AI28" s="26">
        <f t="shared" si="12"/>
        <v>0</v>
      </c>
      <c r="AJ28" s="38">
        <f t="shared" si="13"/>
        <v>0</v>
      </c>
      <c r="AK28" s="30">
        <f t="shared" si="14"/>
        <v>3175</v>
      </c>
      <c r="AL28" s="31">
        <v>35207</v>
      </c>
      <c r="AM28" s="42">
        <f t="shared" si="15"/>
        <v>111782225</v>
      </c>
    </row>
    <row r="29" spans="1:39" ht="15">
      <c r="A29" s="5" t="s">
        <v>16</v>
      </c>
      <c r="B29" s="5" t="s">
        <v>17</v>
      </c>
      <c r="C29" s="25">
        <v>227</v>
      </c>
      <c r="D29" s="6"/>
      <c r="E29" s="25">
        <v>485</v>
      </c>
      <c r="F29" s="6"/>
      <c r="G29" s="6"/>
      <c r="H29" s="6"/>
      <c r="I29" s="6">
        <v>241</v>
      </c>
      <c r="J29" s="6">
        <v>480</v>
      </c>
      <c r="K29" s="12"/>
      <c r="L29" s="36"/>
      <c r="M29" s="36">
        <v>240</v>
      </c>
      <c r="N29" s="12"/>
      <c r="O29" s="36">
        <v>250</v>
      </c>
      <c r="P29" s="36">
        <v>243</v>
      </c>
      <c r="Q29" s="36">
        <v>240</v>
      </c>
      <c r="R29" s="36"/>
      <c r="S29" s="36"/>
      <c r="T29" s="6"/>
      <c r="U29" s="6"/>
      <c r="V29" s="6"/>
      <c r="W29" s="6"/>
      <c r="X29" s="6"/>
      <c r="Y29" s="25"/>
      <c r="Z29" s="25"/>
      <c r="AA29" s="12"/>
      <c r="AB29" s="13"/>
      <c r="AC29" s="12"/>
      <c r="AD29" s="12"/>
      <c r="AE29" s="12"/>
      <c r="AF29" s="12"/>
      <c r="AG29" s="39">
        <f t="shared" si="10"/>
        <v>1433</v>
      </c>
      <c r="AH29" s="41">
        <f t="shared" si="11"/>
        <v>973</v>
      </c>
      <c r="AI29" s="26">
        <f t="shared" si="12"/>
        <v>0</v>
      </c>
      <c r="AJ29" s="38">
        <f t="shared" si="13"/>
        <v>0</v>
      </c>
      <c r="AK29" s="30">
        <f t="shared" si="14"/>
        <v>2406</v>
      </c>
      <c r="AL29" s="31">
        <v>36091</v>
      </c>
      <c r="AM29" s="42">
        <f t="shared" si="15"/>
        <v>86834946</v>
      </c>
    </row>
    <row r="30" spans="1:39" ht="15">
      <c r="A30" s="5" t="s">
        <v>18</v>
      </c>
      <c r="B30" s="5" t="s">
        <v>19</v>
      </c>
      <c r="C30" s="6"/>
      <c r="D30" s="6"/>
      <c r="E30" s="6"/>
      <c r="F30" s="6"/>
      <c r="G30" s="25">
        <v>23</v>
      </c>
      <c r="H30" s="6"/>
      <c r="I30" s="6">
        <v>40</v>
      </c>
      <c r="J30" s="6">
        <v>40</v>
      </c>
      <c r="K30" s="12"/>
      <c r="L30" s="36"/>
      <c r="M30" s="12"/>
      <c r="N30" s="12"/>
      <c r="O30" s="36">
        <v>40</v>
      </c>
      <c r="P30" s="12"/>
      <c r="Q30" s="12"/>
      <c r="R30" s="36"/>
      <c r="S30" s="36">
        <v>40</v>
      </c>
      <c r="T30" s="6"/>
      <c r="U30" s="6"/>
      <c r="V30" s="6"/>
      <c r="W30" s="6"/>
      <c r="X30" s="6"/>
      <c r="Y30" s="25"/>
      <c r="Z30" s="25"/>
      <c r="AA30" s="12"/>
      <c r="AB30" s="13"/>
      <c r="AC30" s="12"/>
      <c r="AD30" s="12"/>
      <c r="AE30" s="12"/>
      <c r="AF30" s="12"/>
      <c r="AG30" s="39">
        <f t="shared" si="10"/>
        <v>103</v>
      </c>
      <c r="AH30" s="41">
        <f t="shared" si="11"/>
        <v>80</v>
      </c>
      <c r="AI30" s="26">
        <f t="shared" si="12"/>
        <v>0</v>
      </c>
      <c r="AJ30" s="38">
        <f t="shared" si="13"/>
        <v>0</v>
      </c>
      <c r="AK30" s="30">
        <f t="shared" si="14"/>
        <v>183</v>
      </c>
      <c r="AL30" s="31">
        <v>70831</v>
      </c>
      <c r="AM30" s="42">
        <f t="shared" si="15"/>
        <v>12962073</v>
      </c>
    </row>
    <row r="31" spans="1:39" ht="15">
      <c r="A31" s="5" t="s">
        <v>20</v>
      </c>
      <c r="B31" s="5" t="s">
        <v>21</v>
      </c>
      <c r="C31" s="25">
        <v>143</v>
      </c>
      <c r="D31" s="6"/>
      <c r="E31" s="25">
        <v>260</v>
      </c>
      <c r="F31" s="6"/>
      <c r="G31" s="6"/>
      <c r="H31" s="25">
        <v>130</v>
      </c>
      <c r="I31" s="6">
        <v>130</v>
      </c>
      <c r="J31" s="6">
        <v>130</v>
      </c>
      <c r="K31" s="36"/>
      <c r="L31" s="36">
        <v>130</v>
      </c>
      <c r="M31" s="12"/>
      <c r="N31" s="12"/>
      <c r="O31" s="12"/>
      <c r="P31" s="36">
        <v>133</v>
      </c>
      <c r="Q31" s="36">
        <v>130</v>
      </c>
      <c r="R31" s="36"/>
      <c r="S31" s="36">
        <v>130</v>
      </c>
      <c r="T31" s="6"/>
      <c r="U31" s="6"/>
      <c r="V31" s="6"/>
      <c r="W31" s="6"/>
      <c r="X31" s="6"/>
      <c r="Y31" s="25"/>
      <c r="Z31" s="25"/>
      <c r="AA31" s="12"/>
      <c r="AB31" s="13"/>
      <c r="AC31" s="12"/>
      <c r="AD31" s="12"/>
      <c r="AE31" s="12"/>
      <c r="AF31" s="12"/>
      <c r="AG31" s="39">
        <f t="shared" si="10"/>
        <v>793</v>
      </c>
      <c r="AH31" s="41">
        <f t="shared" si="11"/>
        <v>523</v>
      </c>
      <c r="AI31" s="26">
        <f t="shared" si="12"/>
        <v>0</v>
      </c>
      <c r="AJ31" s="38">
        <f t="shared" si="13"/>
        <v>0</v>
      </c>
      <c r="AK31" s="30">
        <f t="shared" si="14"/>
        <v>1316</v>
      </c>
      <c r="AL31" s="31">
        <v>32460</v>
      </c>
      <c r="AM31" s="42">
        <f t="shared" si="15"/>
        <v>42717360</v>
      </c>
    </row>
    <row r="32" spans="1:39" ht="15">
      <c r="A32" s="5" t="s">
        <v>22</v>
      </c>
      <c r="B32" s="5" t="s">
        <v>23</v>
      </c>
      <c r="C32" s="25">
        <v>180</v>
      </c>
      <c r="D32" s="6"/>
      <c r="E32" s="25">
        <v>180</v>
      </c>
      <c r="F32" s="6"/>
      <c r="G32" s="25">
        <v>180</v>
      </c>
      <c r="H32" s="6"/>
      <c r="I32" s="6">
        <v>270</v>
      </c>
      <c r="J32" s="6">
        <v>90</v>
      </c>
      <c r="K32" s="12"/>
      <c r="L32" s="36"/>
      <c r="M32" s="36">
        <v>180</v>
      </c>
      <c r="N32" s="36">
        <v>90</v>
      </c>
      <c r="O32" s="36">
        <v>90</v>
      </c>
      <c r="P32" s="12"/>
      <c r="Q32" s="36">
        <v>111</v>
      </c>
      <c r="R32" s="36"/>
      <c r="S32" s="36">
        <v>90</v>
      </c>
      <c r="T32" s="6"/>
      <c r="U32" s="6"/>
      <c r="V32" s="6"/>
      <c r="W32" s="6"/>
      <c r="X32" s="6"/>
      <c r="Y32" s="25"/>
      <c r="Z32" s="25"/>
      <c r="AA32" s="12"/>
      <c r="AB32" s="13"/>
      <c r="AC32" s="12"/>
      <c r="AD32" s="12"/>
      <c r="AE32" s="12"/>
      <c r="AF32" s="12"/>
      <c r="AG32" s="39">
        <f t="shared" si="10"/>
        <v>900</v>
      </c>
      <c r="AH32" s="41">
        <f t="shared" si="11"/>
        <v>561</v>
      </c>
      <c r="AI32" s="26">
        <f t="shared" si="12"/>
        <v>0</v>
      </c>
      <c r="AJ32" s="38">
        <f t="shared" si="13"/>
        <v>0</v>
      </c>
      <c r="AK32" s="30">
        <f t="shared" si="14"/>
        <v>1461</v>
      </c>
      <c r="AL32" s="31">
        <v>43000</v>
      </c>
      <c r="AM32" s="42">
        <f t="shared" si="15"/>
        <v>62823000</v>
      </c>
    </row>
    <row r="33" spans="1:39" ht="15">
      <c r="A33" s="5" t="s">
        <v>24</v>
      </c>
      <c r="B33" s="5" t="s">
        <v>25</v>
      </c>
      <c r="C33" s="25">
        <v>450</v>
      </c>
      <c r="D33" s="6"/>
      <c r="E33" s="25">
        <v>471</v>
      </c>
      <c r="F33" s="6"/>
      <c r="G33" s="25">
        <v>90</v>
      </c>
      <c r="H33" s="25">
        <v>90</v>
      </c>
      <c r="I33" s="6">
        <v>360</v>
      </c>
      <c r="J33" s="6">
        <v>270</v>
      </c>
      <c r="K33" s="36"/>
      <c r="L33" s="36">
        <v>360</v>
      </c>
      <c r="M33" s="12"/>
      <c r="N33" s="12"/>
      <c r="O33" s="36">
        <v>180</v>
      </c>
      <c r="P33" s="36">
        <v>90</v>
      </c>
      <c r="Q33" s="36">
        <v>360</v>
      </c>
      <c r="R33" s="36"/>
      <c r="S33" s="36">
        <v>90</v>
      </c>
      <c r="T33" s="6"/>
      <c r="U33" s="6"/>
      <c r="V33" s="6"/>
      <c r="W33" s="6"/>
      <c r="X33" s="6"/>
      <c r="Y33" s="25"/>
      <c r="Z33" s="25"/>
      <c r="AA33" s="12"/>
      <c r="AB33" s="13"/>
      <c r="AC33" s="12"/>
      <c r="AD33" s="12"/>
      <c r="AE33" s="12"/>
      <c r="AF33" s="12"/>
      <c r="AG33" s="39">
        <f t="shared" si="10"/>
        <v>1731</v>
      </c>
      <c r="AH33" s="41">
        <f t="shared" si="11"/>
        <v>1080</v>
      </c>
      <c r="AI33" s="26">
        <f t="shared" si="12"/>
        <v>0</v>
      </c>
      <c r="AJ33" s="38">
        <f t="shared" si="13"/>
        <v>0</v>
      </c>
      <c r="AK33" s="30">
        <f t="shared" si="14"/>
        <v>2811</v>
      </c>
      <c r="AL33" s="31">
        <v>45000</v>
      </c>
      <c r="AM33" s="42">
        <f t="shared" si="15"/>
        <v>126495000</v>
      </c>
    </row>
    <row r="34" spans="1:39" ht="15">
      <c r="A34" s="5" t="s">
        <v>26</v>
      </c>
      <c r="B34" s="5" t="s">
        <v>27</v>
      </c>
      <c r="C34" s="6"/>
      <c r="D34" s="6"/>
      <c r="E34" s="6"/>
      <c r="F34" s="6"/>
      <c r="G34" s="25">
        <v>208</v>
      </c>
      <c r="H34" s="25">
        <v>104</v>
      </c>
      <c r="I34" s="6"/>
      <c r="J34" s="6">
        <v>90</v>
      </c>
      <c r="K34" s="12"/>
      <c r="L34" s="36"/>
      <c r="M34" s="12"/>
      <c r="N34" s="12"/>
      <c r="O34" s="12"/>
      <c r="P34" s="36">
        <v>104</v>
      </c>
      <c r="Q34" s="12"/>
      <c r="R34" s="36"/>
      <c r="S34" s="36"/>
      <c r="T34" s="6"/>
      <c r="U34" s="6"/>
      <c r="V34" s="6"/>
      <c r="W34" s="6"/>
      <c r="X34" s="6"/>
      <c r="Y34" s="25"/>
      <c r="Z34" s="25"/>
      <c r="AA34" s="12"/>
      <c r="AB34" s="13"/>
      <c r="AC34" s="12"/>
      <c r="AD34" s="12"/>
      <c r="AE34" s="12"/>
      <c r="AF34" s="12"/>
      <c r="AG34" s="39">
        <f t="shared" si="10"/>
        <v>402</v>
      </c>
      <c r="AH34" s="41">
        <f t="shared" si="11"/>
        <v>104</v>
      </c>
      <c r="AI34" s="26">
        <f t="shared" si="12"/>
        <v>0</v>
      </c>
      <c r="AJ34" s="38">
        <f t="shared" si="13"/>
        <v>0</v>
      </c>
      <c r="AK34" s="30">
        <f t="shared" si="14"/>
        <v>506</v>
      </c>
      <c r="AL34" s="31">
        <v>71375</v>
      </c>
      <c r="AM34" s="42">
        <f t="shared" si="15"/>
        <v>36115750</v>
      </c>
    </row>
    <row r="35" spans="1:39" ht="15">
      <c r="A35" s="5" t="s">
        <v>28</v>
      </c>
      <c r="B35" s="5" t="s">
        <v>29</v>
      </c>
      <c r="C35" s="6"/>
      <c r="D35" s="6"/>
      <c r="E35" s="25">
        <v>182</v>
      </c>
      <c r="F35" s="6"/>
      <c r="G35" s="6"/>
      <c r="H35" s="6"/>
      <c r="I35" s="6"/>
      <c r="J35" s="6"/>
      <c r="K35" s="12"/>
      <c r="L35" s="36"/>
      <c r="M35" s="12"/>
      <c r="N35" s="12"/>
      <c r="O35" s="12"/>
      <c r="P35" s="36">
        <v>90</v>
      </c>
      <c r="Q35" s="12"/>
      <c r="R35" s="36"/>
      <c r="S35" s="36"/>
      <c r="T35" s="6"/>
      <c r="U35" s="6"/>
      <c r="V35" s="6"/>
      <c r="W35" s="6"/>
      <c r="X35" s="6"/>
      <c r="Y35" s="25"/>
      <c r="Z35" s="25"/>
      <c r="AA35" s="12"/>
      <c r="AB35" s="13"/>
      <c r="AC35" s="12"/>
      <c r="AD35" s="12"/>
      <c r="AE35" s="12"/>
      <c r="AF35" s="12"/>
      <c r="AG35" s="39">
        <f t="shared" si="10"/>
        <v>182</v>
      </c>
      <c r="AH35" s="41">
        <f t="shared" si="11"/>
        <v>90</v>
      </c>
      <c r="AI35" s="26">
        <f t="shared" si="12"/>
        <v>0</v>
      </c>
      <c r="AJ35" s="38">
        <f t="shared" si="13"/>
        <v>0</v>
      </c>
      <c r="AK35" s="30">
        <f t="shared" si="14"/>
        <v>272</v>
      </c>
      <c r="AL35" s="31">
        <v>74478</v>
      </c>
      <c r="AM35" s="42">
        <f t="shared" si="15"/>
        <v>20258016</v>
      </c>
    </row>
    <row r="36" spans="1:39" ht="15">
      <c r="A36" s="5" t="s">
        <v>30</v>
      </c>
      <c r="B36" s="5" t="s">
        <v>31</v>
      </c>
      <c r="C36" s="25">
        <v>255</v>
      </c>
      <c r="D36" s="6"/>
      <c r="E36" s="6"/>
      <c r="F36" s="6"/>
      <c r="G36" s="25">
        <v>300</v>
      </c>
      <c r="H36" s="6"/>
      <c r="I36" s="6">
        <v>201</v>
      </c>
      <c r="J36" s="6">
        <v>300</v>
      </c>
      <c r="K36" s="12"/>
      <c r="L36" s="36"/>
      <c r="M36" s="36">
        <v>100</v>
      </c>
      <c r="N36" s="12"/>
      <c r="O36" s="36">
        <v>102</v>
      </c>
      <c r="P36" s="36">
        <v>149</v>
      </c>
      <c r="Q36" s="12"/>
      <c r="R36" s="36"/>
      <c r="S36" s="36">
        <v>200</v>
      </c>
      <c r="T36" s="6"/>
      <c r="U36" s="6"/>
      <c r="V36" s="6"/>
      <c r="W36" s="6"/>
      <c r="X36" s="6"/>
      <c r="Y36" s="25"/>
      <c r="Z36" s="25"/>
      <c r="AA36" s="12"/>
      <c r="AB36" s="13"/>
      <c r="AC36" s="12"/>
      <c r="AD36" s="12"/>
      <c r="AE36" s="12"/>
      <c r="AF36" s="12"/>
      <c r="AG36" s="39">
        <f t="shared" si="10"/>
        <v>1056</v>
      </c>
      <c r="AH36" s="41">
        <f t="shared" si="11"/>
        <v>551</v>
      </c>
      <c r="AI36" s="26">
        <f t="shared" si="12"/>
        <v>0</v>
      </c>
      <c r="AJ36" s="38">
        <f t="shared" si="13"/>
        <v>0</v>
      </c>
      <c r="AK36" s="30">
        <f t="shared" si="14"/>
        <v>1607</v>
      </c>
      <c r="AL36" s="31">
        <v>35470</v>
      </c>
      <c r="AM36" s="42">
        <f t="shared" si="15"/>
        <v>57000290</v>
      </c>
    </row>
    <row r="37" spans="1:39" ht="15">
      <c r="A37" s="5" t="s">
        <v>32</v>
      </c>
      <c r="B37" s="5" t="s">
        <v>50</v>
      </c>
      <c r="C37" s="6"/>
      <c r="D37" s="6"/>
      <c r="E37" s="25">
        <f>99+28</f>
        <v>127</v>
      </c>
      <c r="F37" s="6"/>
      <c r="G37" s="25">
        <f>+  100 +100</f>
        <v>200</v>
      </c>
      <c r="H37" s="6"/>
      <c r="I37" s="6"/>
      <c r="J37" s="6">
        <v>100</v>
      </c>
      <c r="K37" s="12"/>
      <c r="L37" s="36"/>
      <c r="M37" s="12"/>
      <c r="N37" s="12"/>
      <c r="O37" s="12"/>
      <c r="P37" s="12"/>
      <c r="Q37" s="12"/>
      <c r="R37" s="36"/>
      <c r="S37" s="36">
        <v>100</v>
      </c>
      <c r="T37" s="6"/>
      <c r="U37" s="6"/>
      <c r="V37" s="6"/>
      <c r="W37" s="6"/>
      <c r="X37" s="6"/>
      <c r="Y37" s="25"/>
      <c r="Z37" s="25"/>
      <c r="AA37" s="12"/>
      <c r="AB37" s="13"/>
      <c r="AC37" s="12"/>
      <c r="AD37" s="12"/>
      <c r="AE37" s="12"/>
      <c r="AF37" s="12"/>
      <c r="AG37" s="39">
        <f t="shared" si="10"/>
        <v>427</v>
      </c>
      <c r="AH37" s="41">
        <f t="shared" si="11"/>
        <v>100</v>
      </c>
      <c r="AI37" s="26">
        <f t="shared" si="12"/>
        <v>0</v>
      </c>
      <c r="AJ37" s="38">
        <f t="shared" si="13"/>
        <v>0</v>
      </c>
      <c r="AK37" s="30">
        <f t="shared" si="14"/>
        <v>527</v>
      </c>
      <c r="AL37" s="31">
        <v>34400</v>
      </c>
      <c r="AM37" s="42">
        <f t="shared" si="15"/>
        <v>18128800</v>
      </c>
    </row>
    <row r="38" spans="1:39" ht="15">
      <c r="A38" s="24" t="s">
        <v>48</v>
      </c>
      <c r="B38" s="24" t="s">
        <v>49</v>
      </c>
      <c r="C38" s="25"/>
      <c r="D38" s="25"/>
      <c r="E38" s="25"/>
      <c r="F38" s="25"/>
      <c r="G38" s="25">
        <v>200</v>
      </c>
      <c r="H38" s="25"/>
      <c r="I38" s="25"/>
      <c r="J38" s="25"/>
      <c r="K38" s="36"/>
      <c r="L38" s="36"/>
      <c r="M38" s="36"/>
      <c r="N38" s="36"/>
      <c r="O38" s="36"/>
      <c r="P38" s="36"/>
      <c r="Q38" s="36">
        <v>50</v>
      </c>
      <c r="R38" s="36"/>
      <c r="S38" s="36"/>
      <c r="T38" s="25"/>
      <c r="U38" s="25"/>
      <c r="V38" s="25"/>
      <c r="W38" s="25"/>
      <c r="X38" s="25"/>
      <c r="Y38" s="25"/>
      <c r="Z38" s="25"/>
      <c r="AA38" s="36"/>
      <c r="AB38" s="37"/>
      <c r="AC38" s="36"/>
      <c r="AD38" s="36"/>
      <c r="AE38" s="36"/>
      <c r="AF38" s="36"/>
      <c r="AG38" s="39">
        <f t="shared" si="10"/>
        <v>200</v>
      </c>
      <c r="AH38" s="41">
        <f t="shared" si="11"/>
        <v>50</v>
      </c>
      <c r="AI38" s="26">
        <f t="shared" si="12"/>
        <v>0</v>
      </c>
      <c r="AJ38" s="38"/>
      <c r="AK38" s="30">
        <f>+SUM(AG38:AJ38)</f>
        <v>250</v>
      </c>
      <c r="AL38" s="31">
        <v>6200</v>
      </c>
      <c r="AM38" s="42">
        <f t="shared" si="15"/>
        <v>1550000</v>
      </c>
    </row>
    <row r="39" spans="1:39" ht="15">
      <c r="A39" s="24" t="s">
        <v>51</v>
      </c>
      <c r="B39" s="24" t="s">
        <v>52</v>
      </c>
      <c r="C39" s="25"/>
      <c r="D39" s="25"/>
      <c r="E39" s="25"/>
      <c r="F39" s="25"/>
      <c r="G39" s="25">
        <v>200</v>
      </c>
      <c r="H39" s="25"/>
      <c r="I39" s="25"/>
      <c r="J39" s="25"/>
      <c r="K39" s="36"/>
      <c r="L39" s="36"/>
      <c r="M39" s="36"/>
      <c r="N39" s="36"/>
      <c r="O39" s="36"/>
      <c r="P39" s="36"/>
      <c r="Q39" s="36">
        <v>50</v>
      </c>
      <c r="R39" s="36"/>
      <c r="S39" s="36"/>
      <c r="T39" s="25"/>
      <c r="U39" s="25"/>
      <c r="V39" s="25"/>
      <c r="W39" s="25"/>
      <c r="X39" s="25"/>
      <c r="Y39" s="25"/>
      <c r="Z39" s="25"/>
      <c r="AA39" s="36"/>
      <c r="AB39" s="37"/>
      <c r="AC39" s="36"/>
      <c r="AD39" s="36"/>
      <c r="AE39" s="36"/>
      <c r="AF39" s="36"/>
      <c r="AG39" s="39">
        <f t="shared" si="10"/>
        <v>200</v>
      </c>
      <c r="AH39" s="41">
        <f t="shared" si="11"/>
        <v>50</v>
      </c>
      <c r="AI39" s="26">
        <f t="shared" si="12"/>
        <v>0</v>
      </c>
      <c r="AJ39" s="38"/>
      <c r="AK39" s="30">
        <f t="shared" si="14"/>
        <v>250</v>
      </c>
      <c r="AL39" s="31">
        <v>6060</v>
      </c>
      <c r="AM39" s="42">
        <f t="shared" si="15"/>
        <v>1515000</v>
      </c>
    </row>
    <row r="40" spans="1:39">
      <c r="A40" s="5"/>
      <c r="B40" s="5" t="s">
        <v>4</v>
      </c>
      <c r="C40" s="12">
        <f>SUM(C25:C37)</f>
        <v>2215</v>
      </c>
      <c r="D40" s="12">
        <f>SUM(D25:D37)</f>
        <v>0</v>
      </c>
      <c r="E40" s="12">
        <f>SUM(E25:E37)</f>
        <v>3585</v>
      </c>
      <c r="F40" s="12">
        <f>SUM(F25:F37)</f>
        <v>0</v>
      </c>
      <c r="G40" s="12">
        <f>SUM(G25:G39)</f>
        <v>3401</v>
      </c>
      <c r="H40" s="12">
        <f t="shared" ref="H40:AF40" si="16">SUM(H25:H37)</f>
        <v>1354</v>
      </c>
      <c r="I40" s="12">
        <f t="shared" si="16"/>
        <v>2468</v>
      </c>
      <c r="J40" s="12">
        <f t="shared" si="16"/>
        <v>2919</v>
      </c>
      <c r="K40" s="36">
        <f>SUM(K25:K39)</f>
        <v>0</v>
      </c>
      <c r="L40" s="12">
        <f>SUM(L25:L39)</f>
        <v>1410</v>
      </c>
      <c r="M40" s="36">
        <f t="shared" ref="M40:P40" si="17">SUM(M25:M39)</f>
        <v>1215</v>
      </c>
      <c r="N40" s="36">
        <f t="shared" si="17"/>
        <v>1375</v>
      </c>
      <c r="O40" s="36">
        <f t="shared" si="17"/>
        <v>2059</v>
      </c>
      <c r="P40" s="36">
        <f t="shared" si="17"/>
        <v>2179</v>
      </c>
      <c r="Q40" s="12">
        <f>SUM(Q25:Q39)</f>
        <v>1911</v>
      </c>
      <c r="R40" s="36">
        <f t="shared" si="16"/>
        <v>0</v>
      </c>
      <c r="S40" s="36">
        <f t="shared" si="16"/>
        <v>2139</v>
      </c>
      <c r="T40" s="12">
        <f t="shared" si="16"/>
        <v>0</v>
      </c>
      <c r="U40" s="12">
        <f t="shared" si="16"/>
        <v>0</v>
      </c>
      <c r="V40" s="12">
        <f t="shared" si="16"/>
        <v>0</v>
      </c>
      <c r="W40" s="12">
        <f t="shared" si="16"/>
        <v>0</v>
      </c>
      <c r="X40" s="12">
        <f t="shared" si="16"/>
        <v>0</v>
      </c>
      <c r="Y40" s="12">
        <f t="shared" si="16"/>
        <v>0</v>
      </c>
      <c r="Z40" s="12">
        <f t="shared" si="16"/>
        <v>0</v>
      </c>
      <c r="AA40" s="12">
        <f t="shared" si="16"/>
        <v>0</v>
      </c>
      <c r="AB40" s="12">
        <f t="shared" si="16"/>
        <v>0</v>
      </c>
      <c r="AC40" s="12">
        <f t="shared" si="16"/>
        <v>0</v>
      </c>
      <c r="AD40" s="12">
        <f t="shared" si="16"/>
        <v>0</v>
      </c>
      <c r="AE40" s="12">
        <f t="shared" si="16"/>
        <v>0</v>
      </c>
      <c r="AF40" s="12">
        <f t="shared" si="16"/>
        <v>0</v>
      </c>
      <c r="AG40" s="45">
        <f>SUM(AG25:AG39)</f>
        <v>15942</v>
      </c>
      <c r="AH40" s="36">
        <f t="shared" ref="AH40" si="18">SUM(AH25:AH37)</f>
        <v>12188</v>
      </c>
      <c r="AI40" s="36">
        <f t="shared" ref="AI40" si="19">SUM(AI25:AI37)</f>
        <v>0</v>
      </c>
      <c r="AJ40" s="36">
        <f t="shared" ref="AJ40:AK40" si="20">SUM(AJ25:AJ37)</f>
        <v>0</v>
      </c>
      <c r="AK40" s="36">
        <f t="shared" si="20"/>
        <v>27730</v>
      </c>
      <c r="AL40" s="42"/>
      <c r="AM40" s="42">
        <f>+SUM(AM25:AM39)</f>
        <v>1399188178</v>
      </c>
    </row>
    <row r="43" spans="1:39" ht="18.75">
      <c r="A43" s="51" t="s">
        <v>35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1"/>
      <c r="AH43" s="1"/>
      <c r="AI43" s="1"/>
      <c r="AJ43" s="1"/>
      <c r="AK43" s="1"/>
      <c r="AL43" s="1"/>
      <c r="AM43" s="1"/>
    </row>
    <row r="44" spans="1:39" ht="18.75">
      <c r="A44" s="50" t="s">
        <v>1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16" t="s">
        <v>36</v>
      </c>
      <c r="AH44" s="15" t="s">
        <v>37</v>
      </c>
      <c r="AI44" s="2" t="s">
        <v>38</v>
      </c>
      <c r="AJ44" s="2" t="s">
        <v>39</v>
      </c>
      <c r="AK44" s="1"/>
      <c r="AL44" s="1"/>
      <c r="AM44" s="1"/>
    </row>
    <row r="45" spans="1:39">
      <c r="A45" s="3" t="s">
        <v>2</v>
      </c>
      <c r="B45" s="3" t="s">
        <v>3</v>
      </c>
      <c r="C45" s="3">
        <v>1</v>
      </c>
      <c r="D45" s="3">
        <v>2</v>
      </c>
      <c r="E45" s="3">
        <v>3</v>
      </c>
      <c r="F45" s="3">
        <v>4</v>
      </c>
      <c r="G45" s="3">
        <v>5</v>
      </c>
      <c r="H45" s="3">
        <v>6</v>
      </c>
      <c r="I45" s="3">
        <v>7</v>
      </c>
      <c r="J45" s="3">
        <v>8</v>
      </c>
      <c r="K45" s="3">
        <v>9</v>
      </c>
      <c r="L45" s="3">
        <v>10</v>
      </c>
      <c r="M45" s="3">
        <v>11</v>
      </c>
      <c r="N45" s="3">
        <v>12</v>
      </c>
      <c r="O45" s="3">
        <v>13</v>
      </c>
      <c r="P45" s="3">
        <v>14</v>
      </c>
      <c r="Q45" s="3">
        <v>15</v>
      </c>
      <c r="R45" s="3">
        <v>16</v>
      </c>
      <c r="S45" s="3">
        <v>17</v>
      </c>
      <c r="T45" s="3">
        <v>18</v>
      </c>
      <c r="U45" s="3">
        <v>19</v>
      </c>
      <c r="V45" s="3">
        <v>20</v>
      </c>
      <c r="W45" s="3">
        <v>21</v>
      </c>
      <c r="X45" s="3">
        <v>22</v>
      </c>
      <c r="Y45" s="3">
        <v>23</v>
      </c>
      <c r="Z45" s="3">
        <v>24</v>
      </c>
      <c r="AA45" s="3">
        <v>25</v>
      </c>
      <c r="AB45" s="23">
        <v>26</v>
      </c>
      <c r="AC45" s="3">
        <v>27</v>
      </c>
      <c r="AD45" s="3">
        <v>28</v>
      </c>
      <c r="AE45" s="3">
        <v>29</v>
      </c>
      <c r="AF45" s="3">
        <v>30</v>
      </c>
      <c r="AG45" s="17" t="s">
        <v>4</v>
      </c>
      <c r="AH45" s="17" t="s">
        <v>4</v>
      </c>
      <c r="AI45" s="3" t="s">
        <v>4</v>
      </c>
      <c r="AJ45" s="3" t="s">
        <v>4</v>
      </c>
      <c r="AK45" s="1"/>
      <c r="AL45" s="1"/>
      <c r="AM45" s="1"/>
    </row>
    <row r="46" spans="1:39" ht="15">
      <c r="A46" s="5" t="s">
        <v>8</v>
      </c>
      <c r="B46" s="5" t="s">
        <v>9</v>
      </c>
      <c r="C46" s="6"/>
      <c r="D46" s="6"/>
      <c r="E46" s="6"/>
      <c r="F46" s="6"/>
      <c r="G46" s="6"/>
      <c r="H46" s="6"/>
      <c r="I46" s="6"/>
      <c r="J46" s="6"/>
      <c r="K46" s="6"/>
      <c r="L46" s="12"/>
      <c r="M46" s="12"/>
      <c r="N46" s="12"/>
      <c r="O46" s="12"/>
      <c r="P46" s="12"/>
      <c r="Q46" s="12"/>
      <c r="R46" s="12"/>
      <c r="S46" s="6"/>
      <c r="T46" s="6"/>
      <c r="U46" s="6"/>
      <c r="V46" s="6"/>
      <c r="W46" s="6"/>
      <c r="X46" s="6"/>
      <c r="Y46" s="6"/>
      <c r="Z46" s="12"/>
      <c r="AA46" s="12"/>
      <c r="AB46" s="13"/>
      <c r="AC46" s="12"/>
      <c r="AD46" s="12"/>
      <c r="AE46" s="12"/>
      <c r="AF46" s="12"/>
      <c r="AG46" s="18">
        <v>0</v>
      </c>
      <c r="AH46" s="20"/>
      <c r="AI46" s="7"/>
      <c r="AJ46" s="14"/>
      <c r="AK46" s="1"/>
      <c r="AL46" s="1"/>
      <c r="AM46" s="1"/>
    </row>
    <row r="47" spans="1:39" ht="15">
      <c r="A47" s="5" t="s">
        <v>10</v>
      </c>
      <c r="B47" s="5" t="s">
        <v>11</v>
      </c>
      <c r="C47" s="6"/>
      <c r="D47" s="6"/>
      <c r="E47" s="6"/>
      <c r="F47" s="6"/>
      <c r="G47" s="6"/>
      <c r="H47" s="6"/>
      <c r="I47" s="6"/>
      <c r="J47" s="6"/>
      <c r="K47" s="6"/>
      <c r="L47" s="12"/>
      <c r="M47" s="12"/>
      <c r="N47" s="12"/>
      <c r="O47" s="12"/>
      <c r="P47" s="12"/>
      <c r="Q47" s="12"/>
      <c r="R47" s="12"/>
      <c r="S47" s="6"/>
      <c r="T47" s="6"/>
      <c r="U47" s="6"/>
      <c r="V47" s="6"/>
      <c r="W47" s="6"/>
      <c r="X47" s="6"/>
      <c r="Y47" s="6"/>
      <c r="Z47" s="12"/>
      <c r="AA47" s="12"/>
      <c r="AB47" s="13"/>
      <c r="AC47" s="12"/>
      <c r="AD47" s="12"/>
      <c r="AE47" s="12"/>
      <c r="AF47" s="12"/>
      <c r="AG47" s="18">
        <v>0</v>
      </c>
      <c r="AH47" s="20"/>
      <c r="AI47" s="7"/>
      <c r="AJ47" s="14"/>
      <c r="AK47" s="1"/>
      <c r="AL47" s="1"/>
      <c r="AM47" s="1"/>
    </row>
    <row r="48" spans="1:39" ht="15">
      <c r="A48" s="5" t="s">
        <v>12</v>
      </c>
      <c r="B48" s="5" t="s">
        <v>13</v>
      </c>
      <c r="C48" s="6"/>
      <c r="D48" s="6"/>
      <c r="E48" s="6"/>
      <c r="F48" s="6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6"/>
      <c r="T48" s="6"/>
      <c r="U48" s="6"/>
      <c r="V48" s="6"/>
      <c r="W48" s="6"/>
      <c r="X48" s="6"/>
      <c r="Y48" s="6"/>
      <c r="Z48" s="12"/>
      <c r="AA48" s="12"/>
      <c r="AB48" s="13"/>
      <c r="AC48" s="12"/>
      <c r="AD48" s="12"/>
      <c r="AE48" s="12"/>
      <c r="AF48" s="12"/>
      <c r="AG48" s="18">
        <v>0</v>
      </c>
      <c r="AH48" s="20"/>
      <c r="AI48" s="7"/>
      <c r="AJ48" s="14"/>
      <c r="AK48" s="1"/>
      <c r="AL48" s="1"/>
      <c r="AM48" s="1"/>
    </row>
    <row r="49" spans="1:39" ht="15">
      <c r="A49" s="5" t="s">
        <v>14</v>
      </c>
      <c r="B49" s="5" t="s">
        <v>15</v>
      </c>
      <c r="C49" s="6"/>
      <c r="D49" s="6"/>
      <c r="E49" s="6"/>
      <c r="F49" s="6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6"/>
      <c r="T49" s="6"/>
      <c r="U49" s="6"/>
      <c r="V49" s="6"/>
      <c r="W49" s="6"/>
      <c r="X49" s="6"/>
      <c r="Y49" s="6"/>
      <c r="Z49" s="12"/>
      <c r="AA49" s="12"/>
      <c r="AB49" s="13"/>
      <c r="AC49" s="12"/>
      <c r="AD49" s="12"/>
      <c r="AE49" s="12"/>
      <c r="AF49" s="12"/>
      <c r="AG49" s="18">
        <v>0</v>
      </c>
      <c r="AH49" s="20"/>
      <c r="AI49" s="7"/>
      <c r="AJ49" s="14"/>
      <c r="AK49" s="1"/>
      <c r="AL49" s="1"/>
      <c r="AM49" s="1"/>
    </row>
    <row r="50" spans="1:39" ht="15">
      <c r="A50" s="5" t="s">
        <v>16</v>
      </c>
      <c r="B50" s="5" t="s">
        <v>17</v>
      </c>
      <c r="C50" s="6"/>
      <c r="D50" s="6"/>
      <c r="E50" s="6"/>
      <c r="F50" s="6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6"/>
      <c r="T50" s="6"/>
      <c r="U50" s="6"/>
      <c r="V50" s="6"/>
      <c r="W50" s="6"/>
      <c r="X50" s="6"/>
      <c r="Y50" s="6"/>
      <c r="Z50" s="12"/>
      <c r="AA50" s="12"/>
      <c r="AB50" s="13"/>
      <c r="AC50" s="12"/>
      <c r="AD50" s="12"/>
      <c r="AE50" s="12"/>
      <c r="AF50" s="12"/>
      <c r="AG50" s="18">
        <v>0</v>
      </c>
      <c r="AH50" s="20"/>
      <c r="AI50" s="7"/>
      <c r="AJ50" s="14"/>
      <c r="AK50" s="1"/>
      <c r="AL50" s="1"/>
      <c r="AM50" s="1"/>
    </row>
    <row r="51" spans="1:39" ht="15">
      <c r="A51" s="5" t="s">
        <v>18</v>
      </c>
      <c r="B51" s="5" t="s">
        <v>19</v>
      </c>
      <c r="C51" s="6"/>
      <c r="D51" s="6"/>
      <c r="E51" s="6"/>
      <c r="F51" s="6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12"/>
      <c r="AA51" s="12"/>
      <c r="AB51" s="13"/>
      <c r="AC51" s="12"/>
      <c r="AD51" s="12"/>
      <c r="AE51" s="12"/>
      <c r="AF51" s="12"/>
      <c r="AG51" s="18">
        <v>0</v>
      </c>
      <c r="AH51" s="20"/>
      <c r="AI51" s="7"/>
      <c r="AJ51" s="14"/>
      <c r="AK51" s="1"/>
      <c r="AL51" s="1"/>
      <c r="AM51" s="1"/>
    </row>
    <row r="52" spans="1:39" ht="15">
      <c r="A52" s="5" t="s">
        <v>20</v>
      </c>
      <c r="B52" s="5" t="s">
        <v>21</v>
      </c>
      <c r="C52" s="6"/>
      <c r="D52" s="6"/>
      <c r="E52" s="6"/>
      <c r="F52" s="6"/>
      <c r="G52" s="6"/>
      <c r="H52" s="6"/>
      <c r="I52" s="6"/>
      <c r="J52" s="6"/>
      <c r="K52" s="6"/>
      <c r="L52" s="12"/>
      <c r="M52" s="12"/>
      <c r="N52" s="12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12"/>
      <c r="AA52" s="12"/>
      <c r="AB52" s="13"/>
      <c r="AC52" s="12"/>
      <c r="AD52" s="12"/>
      <c r="AE52" s="12"/>
      <c r="AF52" s="12"/>
      <c r="AG52" s="18">
        <v>0</v>
      </c>
      <c r="AH52" s="20"/>
      <c r="AI52" s="7"/>
      <c r="AJ52" s="14"/>
      <c r="AK52" s="1"/>
      <c r="AL52" s="1"/>
      <c r="AM52" s="1"/>
    </row>
    <row r="53" spans="1:39" ht="15">
      <c r="A53" s="5" t="s">
        <v>22</v>
      </c>
      <c r="B53" s="5" t="s">
        <v>23</v>
      </c>
      <c r="C53" s="6"/>
      <c r="D53" s="6"/>
      <c r="E53" s="6"/>
      <c r="F53" s="6"/>
      <c r="G53" s="6"/>
      <c r="H53" s="6"/>
      <c r="I53" s="6"/>
      <c r="J53" s="6"/>
      <c r="K53" s="6"/>
      <c r="L53" s="12"/>
      <c r="M53" s="12"/>
      <c r="N53" s="12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12"/>
      <c r="AA53" s="12"/>
      <c r="AB53" s="13"/>
      <c r="AC53" s="12"/>
      <c r="AD53" s="12"/>
      <c r="AE53" s="12"/>
      <c r="AF53" s="12"/>
      <c r="AG53" s="18">
        <v>0</v>
      </c>
      <c r="AH53" s="20"/>
      <c r="AI53" s="7"/>
      <c r="AJ53" s="14"/>
    </row>
    <row r="54" spans="1:39" ht="15">
      <c r="A54" s="5" t="s">
        <v>24</v>
      </c>
      <c r="B54" s="5" t="s">
        <v>25</v>
      </c>
      <c r="C54" s="6"/>
      <c r="D54" s="6"/>
      <c r="E54" s="6"/>
      <c r="F54" s="6"/>
      <c r="G54" s="6"/>
      <c r="H54" s="6"/>
      <c r="I54" s="6"/>
      <c r="J54" s="6"/>
      <c r="K54" s="6"/>
      <c r="L54" s="12"/>
      <c r="M54" s="12"/>
      <c r="N54" s="12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12"/>
      <c r="AA54" s="12"/>
      <c r="AB54" s="13"/>
      <c r="AC54" s="12"/>
      <c r="AD54" s="12"/>
      <c r="AE54" s="12"/>
      <c r="AF54" s="12"/>
      <c r="AG54" s="18">
        <v>0</v>
      </c>
      <c r="AH54" s="20"/>
      <c r="AI54" s="7"/>
      <c r="AJ54" s="14"/>
    </row>
    <row r="55" spans="1:39">
      <c r="A55" s="5"/>
      <c r="B55" s="5" t="s">
        <v>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3">
        <v>0</v>
      </c>
      <c r="AC55" s="12">
        <v>0</v>
      </c>
      <c r="AD55" s="12">
        <v>0</v>
      </c>
      <c r="AE55" s="12">
        <v>0</v>
      </c>
      <c r="AF55" s="12">
        <v>0</v>
      </c>
      <c r="AG55" s="10">
        <v>0</v>
      </c>
      <c r="AH55" s="10">
        <v>0</v>
      </c>
      <c r="AI55" s="12">
        <v>0</v>
      </c>
      <c r="AJ55" s="12">
        <v>0</v>
      </c>
    </row>
    <row r="58" spans="1:39">
      <c r="A58" s="1"/>
      <c r="B58" s="3" t="s">
        <v>3</v>
      </c>
      <c r="C58" s="3">
        <v>1</v>
      </c>
      <c r="D58" s="3">
        <v>2</v>
      </c>
      <c r="E58" s="3">
        <v>3</v>
      </c>
      <c r="F58" s="3">
        <v>4</v>
      </c>
      <c r="G58" s="3">
        <v>5</v>
      </c>
      <c r="H58" s="3">
        <v>6</v>
      </c>
      <c r="I58" s="3">
        <v>7</v>
      </c>
      <c r="J58" s="3">
        <v>8</v>
      </c>
      <c r="K58" s="3">
        <v>9</v>
      </c>
      <c r="L58" s="3">
        <v>10</v>
      </c>
      <c r="M58" s="3">
        <v>11</v>
      </c>
      <c r="N58" s="3">
        <v>12</v>
      </c>
      <c r="O58" s="3">
        <v>13</v>
      </c>
      <c r="P58" s="3">
        <v>14</v>
      </c>
      <c r="Q58" s="3">
        <v>15</v>
      </c>
      <c r="R58" s="3">
        <v>16</v>
      </c>
      <c r="S58" s="3">
        <v>17</v>
      </c>
      <c r="T58" s="3">
        <v>18</v>
      </c>
      <c r="U58" s="3">
        <v>19</v>
      </c>
      <c r="V58" s="3">
        <v>20</v>
      </c>
      <c r="W58" s="3">
        <v>21</v>
      </c>
      <c r="X58" s="3">
        <v>22</v>
      </c>
      <c r="Y58" s="3">
        <v>23</v>
      </c>
      <c r="Z58" s="3">
        <v>24</v>
      </c>
      <c r="AA58" s="3">
        <v>25</v>
      </c>
      <c r="AB58" s="23">
        <v>26</v>
      </c>
      <c r="AC58" s="3">
        <v>27</v>
      </c>
      <c r="AD58" s="3">
        <v>28</v>
      </c>
      <c r="AE58" s="3">
        <v>29</v>
      </c>
      <c r="AF58" s="3">
        <v>30</v>
      </c>
      <c r="AG58" s="17" t="s">
        <v>4</v>
      </c>
      <c r="AH58" s="1"/>
      <c r="AI58" s="1"/>
      <c r="AJ58" s="1"/>
    </row>
    <row r="59" spans="1:39" ht="15">
      <c r="A59" s="1"/>
      <c r="B59" s="5" t="s">
        <v>9</v>
      </c>
      <c r="C59" s="6"/>
      <c r="D59" s="6"/>
      <c r="E59" s="6"/>
      <c r="F59" s="6"/>
      <c r="G59" s="6"/>
      <c r="H59" s="6"/>
      <c r="I59" s="6"/>
      <c r="J59" s="6"/>
      <c r="K59" s="6"/>
      <c r="L59" s="12"/>
      <c r="M59" s="12"/>
      <c r="N59" s="12"/>
      <c r="O59" s="12"/>
      <c r="P59" s="12"/>
      <c r="Q59" s="12"/>
      <c r="R59" s="12"/>
      <c r="S59" s="12"/>
      <c r="T59" s="6"/>
      <c r="U59" s="6"/>
      <c r="V59" s="6"/>
      <c r="W59" s="6"/>
      <c r="X59" s="6"/>
      <c r="Y59" s="6"/>
      <c r="Z59" s="12"/>
      <c r="AA59" s="12"/>
      <c r="AB59" s="13"/>
      <c r="AC59" s="12"/>
      <c r="AD59" s="12"/>
      <c r="AE59" s="12"/>
      <c r="AF59" s="12"/>
      <c r="AG59" s="18">
        <v>0</v>
      </c>
      <c r="AH59" s="1"/>
      <c r="AI59" s="1"/>
      <c r="AJ59" s="1"/>
    </row>
    <row r="60" spans="1:39" ht="15">
      <c r="A60" s="1"/>
      <c r="B60" s="5" t="s">
        <v>11</v>
      </c>
      <c r="C60" s="6"/>
      <c r="D60" s="6"/>
      <c r="E60" s="6"/>
      <c r="F60" s="6"/>
      <c r="G60" s="6"/>
      <c r="H60" s="6"/>
      <c r="I60" s="6"/>
      <c r="J60" s="6"/>
      <c r="K60" s="6"/>
      <c r="L60" s="12"/>
      <c r="M60" s="12"/>
      <c r="N60" s="12"/>
      <c r="O60" s="12"/>
      <c r="P60" s="12"/>
      <c r="Q60" s="12"/>
      <c r="R60" s="12"/>
      <c r="S60" s="12"/>
      <c r="T60" s="6"/>
      <c r="U60" s="6"/>
      <c r="V60" s="6"/>
      <c r="W60" s="6"/>
      <c r="X60" s="6"/>
      <c r="Y60" s="6"/>
      <c r="Z60" s="12"/>
      <c r="AA60" s="12"/>
      <c r="AB60" s="13"/>
      <c r="AC60" s="12"/>
      <c r="AD60" s="12"/>
      <c r="AE60" s="12"/>
      <c r="AF60" s="12"/>
      <c r="AG60" s="18">
        <v>0</v>
      </c>
      <c r="AH60" s="1"/>
      <c r="AI60" s="1"/>
      <c r="AJ60" s="1"/>
    </row>
    <row r="61" spans="1:39" ht="15">
      <c r="A61" s="1"/>
      <c r="B61" s="5" t="s">
        <v>13</v>
      </c>
      <c r="C61" s="6"/>
      <c r="D61" s="6"/>
      <c r="E61" s="6"/>
      <c r="F61" s="6"/>
      <c r="G61" s="6"/>
      <c r="H61" s="6"/>
      <c r="I61" s="6"/>
      <c r="J61" s="6"/>
      <c r="K61" s="6"/>
      <c r="L61" s="12"/>
      <c r="M61" s="12"/>
      <c r="N61" s="12"/>
      <c r="O61" s="12"/>
      <c r="P61" s="12"/>
      <c r="Q61" s="12"/>
      <c r="R61" s="12"/>
      <c r="S61" s="12"/>
      <c r="T61" s="6"/>
      <c r="U61" s="6"/>
      <c r="V61" s="6"/>
      <c r="W61" s="6"/>
      <c r="X61" s="6"/>
      <c r="Y61" s="6"/>
      <c r="Z61" s="12"/>
      <c r="AA61" s="12"/>
      <c r="AB61" s="13"/>
      <c r="AC61" s="12"/>
      <c r="AD61" s="12"/>
      <c r="AE61" s="12"/>
      <c r="AF61" s="12"/>
      <c r="AG61" s="18">
        <v>0</v>
      </c>
      <c r="AH61" s="1"/>
      <c r="AI61" s="1"/>
      <c r="AJ61" s="1"/>
    </row>
    <row r="62" spans="1:39" ht="15">
      <c r="A62" s="1"/>
      <c r="B62" s="5" t="s">
        <v>15</v>
      </c>
      <c r="C62" s="6"/>
      <c r="D62" s="6"/>
      <c r="E62" s="6"/>
      <c r="F62" s="6"/>
      <c r="G62" s="6"/>
      <c r="H62" s="6"/>
      <c r="I62" s="6"/>
      <c r="J62" s="6"/>
      <c r="K62" s="6"/>
      <c r="L62" s="12"/>
      <c r="M62" s="12"/>
      <c r="N62" s="12"/>
      <c r="O62" s="12"/>
      <c r="P62" s="12"/>
      <c r="Q62" s="12"/>
      <c r="R62" s="12"/>
      <c r="S62" s="12"/>
      <c r="T62" s="6"/>
      <c r="U62" s="6"/>
      <c r="V62" s="6"/>
      <c r="W62" s="6"/>
      <c r="X62" s="6"/>
      <c r="Y62" s="6"/>
      <c r="Z62" s="12"/>
      <c r="AA62" s="12"/>
      <c r="AB62" s="13"/>
      <c r="AC62" s="12"/>
      <c r="AD62" s="12"/>
      <c r="AE62" s="12"/>
      <c r="AF62" s="12"/>
      <c r="AG62" s="18">
        <v>0</v>
      </c>
      <c r="AH62" s="1"/>
      <c r="AI62" s="1"/>
      <c r="AJ62" s="1"/>
    </row>
    <row r="63" spans="1:39" ht="15">
      <c r="A63" s="1"/>
      <c r="B63" s="5" t="s">
        <v>17</v>
      </c>
      <c r="C63" s="6"/>
      <c r="D63" s="6"/>
      <c r="E63" s="6"/>
      <c r="F63" s="6"/>
      <c r="G63" s="6"/>
      <c r="H63" s="6"/>
      <c r="I63" s="6"/>
      <c r="J63" s="6"/>
      <c r="K63" s="6"/>
      <c r="L63" s="12"/>
      <c r="M63" s="12"/>
      <c r="N63" s="12"/>
      <c r="O63" s="12"/>
      <c r="P63" s="12"/>
      <c r="Q63" s="12"/>
      <c r="R63" s="12"/>
      <c r="S63" s="12"/>
      <c r="T63" s="6"/>
      <c r="U63" s="6"/>
      <c r="V63" s="6"/>
      <c r="W63" s="6"/>
      <c r="X63" s="6"/>
      <c r="Y63" s="6"/>
      <c r="Z63" s="12"/>
      <c r="AA63" s="12"/>
      <c r="AB63" s="13"/>
      <c r="AC63" s="12"/>
      <c r="AD63" s="12"/>
      <c r="AE63" s="12"/>
      <c r="AF63" s="12"/>
      <c r="AG63" s="18">
        <v>0</v>
      </c>
      <c r="AH63" s="1"/>
      <c r="AI63" s="1"/>
      <c r="AJ63" s="1"/>
    </row>
    <row r="64" spans="1:39" ht="15">
      <c r="A64" s="1"/>
      <c r="B64" s="5" t="s">
        <v>19</v>
      </c>
      <c r="C64" s="6"/>
      <c r="D64" s="6"/>
      <c r="E64" s="6"/>
      <c r="F64" s="6"/>
      <c r="G64" s="6"/>
      <c r="H64" s="6"/>
      <c r="I64" s="6"/>
      <c r="J64" s="6"/>
      <c r="K64" s="6"/>
      <c r="L64" s="12"/>
      <c r="M64" s="12"/>
      <c r="N64" s="12"/>
      <c r="O64" s="12"/>
      <c r="P64" s="12"/>
      <c r="Q64" s="12"/>
      <c r="R64" s="12"/>
      <c r="S64" s="12"/>
      <c r="T64" s="6"/>
      <c r="U64" s="6"/>
      <c r="V64" s="6"/>
      <c r="W64" s="6"/>
      <c r="X64" s="6"/>
      <c r="Y64" s="6"/>
      <c r="Z64" s="12"/>
      <c r="AA64" s="12"/>
      <c r="AB64" s="13"/>
      <c r="AC64" s="12"/>
      <c r="AD64" s="12"/>
      <c r="AE64" s="12"/>
      <c r="AF64" s="12"/>
      <c r="AG64" s="18">
        <v>0</v>
      </c>
      <c r="AH64" s="1"/>
      <c r="AI64" s="1"/>
      <c r="AJ64" s="1"/>
    </row>
    <row r="65" spans="1:36" ht="15">
      <c r="A65" s="1"/>
      <c r="B65" s="5" t="s">
        <v>21</v>
      </c>
      <c r="C65" s="6"/>
      <c r="D65" s="6"/>
      <c r="E65" s="6"/>
      <c r="F65" s="6"/>
      <c r="G65" s="6"/>
      <c r="H65" s="6"/>
      <c r="I65" s="6"/>
      <c r="J65" s="6"/>
      <c r="K65" s="6"/>
      <c r="L65" s="12"/>
      <c r="M65" s="12"/>
      <c r="N65" s="12"/>
      <c r="O65" s="12"/>
      <c r="P65" s="12"/>
      <c r="Q65" s="12"/>
      <c r="R65" s="12"/>
      <c r="S65" s="12"/>
      <c r="T65" s="6"/>
      <c r="U65" s="6"/>
      <c r="V65" s="6"/>
      <c r="W65" s="6"/>
      <c r="X65" s="6"/>
      <c r="Y65" s="6"/>
      <c r="Z65" s="12"/>
      <c r="AA65" s="12"/>
      <c r="AB65" s="13"/>
      <c r="AC65" s="12"/>
      <c r="AD65" s="12"/>
      <c r="AE65" s="12"/>
      <c r="AF65" s="12"/>
      <c r="AG65" s="18">
        <v>0</v>
      </c>
      <c r="AH65" s="1"/>
      <c r="AI65" s="1"/>
      <c r="AJ65" s="1"/>
    </row>
    <row r="66" spans="1:36" ht="15">
      <c r="A66" s="1"/>
      <c r="B66" s="5" t="s">
        <v>23</v>
      </c>
      <c r="C66" s="6"/>
      <c r="D66" s="6"/>
      <c r="E66" s="6"/>
      <c r="F66" s="6"/>
      <c r="G66" s="6"/>
      <c r="H66" s="6"/>
      <c r="I66" s="6"/>
      <c r="J66" s="6"/>
      <c r="K66" s="6"/>
      <c r="L66" s="12"/>
      <c r="M66" s="12"/>
      <c r="N66" s="12"/>
      <c r="O66" s="12"/>
      <c r="P66" s="12"/>
      <c r="Q66" s="12"/>
      <c r="R66" s="12"/>
      <c r="S66" s="12"/>
      <c r="T66" s="6"/>
      <c r="U66" s="6"/>
      <c r="V66" s="6"/>
      <c r="W66" s="6"/>
      <c r="X66" s="6"/>
      <c r="Y66" s="6"/>
      <c r="Z66" s="12"/>
      <c r="AA66" s="12"/>
      <c r="AB66" s="13"/>
      <c r="AC66" s="12"/>
      <c r="AD66" s="12"/>
      <c r="AE66" s="12"/>
      <c r="AF66" s="12"/>
      <c r="AG66" s="18">
        <v>0</v>
      </c>
      <c r="AH66" s="1"/>
      <c r="AI66" s="1"/>
      <c r="AJ66" s="1"/>
    </row>
    <row r="67" spans="1:36" ht="15">
      <c r="A67" s="1"/>
      <c r="B67" s="5" t="s">
        <v>25</v>
      </c>
      <c r="C67" s="6"/>
      <c r="D67" s="6"/>
      <c r="E67" s="6"/>
      <c r="F67" s="6"/>
      <c r="G67" s="6"/>
      <c r="H67" s="6"/>
      <c r="I67" s="6"/>
      <c r="J67" s="6"/>
      <c r="K67" s="6"/>
      <c r="L67" s="12"/>
      <c r="M67" s="12"/>
      <c r="N67" s="12"/>
      <c r="O67" s="12"/>
      <c r="P67" s="12"/>
      <c r="Q67" s="12"/>
      <c r="R67" s="12"/>
      <c r="S67" s="12"/>
      <c r="T67" s="6"/>
      <c r="U67" s="6"/>
      <c r="V67" s="6"/>
      <c r="W67" s="6"/>
      <c r="X67" s="6"/>
      <c r="Y67" s="6"/>
      <c r="Z67" s="12"/>
      <c r="AA67" s="12"/>
      <c r="AB67" s="13"/>
      <c r="AC67" s="12"/>
      <c r="AD67" s="12"/>
      <c r="AE67" s="12"/>
      <c r="AF67" s="12"/>
      <c r="AG67" s="18">
        <v>0</v>
      </c>
      <c r="AH67" s="1"/>
      <c r="AI67" s="1"/>
      <c r="AJ67" s="1"/>
    </row>
    <row r="68" spans="1:36">
      <c r="A68" s="1"/>
      <c r="B68" s="5" t="s">
        <v>4</v>
      </c>
      <c r="C68" s="12">
        <v>0</v>
      </c>
      <c r="D68" s="12">
        <v>0</v>
      </c>
      <c r="E68" s="12">
        <v>0</v>
      </c>
      <c r="F68" s="13">
        <v>0</v>
      </c>
      <c r="G68" s="13">
        <v>0</v>
      </c>
      <c r="H68" s="12">
        <v>0</v>
      </c>
      <c r="I68" s="13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3">
        <v>0</v>
      </c>
      <c r="AC68" s="12">
        <v>0</v>
      </c>
      <c r="AD68" s="12">
        <v>0</v>
      </c>
      <c r="AE68" s="12">
        <v>0</v>
      </c>
      <c r="AF68" s="12">
        <v>0</v>
      </c>
      <c r="AG68" s="10">
        <v>0</v>
      </c>
      <c r="AH68" s="1"/>
      <c r="AI68" s="1"/>
      <c r="AJ68" s="1"/>
    </row>
  </sheetData>
  <mergeCells count="6">
    <mergeCell ref="A44:AF44"/>
    <mergeCell ref="A1:AF1"/>
    <mergeCell ref="A2:AF2"/>
    <mergeCell ref="A22:AF22"/>
    <mergeCell ref="A23:AF23"/>
    <mergeCell ref="A43:AF4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31" sqref="F31"/>
    </sheetView>
  </sheetViews>
  <sheetFormatPr defaultRowHeight="14.25"/>
  <cols>
    <col min="1" max="1" width="12.125" customWidth="1"/>
    <col min="2" max="2" width="21.375" customWidth="1"/>
    <col min="3" max="6" width="13.75" customWidth="1"/>
    <col min="7" max="7" width="12.125" customWidth="1"/>
    <col min="8" max="8" width="14.125" customWidth="1"/>
    <col min="9" max="9" width="17.125" customWidth="1"/>
  </cols>
  <sheetData>
    <row r="1" spans="1:9">
      <c r="A1" s="52" t="s">
        <v>41</v>
      </c>
      <c r="B1" s="52"/>
      <c r="C1" s="52"/>
      <c r="D1" s="52"/>
      <c r="E1" s="52"/>
      <c r="F1" s="52"/>
      <c r="G1" s="52"/>
      <c r="H1" s="52"/>
      <c r="I1" s="52"/>
    </row>
    <row r="2" spans="1:9" ht="15">
      <c r="A2" s="53" t="s">
        <v>42</v>
      </c>
      <c r="B2" s="53"/>
      <c r="C2" s="53"/>
      <c r="D2" s="53"/>
      <c r="E2" s="53"/>
      <c r="F2" s="53"/>
      <c r="G2" s="53"/>
      <c r="H2" s="53"/>
      <c r="I2" s="53"/>
    </row>
    <row r="4" spans="1:9" ht="15">
      <c r="A4" s="27" t="s">
        <v>43</v>
      </c>
      <c r="B4" s="28" t="s">
        <v>44</v>
      </c>
      <c r="C4" s="29" t="s">
        <v>36</v>
      </c>
      <c r="D4" s="27" t="s">
        <v>53</v>
      </c>
      <c r="E4" s="27" t="s">
        <v>38</v>
      </c>
      <c r="F4" s="27" t="s">
        <v>39</v>
      </c>
      <c r="G4" s="27" t="s">
        <v>45</v>
      </c>
      <c r="H4" s="27" t="s">
        <v>46</v>
      </c>
      <c r="I4" s="27" t="s">
        <v>47</v>
      </c>
    </row>
    <row r="5" spans="1:9">
      <c r="A5" s="24" t="s">
        <v>8</v>
      </c>
      <c r="B5" s="24" t="s">
        <v>9</v>
      </c>
      <c r="C5" s="30">
        <f>+'Chi tiết '!AG4+'Chi tiết '!AG25</f>
        <v>5488</v>
      </c>
      <c r="D5" s="30">
        <f>+'Chi tiết '!AH4+'Chi tiết '!AH25</f>
        <v>9316</v>
      </c>
      <c r="E5" s="30">
        <f>+'Chi tiết '!AI4+'Chi tiết '!AI25</f>
        <v>0</v>
      </c>
      <c r="F5" s="30">
        <f>+'Chi tiết '!AJ4+'Chi tiết '!AJ25</f>
        <v>0</v>
      </c>
      <c r="G5" s="31">
        <f>+SUM(C5:F5)</f>
        <v>14804</v>
      </c>
      <c r="H5" s="31">
        <v>69375</v>
      </c>
      <c r="I5" s="31">
        <f>+H5*G5</f>
        <v>1027027500</v>
      </c>
    </row>
    <row r="6" spans="1:9">
      <c r="A6" s="24" t="s">
        <v>10</v>
      </c>
      <c r="B6" s="24" t="s">
        <v>11</v>
      </c>
      <c r="C6" s="30">
        <f>+'Chi tiết '!AG5+'Chi tiết '!AG26</f>
        <v>6563</v>
      </c>
      <c r="D6" s="30">
        <f>+'Chi tiết '!AH5+'Chi tiết '!AH26</f>
        <v>11060</v>
      </c>
      <c r="E6" s="30">
        <f>+'Chi tiết '!AI5+'Chi tiết '!AI26</f>
        <v>0</v>
      </c>
      <c r="F6" s="30">
        <f>+'Chi tiết '!AJ5+'Chi tiết '!AJ26</f>
        <v>0</v>
      </c>
      <c r="G6" s="31">
        <f t="shared" ref="G6:G19" si="0">+SUM(C6:F6)</f>
        <v>17623</v>
      </c>
      <c r="H6" s="31">
        <v>51561</v>
      </c>
      <c r="I6" s="31">
        <f t="shared" ref="I6:I19" si="1">+H6*G6</f>
        <v>908659503</v>
      </c>
    </row>
    <row r="7" spans="1:9">
      <c r="A7" s="24" t="s">
        <v>12</v>
      </c>
      <c r="B7" s="24" t="s">
        <v>13</v>
      </c>
      <c r="C7" s="30">
        <f>+'Chi tiết '!AG6+'Chi tiết '!AG27</f>
        <v>396</v>
      </c>
      <c r="D7" s="30">
        <f>+'Chi tiết '!AH6+'Chi tiết '!AH27</f>
        <v>941</v>
      </c>
      <c r="E7" s="30">
        <f>+'Chi tiết '!AI6+'Chi tiết '!AI27</f>
        <v>0</v>
      </c>
      <c r="F7" s="30">
        <f>+'Chi tiết '!AJ6+'Chi tiết '!AJ27</f>
        <v>0</v>
      </c>
      <c r="G7" s="31">
        <f t="shared" si="0"/>
        <v>1337</v>
      </c>
      <c r="H7" s="31">
        <v>81803</v>
      </c>
      <c r="I7" s="31">
        <f t="shared" si="1"/>
        <v>109370611</v>
      </c>
    </row>
    <row r="8" spans="1:9">
      <c r="A8" s="24" t="s">
        <v>14</v>
      </c>
      <c r="B8" s="24" t="s">
        <v>15</v>
      </c>
      <c r="C8" s="30">
        <f>+'Chi tiết '!AG7+'Chi tiết '!AG28</f>
        <v>3370</v>
      </c>
      <c r="D8" s="30">
        <f>+'Chi tiết '!AH7+'Chi tiết '!AH28</f>
        <v>4006</v>
      </c>
      <c r="E8" s="30">
        <f>+'Chi tiết '!AI7+'Chi tiết '!AI28</f>
        <v>0</v>
      </c>
      <c r="F8" s="30">
        <f>+'Chi tiết '!AJ7+'Chi tiết '!AJ28</f>
        <v>0</v>
      </c>
      <c r="G8" s="31">
        <f t="shared" si="0"/>
        <v>7376</v>
      </c>
      <c r="H8" s="31">
        <v>35207</v>
      </c>
      <c r="I8" s="31">
        <f t="shared" si="1"/>
        <v>259686832</v>
      </c>
    </row>
    <row r="9" spans="1:9">
      <c r="A9" s="24" t="s">
        <v>16</v>
      </c>
      <c r="B9" s="24" t="s">
        <v>17</v>
      </c>
      <c r="C9" s="30">
        <f>+'Chi tiết '!AG8+'Chi tiết '!AG29</f>
        <v>1833</v>
      </c>
      <c r="D9" s="30">
        <f>+'Chi tiết '!AH8+'Chi tiết '!AH29</f>
        <v>2373</v>
      </c>
      <c r="E9" s="30">
        <f>+'Chi tiết '!AI8+'Chi tiết '!AI29</f>
        <v>0</v>
      </c>
      <c r="F9" s="30">
        <f>+'Chi tiết '!AJ8+'Chi tiết '!AJ29</f>
        <v>0</v>
      </c>
      <c r="G9" s="31">
        <f t="shared" si="0"/>
        <v>4206</v>
      </c>
      <c r="H9" s="31">
        <v>36091</v>
      </c>
      <c r="I9" s="31">
        <f t="shared" si="1"/>
        <v>151798746</v>
      </c>
    </row>
    <row r="10" spans="1:9">
      <c r="A10" s="24" t="s">
        <v>18</v>
      </c>
      <c r="B10" s="24" t="s">
        <v>19</v>
      </c>
      <c r="C10" s="30">
        <f>+'Chi tiết '!AG9+'Chi tiết '!AG30</f>
        <v>124</v>
      </c>
      <c r="D10" s="30">
        <f>+'Chi tiết '!AH9+'Chi tiết '!AH30</f>
        <v>80</v>
      </c>
      <c r="E10" s="30">
        <f>+'Chi tiết '!AI9+'Chi tiết '!AI30</f>
        <v>0</v>
      </c>
      <c r="F10" s="30">
        <f>+'Chi tiết '!AJ9+'Chi tiết '!AJ30</f>
        <v>0</v>
      </c>
      <c r="G10" s="31">
        <f t="shared" si="0"/>
        <v>204</v>
      </c>
      <c r="H10" s="31">
        <v>70831</v>
      </c>
      <c r="I10" s="31">
        <f t="shared" si="1"/>
        <v>14449524</v>
      </c>
    </row>
    <row r="11" spans="1:9">
      <c r="A11" s="24" t="s">
        <v>20</v>
      </c>
      <c r="B11" s="24" t="s">
        <v>21</v>
      </c>
      <c r="C11" s="30">
        <f>+'Chi tiết '!AG10+'Chi tiết '!AG31</f>
        <v>2353</v>
      </c>
      <c r="D11" s="30">
        <f>+'Chi tiết '!AH10+'Chi tiết '!AH31</f>
        <v>3644</v>
      </c>
      <c r="E11" s="30">
        <f>+'Chi tiết '!AI10+'Chi tiết '!AI31</f>
        <v>0</v>
      </c>
      <c r="F11" s="30">
        <f>+'Chi tiết '!AJ10+'Chi tiết '!AJ31</f>
        <v>0</v>
      </c>
      <c r="G11" s="31">
        <f t="shared" si="0"/>
        <v>5997</v>
      </c>
      <c r="H11" s="31">
        <v>32460</v>
      </c>
      <c r="I11" s="31">
        <f t="shared" si="1"/>
        <v>194662620</v>
      </c>
    </row>
    <row r="12" spans="1:9">
      <c r="A12" s="24" t="s">
        <v>22</v>
      </c>
      <c r="B12" s="24" t="s">
        <v>23</v>
      </c>
      <c r="C12" s="30">
        <f>+'Chi tiết '!AG11+'Chi tiết '!AG32</f>
        <v>1004</v>
      </c>
      <c r="D12" s="30">
        <f>+'Chi tiết '!AH11+'Chi tiết '!AH32</f>
        <v>1447</v>
      </c>
      <c r="E12" s="30">
        <f>+'Chi tiết '!AI11+'Chi tiết '!AI32</f>
        <v>0</v>
      </c>
      <c r="F12" s="30">
        <f>+'Chi tiết '!AJ11+'Chi tiết '!AJ32</f>
        <v>0</v>
      </c>
      <c r="G12" s="31">
        <f t="shared" si="0"/>
        <v>2451</v>
      </c>
      <c r="H12" s="31">
        <v>43000</v>
      </c>
      <c r="I12" s="31">
        <f t="shared" si="1"/>
        <v>105393000</v>
      </c>
    </row>
    <row r="13" spans="1:9">
      <c r="A13" s="24" t="s">
        <v>24</v>
      </c>
      <c r="B13" s="24" t="s">
        <v>25</v>
      </c>
      <c r="C13" s="30">
        <f>+'Chi tiết '!AG12+'Chi tiết '!AG33</f>
        <v>2811</v>
      </c>
      <c r="D13" s="30">
        <f>+'Chi tiết '!AH12+'Chi tiết '!AH33</f>
        <v>3150</v>
      </c>
      <c r="E13" s="30">
        <f>+'Chi tiết '!AI12+'Chi tiết '!AI33</f>
        <v>0</v>
      </c>
      <c r="F13" s="30">
        <f>+'Chi tiết '!AJ12+'Chi tiết '!AJ33</f>
        <v>0</v>
      </c>
      <c r="G13" s="31">
        <f t="shared" si="0"/>
        <v>5961</v>
      </c>
      <c r="H13" s="31">
        <v>45000</v>
      </c>
      <c r="I13" s="31">
        <f t="shared" si="1"/>
        <v>268245000</v>
      </c>
    </row>
    <row r="14" spans="1:9">
      <c r="A14" s="24" t="s">
        <v>26</v>
      </c>
      <c r="B14" s="24" t="s">
        <v>27</v>
      </c>
      <c r="C14" s="30">
        <f>+'Chi tiết '!AG13+'Chi tiết '!AG34</f>
        <v>437</v>
      </c>
      <c r="D14" s="30">
        <f>+'Chi tiết '!AH13+'Chi tiết '!AH34</f>
        <v>104</v>
      </c>
      <c r="E14" s="30">
        <f>+'Chi tiết '!AI13+'Chi tiết '!AI34</f>
        <v>0</v>
      </c>
      <c r="F14" s="30">
        <f>+'Chi tiết '!AJ13+'Chi tiết '!AJ34</f>
        <v>0</v>
      </c>
      <c r="G14" s="31">
        <f t="shared" si="0"/>
        <v>541</v>
      </c>
      <c r="H14" s="31">
        <v>71375</v>
      </c>
      <c r="I14" s="31">
        <f t="shared" si="1"/>
        <v>38613875</v>
      </c>
    </row>
    <row r="15" spans="1:9">
      <c r="A15" s="24" t="s">
        <v>28</v>
      </c>
      <c r="B15" s="24" t="s">
        <v>29</v>
      </c>
      <c r="C15" s="30">
        <f>+'Chi tiết '!AG14+'Chi tiết '!AG35</f>
        <v>182</v>
      </c>
      <c r="D15" s="30">
        <f>+'Chi tiết '!AH14+'Chi tiết '!AH35</f>
        <v>90</v>
      </c>
      <c r="E15" s="30">
        <f>+'Chi tiết '!AI14+'Chi tiết '!AI35</f>
        <v>0</v>
      </c>
      <c r="F15" s="30">
        <f>+'Chi tiết '!AJ14+'Chi tiết '!AJ35</f>
        <v>0</v>
      </c>
      <c r="G15" s="31">
        <f t="shared" si="0"/>
        <v>272</v>
      </c>
      <c r="H15" s="31">
        <v>74478</v>
      </c>
      <c r="I15" s="31">
        <f t="shared" si="1"/>
        <v>20258016</v>
      </c>
    </row>
    <row r="16" spans="1:9">
      <c r="A16" s="24" t="s">
        <v>30</v>
      </c>
      <c r="B16" s="24" t="s">
        <v>31</v>
      </c>
      <c r="C16" s="30">
        <f>+'Chi tiết '!AG15+'Chi tiết '!AG36</f>
        <v>1509</v>
      </c>
      <c r="D16" s="30">
        <f>+'Chi tiết '!AH15+'Chi tiết '!AH36</f>
        <v>1151</v>
      </c>
      <c r="E16" s="30">
        <f>+'Chi tiết '!AI15+'Chi tiết '!AI36</f>
        <v>0</v>
      </c>
      <c r="F16" s="30">
        <f>+'Chi tiết '!AJ15+'Chi tiết '!AJ36</f>
        <v>0</v>
      </c>
      <c r="G16" s="31">
        <f t="shared" si="0"/>
        <v>2660</v>
      </c>
      <c r="H16" s="31">
        <v>35470</v>
      </c>
      <c r="I16" s="31">
        <f t="shared" si="1"/>
        <v>94350200</v>
      </c>
    </row>
    <row r="17" spans="1:9">
      <c r="A17" s="24" t="s">
        <v>32</v>
      </c>
      <c r="B17" s="24" t="s">
        <v>33</v>
      </c>
      <c r="C17" s="30">
        <f>+'Chi tiết '!AG16+'Chi tiết '!AG37</f>
        <v>853</v>
      </c>
      <c r="D17" s="30">
        <f>+'Chi tiết '!AH16+'Chi tiết '!AH37</f>
        <v>1924</v>
      </c>
      <c r="E17" s="30">
        <f>+'Chi tiết '!AI16+'Chi tiết '!AI37</f>
        <v>0</v>
      </c>
      <c r="F17" s="30">
        <f>+'Chi tiết '!AJ16+'Chi tiết '!AJ37</f>
        <v>0</v>
      </c>
      <c r="G17" s="31">
        <f t="shared" si="0"/>
        <v>2777</v>
      </c>
      <c r="H17" s="31">
        <v>34400</v>
      </c>
      <c r="I17" s="31">
        <f t="shared" si="1"/>
        <v>95528800</v>
      </c>
    </row>
    <row r="18" spans="1:9">
      <c r="A18" s="24" t="s">
        <v>48</v>
      </c>
      <c r="B18" s="24" t="s">
        <v>49</v>
      </c>
      <c r="C18" s="30">
        <f>+'Chi tiết '!AG17+'Chi tiết '!AG38</f>
        <v>1413</v>
      </c>
      <c r="D18" s="30">
        <f>+'Chi tiết '!AH17+'Chi tiết '!AH38</f>
        <v>990</v>
      </c>
      <c r="E18" s="30">
        <f>+'Chi tiết '!AI17+'Chi tiết '!AI38</f>
        <v>0</v>
      </c>
      <c r="F18" s="30">
        <f>+'Chi tiết '!AJ17+'Chi tiết '!AJ38</f>
        <v>0</v>
      </c>
      <c r="G18" s="31">
        <f t="shared" si="0"/>
        <v>2403</v>
      </c>
      <c r="H18" s="31">
        <v>6200</v>
      </c>
      <c r="I18" s="31">
        <f t="shared" si="1"/>
        <v>14898600</v>
      </c>
    </row>
    <row r="19" spans="1:9">
      <c r="A19" s="24" t="s">
        <v>51</v>
      </c>
      <c r="B19" s="24" t="s">
        <v>52</v>
      </c>
      <c r="C19" s="30">
        <f>+'Chi tiết '!AG18+'Chi tiết '!AG39</f>
        <v>740</v>
      </c>
      <c r="D19" s="30">
        <f>+'Chi tiết '!AH18+'Chi tiết '!AH39</f>
        <v>1464</v>
      </c>
      <c r="E19" s="30">
        <f>+'Chi tiết '!AI18+'Chi tiết '!AI39</f>
        <v>0</v>
      </c>
      <c r="F19" s="30">
        <f>+'Chi tiết '!AJ18+'Chi tiết '!AJ39</f>
        <v>0</v>
      </c>
      <c r="G19" s="31">
        <f t="shared" si="0"/>
        <v>2204</v>
      </c>
      <c r="H19" s="31">
        <v>6060</v>
      </c>
      <c r="I19" s="31">
        <f t="shared" si="1"/>
        <v>13356240</v>
      </c>
    </row>
    <row r="20" spans="1:9" ht="15">
      <c r="A20" s="32"/>
      <c r="B20" s="33" t="s">
        <v>4</v>
      </c>
      <c r="C20" s="34">
        <f>+SUM(C5:C19)</f>
        <v>29076</v>
      </c>
      <c r="D20" s="34">
        <f>+SUM(D5:D19)</f>
        <v>41740</v>
      </c>
      <c r="E20" s="34">
        <f t="shared" ref="E20:F20" si="2">+SUM(E5:E17)</f>
        <v>0</v>
      </c>
      <c r="F20" s="34">
        <f t="shared" si="2"/>
        <v>0</v>
      </c>
      <c r="G20" s="34">
        <f>+SUM(G5:G19)</f>
        <v>70816</v>
      </c>
      <c r="H20" s="35"/>
      <c r="I20" s="35">
        <f>+SUM(I5:I19)</f>
        <v>3316299067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2024-06-19T09:39:11Z</dcterms:modified>
</cp:coreProperties>
</file>