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KHO\Năm 2024\NTF\Tháng 3\"/>
    </mc:Choice>
  </mc:AlternateContent>
  <bookViews>
    <workbookView xWindow="0" yWindow="0" windowWidth="28800" windowHeight="12495"/>
  </bookViews>
  <sheets>
    <sheet name="Sheet1" sheetId="1" r:id="rId1"/>
  </sheets>
  <definedNames>
    <definedName name="Mã_hàng">Sheet1!$D$6:$D$58</definedName>
    <definedName name="Số_lượng">Sheet1!$E$6:$E$58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1" l="1"/>
  <c r="D49" i="1"/>
  <c r="D50" i="1"/>
  <c r="D51" i="1"/>
  <c r="D52" i="1"/>
  <c r="D53" i="1"/>
  <c r="D54" i="1"/>
  <c r="D55" i="1"/>
  <c r="D56" i="1"/>
  <c r="D47" i="1"/>
  <c r="AH45" i="1"/>
  <c r="AH37" i="1"/>
  <c r="AH38" i="1"/>
  <c r="AH39" i="1"/>
  <c r="AH40" i="1"/>
  <c r="AH41" i="1"/>
  <c r="AH42" i="1"/>
  <c r="AH43" i="1"/>
  <c r="AH44" i="1"/>
  <c r="AH36" i="1"/>
  <c r="AH30" i="1" l="1"/>
  <c r="C47" i="1" l="1"/>
  <c r="H28" i="1"/>
  <c r="H30" i="1" s="1"/>
  <c r="H26" i="1"/>
  <c r="H23" i="1"/>
  <c r="H22" i="1"/>
  <c r="H21" i="1"/>
  <c r="H25" i="1"/>
  <c r="H24" i="1"/>
  <c r="J23" i="1" l="1"/>
  <c r="J24" i="1"/>
  <c r="J22" i="1"/>
  <c r="J30" i="1"/>
  <c r="AF45" i="1" l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AG44" i="1"/>
  <c r="AG43" i="1"/>
  <c r="AG42" i="1"/>
  <c r="AG41" i="1"/>
  <c r="AG40" i="1"/>
  <c r="AG39" i="1"/>
  <c r="AG38" i="1"/>
  <c r="AG37" i="1"/>
  <c r="AG36" i="1"/>
  <c r="AG45" i="1" l="1"/>
  <c r="AF30" i="1" l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I30" i="1"/>
  <c r="G30" i="1"/>
  <c r="F30" i="1"/>
  <c r="E30" i="1"/>
  <c r="D30" i="1"/>
  <c r="C30" i="1"/>
  <c r="AG29" i="1"/>
  <c r="AG28" i="1"/>
  <c r="AG27" i="1"/>
  <c r="AG26" i="1"/>
  <c r="AG25" i="1"/>
  <c r="AG24" i="1"/>
  <c r="AG23" i="1"/>
  <c r="AG22" i="1"/>
  <c r="AG21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AG12" i="1"/>
  <c r="C55" i="1" s="1"/>
  <c r="AG11" i="1"/>
  <c r="AG10" i="1"/>
  <c r="C53" i="1" s="1"/>
  <c r="AG9" i="1"/>
  <c r="C52" i="1" s="1"/>
  <c r="AG8" i="1"/>
  <c r="C51" i="1" s="1"/>
  <c r="AG7" i="1"/>
  <c r="AG6" i="1"/>
  <c r="AG5" i="1"/>
  <c r="AG4" i="1"/>
  <c r="AH5" i="1" l="1"/>
  <c r="AH13" i="1" s="1"/>
  <c r="C48" i="1"/>
  <c r="C49" i="1"/>
  <c r="C54" i="1"/>
  <c r="C50" i="1"/>
  <c r="C56" i="1"/>
  <c r="AG30" i="1"/>
  <c r="AG13" i="1"/>
</calcChain>
</file>

<file path=xl/comments1.xml><?xml version="1.0" encoding="utf-8"?>
<comments xmlns="http://schemas.openxmlformats.org/spreadsheetml/2006/main">
  <authors>
    <author>Administrator</author>
  </authors>
  <commentList>
    <comment ref="I5" authorId="0" shapeId="0">
      <text>
        <r>
          <rPr>
            <b/>
            <sz val="9"/>
            <color indexed="81"/>
            <rFont val="Tahoma"/>
          </rPr>
          <t>Administrator:</t>
        </r>
        <r>
          <rPr>
            <sz val="9"/>
            <color indexed="81"/>
            <rFont val="Tahoma"/>
          </rPr>
          <t xml:space="preserve">
Thực nhận 1040, dư 6 gói
</t>
        </r>
      </text>
    </comment>
    <comment ref="J21" authorId="0" shapeId="0">
      <text>
        <r>
          <rPr>
            <b/>
            <sz val="9"/>
            <color indexed="81"/>
            <rFont val="Tahoma"/>
          </rPr>
          <t>Administrator:</t>
        </r>
        <r>
          <rPr>
            <sz val="9"/>
            <color indexed="81"/>
            <rFont val="Tahoma"/>
          </rPr>
          <t xml:space="preserve">
Thực nhận 221, dư 1 gói
</t>
        </r>
      </text>
    </comment>
    <comment ref="D24" authorId="0" shapeId="0">
      <text>
        <r>
          <rPr>
            <b/>
            <sz val="9"/>
            <color indexed="81"/>
            <rFont val="Tahoma"/>
          </rPr>
          <t>Administrator:</t>
        </r>
        <r>
          <rPr>
            <sz val="9"/>
            <color indexed="81"/>
            <rFont val="Tahoma"/>
          </rPr>
          <t xml:space="preserve">
Thực nhận 518 gói, thiếu 2 gói
</t>
        </r>
      </text>
    </comment>
    <comment ref="H25" authorId="0" shapeId="0">
      <text>
        <r>
          <rPr>
            <b/>
            <sz val="9"/>
            <color indexed="81"/>
            <rFont val="Tahoma"/>
          </rPr>
          <t>Administrator:</t>
        </r>
        <r>
          <rPr>
            <sz val="9"/>
            <color indexed="81"/>
            <rFont val="Tahoma"/>
          </rPr>
          <t xml:space="preserve">
Thực nhận 714, dư 2 gói</t>
        </r>
      </text>
    </comment>
    <comment ref="G26" authorId="0" shapeId="0">
      <text>
        <r>
          <rPr>
            <b/>
            <sz val="9"/>
            <color indexed="81"/>
            <rFont val="Tahoma"/>
          </rPr>
          <t>Administrator:</t>
        </r>
        <r>
          <rPr>
            <sz val="9"/>
            <color indexed="81"/>
            <rFont val="Tahoma"/>
          </rPr>
          <t xml:space="preserve">
Thực nhận 163, dư 1 gói
</t>
        </r>
      </text>
    </comment>
  </commentList>
</comments>
</file>

<file path=xl/sharedStrings.xml><?xml version="1.0" encoding="utf-8"?>
<sst xmlns="http://schemas.openxmlformats.org/spreadsheetml/2006/main" count="94" uniqueCount="27">
  <si>
    <t>DANH SÁCH XUẤT HÀNG HÀ NỘI</t>
  </si>
  <si>
    <t>Mã</t>
  </si>
  <si>
    <t>Tên</t>
  </si>
  <si>
    <t>Tổng cộng</t>
  </si>
  <si>
    <t>CC300</t>
  </si>
  <si>
    <t>Chả cốm 300g</t>
  </si>
  <si>
    <t>CGM300</t>
  </si>
  <si>
    <t>Chân giò heo muối 300g</t>
  </si>
  <si>
    <t>CGM500</t>
  </si>
  <si>
    <t>Chân giò heo muối 500g</t>
  </si>
  <si>
    <t>GM500</t>
  </si>
  <si>
    <t>Gà muối 500g</t>
  </si>
  <si>
    <t>GTLX250G</t>
  </si>
  <si>
    <t>Giò tai lưỡi xào 250g</t>
  </si>
  <si>
    <t>TH200</t>
  </si>
  <si>
    <t>Tai heo muối 200g</t>
  </si>
  <si>
    <t>TH400</t>
  </si>
  <si>
    <t>Tai heo muối 400g</t>
  </si>
  <si>
    <t>MNH250</t>
  </si>
  <si>
    <t>Mọc nấm hương 250g</t>
  </si>
  <si>
    <t>CN300</t>
  </si>
  <si>
    <t>Chả nướng 300g</t>
  </si>
  <si>
    <t>DANH SÁCH XUẤT HÀNG SÀI GÒN</t>
  </si>
  <si>
    <t xml:space="preserve">Tổng cộng </t>
  </si>
  <si>
    <t>Tháng 03 năm 2024</t>
  </si>
  <si>
    <t>DANH SÁCH XUẤT HÀNG ĐÀ NẴNG</t>
  </si>
  <si>
    <t>Thực nhận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</si>
</sst>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rgb="FF000000"/>
      <name val="Microsoft Sans Serif"/>
      <family val="2"/>
    </font>
    <font>
      <sz val="9"/>
      <color indexed="81"/>
      <name val="Tahoma"/>
    </font>
    <font>
      <b/>
      <sz val="9"/>
      <color indexed="81"/>
      <name val="Tahoma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9">
    <xf numFmtId="0" fontId="0" fillId="0" borderId="0" xfId="0"/>
    <xf numFmtId="0" fontId="3" fillId="0" borderId="1" xfId="0" applyFont="1" applyBorder="1" applyAlignment="1">
      <alignment horizontal="left" vertical="center"/>
    </xf>
    <xf numFmtId="0" fontId="0" fillId="0" borderId="1" xfId="0" applyBorder="1"/>
    <xf numFmtId="0" fontId="1" fillId="3" borderId="1" xfId="0" applyFont="1" applyFill="1" applyBorder="1"/>
    <xf numFmtId="0" fontId="4" fillId="3" borderId="1" xfId="0" applyFont="1" applyFill="1" applyBorder="1"/>
    <xf numFmtId="0" fontId="3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0" fillId="4" borderId="1" xfId="0" applyFill="1" applyBorder="1"/>
    <xf numFmtId="164" fontId="6" fillId="0" borderId="1" xfId="1" applyNumberFormat="1" applyFont="1" applyBorder="1"/>
    <xf numFmtId="0" fontId="6" fillId="0" borderId="1" xfId="0" applyFont="1" applyBorder="1"/>
    <xf numFmtId="0" fontId="6" fillId="0" borderId="0" xfId="0" applyFont="1" applyBorder="1"/>
    <xf numFmtId="0" fontId="4" fillId="3" borderId="0" xfId="0" applyFont="1" applyFill="1" applyBorder="1"/>
    <xf numFmtId="0" fontId="0" fillId="0" borderId="1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4" fontId="0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56"/>
  <sheetViews>
    <sheetView tabSelected="1" topLeftCell="A31" zoomScaleNormal="100" workbookViewId="0">
      <selection activeCell="K53" sqref="K53:K54"/>
    </sheetView>
  </sheetViews>
  <sheetFormatPr defaultRowHeight="15" x14ac:dyDescent="0.25"/>
  <cols>
    <col min="2" max="2" width="17.7109375" bestFit="1" customWidth="1"/>
    <col min="3" max="3" width="7.85546875" customWidth="1"/>
    <col min="4" max="4" width="8.5703125" customWidth="1"/>
    <col min="5" max="32" width="5.5703125" customWidth="1"/>
    <col min="33" max="34" width="9.85546875" customWidth="1"/>
  </cols>
  <sheetData>
    <row r="1" spans="1:34" ht="18.75" x14ac:dyDescent="0.3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</row>
    <row r="2" spans="1:34" ht="18.75" x14ac:dyDescent="0.25">
      <c r="A2" s="16" t="s">
        <v>24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</row>
    <row r="3" spans="1:34" s="9" customFormat="1" x14ac:dyDescent="0.25">
      <c r="A3" s="8" t="s">
        <v>1</v>
      </c>
      <c r="B3" s="8" t="s">
        <v>2</v>
      </c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8">
        <v>24</v>
      </c>
      <c r="AA3" s="8">
        <v>25</v>
      </c>
      <c r="AB3" s="8">
        <v>26</v>
      </c>
      <c r="AC3" s="8">
        <v>27</v>
      </c>
      <c r="AD3" s="8">
        <v>28</v>
      </c>
      <c r="AE3" s="8">
        <v>29</v>
      </c>
      <c r="AF3" s="8">
        <v>30</v>
      </c>
      <c r="AG3" s="8" t="s">
        <v>3</v>
      </c>
      <c r="AH3" s="8" t="s">
        <v>26</v>
      </c>
    </row>
    <row r="4" spans="1:34" x14ac:dyDescent="0.25">
      <c r="A4" s="1" t="s">
        <v>4</v>
      </c>
      <c r="B4" s="1" t="s">
        <v>5</v>
      </c>
      <c r="C4" s="2"/>
      <c r="D4" s="2"/>
      <c r="E4" s="2"/>
      <c r="F4" s="2">
        <v>90</v>
      </c>
      <c r="G4" s="2">
        <v>90</v>
      </c>
      <c r="H4" s="2"/>
      <c r="I4" s="2">
        <v>450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3">
        <f>+SUM(C4:AF4)</f>
        <v>630</v>
      </c>
      <c r="AH4" s="3">
        <v>630</v>
      </c>
    </row>
    <row r="5" spans="1:34" x14ac:dyDescent="0.25">
      <c r="A5" s="1" t="s">
        <v>6</v>
      </c>
      <c r="B5" s="1" t="s">
        <v>7</v>
      </c>
      <c r="C5" s="2"/>
      <c r="D5" s="2"/>
      <c r="E5" s="2"/>
      <c r="F5" s="2">
        <v>745</v>
      </c>
      <c r="G5" s="2"/>
      <c r="H5" s="2"/>
      <c r="I5" s="2">
        <v>1040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3">
        <f t="shared" ref="AG5:AG12" si="0">+SUM(C5:AF5)</f>
        <v>1785</v>
      </c>
      <c r="AH5" s="3">
        <f>AG5+6</f>
        <v>1791</v>
      </c>
    </row>
    <row r="6" spans="1:34" x14ac:dyDescent="0.25">
      <c r="A6" s="1" t="s">
        <v>8</v>
      </c>
      <c r="B6" s="1" t="s">
        <v>9</v>
      </c>
      <c r="C6" s="2"/>
      <c r="D6" s="2"/>
      <c r="E6" s="2"/>
      <c r="F6" s="2"/>
      <c r="G6" s="2">
        <v>90</v>
      </c>
      <c r="H6" s="2"/>
      <c r="I6" s="2">
        <v>78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3">
        <f t="shared" si="0"/>
        <v>168</v>
      </c>
      <c r="AH6" s="3">
        <v>168</v>
      </c>
    </row>
    <row r="7" spans="1:34" x14ac:dyDescent="0.25">
      <c r="A7" s="1" t="s">
        <v>10</v>
      </c>
      <c r="B7" s="1" t="s">
        <v>11</v>
      </c>
      <c r="C7" s="2"/>
      <c r="D7" s="2"/>
      <c r="E7" s="2"/>
      <c r="F7" s="2">
        <v>520</v>
      </c>
      <c r="G7" s="2">
        <v>260</v>
      </c>
      <c r="H7" s="2"/>
      <c r="I7" s="2">
        <v>936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3">
        <f t="shared" si="0"/>
        <v>1716</v>
      </c>
      <c r="AH7" s="3">
        <v>1716</v>
      </c>
    </row>
    <row r="8" spans="1:34" x14ac:dyDescent="0.25">
      <c r="A8" s="1" t="s">
        <v>12</v>
      </c>
      <c r="B8" s="1" t="s">
        <v>13</v>
      </c>
      <c r="C8" s="2"/>
      <c r="D8" s="2"/>
      <c r="E8" s="2"/>
      <c r="F8" s="2"/>
      <c r="G8" s="2">
        <v>300</v>
      </c>
      <c r="H8" s="2"/>
      <c r="I8" s="2">
        <v>705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3">
        <f t="shared" si="0"/>
        <v>1005</v>
      </c>
      <c r="AH8" s="3">
        <v>1005</v>
      </c>
    </row>
    <row r="9" spans="1:34" x14ac:dyDescent="0.25">
      <c r="A9" s="1" t="s">
        <v>14</v>
      </c>
      <c r="B9" s="1" t="s">
        <v>15</v>
      </c>
      <c r="C9" s="2"/>
      <c r="D9" s="2"/>
      <c r="E9" s="2"/>
      <c r="F9" s="2"/>
      <c r="G9" s="2">
        <v>185</v>
      </c>
      <c r="H9" s="2"/>
      <c r="I9" s="2">
        <v>159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3">
        <f t="shared" si="0"/>
        <v>344</v>
      </c>
      <c r="AH9" s="3">
        <v>344</v>
      </c>
    </row>
    <row r="10" spans="1:34" x14ac:dyDescent="0.25">
      <c r="A10" s="1" t="s">
        <v>16</v>
      </c>
      <c r="B10" s="1" t="s">
        <v>17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3">
        <f t="shared" si="0"/>
        <v>0</v>
      </c>
      <c r="AH10" s="3">
        <v>0</v>
      </c>
    </row>
    <row r="11" spans="1:34" x14ac:dyDescent="0.25">
      <c r="A11" s="1" t="s">
        <v>18</v>
      </c>
      <c r="B11" s="1" t="s">
        <v>19</v>
      </c>
      <c r="C11" s="2"/>
      <c r="D11" s="2"/>
      <c r="E11" s="2"/>
      <c r="F11" s="2"/>
      <c r="G11" s="2">
        <v>495</v>
      </c>
      <c r="H11" s="2"/>
      <c r="I11" s="2">
        <v>650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3">
        <f t="shared" si="0"/>
        <v>1145</v>
      </c>
      <c r="AH11" s="3">
        <v>1145</v>
      </c>
    </row>
    <row r="12" spans="1:34" x14ac:dyDescent="0.25">
      <c r="A12" s="1" t="s">
        <v>20</v>
      </c>
      <c r="B12" s="1" t="s">
        <v>21</v>
      </c>
      <c r="C12" s="2"/>
      <c r="D12" s="2"/>
      <c r="E12" s="2"/>
      <c r="F12" s="2">
        <v>54</v>
      </c>
      <c r="G12" s="2"/>
      <c r="H12" s="2"/>
      <c r="I12" s="2">
        <v>315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3">
        <f t="shared" si="0"/>
        <v>369</v>
      </c>
      <c r="AH12" s="3">
        <v>369</v>
      </c>
    </row>
    <row r="13" spans="1:34" x14ac:dyDescent="0.25">
      <c r="A13" s="1"/>
      <c r="B13" s="1" t="s">
        <v>3</v>
      </c>
      <c r="C13" s="2">
        <f>+SUM(C4:C12)</f>
        <v>0</v>
      </c>
      <c r="D13" s="2">
        <f t="shared" ref="D13:AG13" si="1">+SUM(D4:D12)</f>
        <v>0</v>
      </c>
      <c r="E13" s="2">
        <f t="shared" si="1"/>
        <v>0</v>
      </c>
      <c r="F13" s="12">
        <f t="shared" si="1"/>
        <v>1409</v>
      </c>
      <c r="G13" s="12">
        <f t="shared" si="1"/>
        <v>1420</v>
      </c>
      <c r="H13" s="2">
        <f t="shared" si="1"/>
        <v>0</v>
      </c>
      <c r="I13" s="12">
        <f t="shared" si="1"/>
        <v>4333</v>
      </c>
      <c r="J13" s="2">
        <f t="shared" si="1"/>
        <v>0</v>
      </c>
      <c r="K13" s="2">
        <f t="shared" si="1"/>
        <v>0</v>
      </c>
      <c r="L13" s="2">
        <f t="shared" si="1"/>
        <v>0</v>
      </c>
      <c r="M13" s="2">
        <f t="shared" si="1"/>
        <v>0</v>
      </c>
      <c r="N13" s="2">
        <f t="shared" si="1"/>
        <v>0</v>
      </c>
      <c r="O13" s="2">
        <f t="shared" si="1"/>
        <v>0</v>
      </c>
      <c r="P13" s="2">
        <f t="shared" si="1"/>
        <v>0</v>
      </c>
      <c r="Q13" s="2">
        <f t="shared" si="1"/>
        <v>0</v>
      </c>
      <c r="R13" s="2">
        <f t="shared" si="1"/>
        <v>0</v>
      </c>
      <c r="S13" s="2">
        <f t="shared" si="1"/>
        <v>0</v>
      </c>
      <c r="T13" s="2">
        <f t="shared" si="1"/>
        <v>0</v>
      </c>
      <c r="U13" s="2">
        <f t="shared" si="1"/>
        <v>0</v>
      </c>
      <c r="V13" s="2">
        <f t="shared" si="1"/>
        <v>0</v>
      </c>
      <c r="W13" s="2">
        <f t="shared" si="1"/>
        <v>0</v>
      </c>
      <c r="X13" s="2">
        <f t="shared" si="1"/>
        <v>0</v>
      </c>
      <c r="Y13" s="2">
        <f t="shared" si="1"/>
        <v>0</v>
      </c>
      <c r="Z13" s="2">
        <f t="shared" si="1"/>
        <v>0</v>
      </c>
      <c r="AA13" s="2">
        <f t="shared" si="1"/>
        <v>0</v>
      </c>
      <c r="AB13" s="2">
        <f t="shared" si="1"/>
        <v>0</v>
      </c>
      <c r="AC13" s="2">
        <f t="shared" si="1"/>
        <v>0</v>
      </c>
      <c r="AD13" s="2">
        <f t="shared" si="1"/>
        <v>0</v>
      </c>
      <c r="AE13" s="2">
        <f t="shared" si="1"/>
        <v>0</v>
      </c>
      <c r="AF13" s="2">
        <f t="shared" si="1"/>
        <v>0</v>
      </c>
      <c r="AG13" s="4">
        <f t="shared" si="1"/>
        <v>7162</v>
      </c>
      <c r="AH13" s="4">
        <f>SUM(AH4:AH12)</f>
        <v>7168</v>
      </c>
    </row>
    <row r="14" spans="1:34" x14ac:dyDescent="0.25">
      <c r="A14" s="5"/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</row>
    <row r="15" spans="1:34" x14ac:dyDescent="0.25">
      <c r="A15" s="5"/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</row>
    <row r="16" spans="1:34" x14ac:dyDescent="0.25">
      <c r="A16" s="5"/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</row>
    <row r="17" spans="1:34" x14ac:dyDescent="0.25">
      <c r="A17" s="5"/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</row>
    <row r="18" spans="1:34" ht="18.75" x14ac:dyDescent="0.3">
      <c r="A18" s="17" t="s">
        <v>22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</row>
    <row r="19" spans="1:34" ht="18.75" x14ac:dyDescent="0.25">
      <c r="A19" s="16" t="s">
        <v>24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</row>
    <row r="20" spans="1:34" s="9" customFormat="1" x14ac:dyDescent="0.25">
      <c r="A20" s="8" t="s">
        <v>1</v>
      </c>
      <c r="B20" s="8" t="s">
        <v>2</v>
      </c>
      <c r="C20" s="8">
        <v>1</v>
      </c>
      <c r="D20" s="8">
        <v>2</v>
      </c>
      <c r="E20" s="8">
        <v>3</v>
      </c>
      <c r="F20" s="8">
        <v>4</v>
      </c>
      <c r="G20" s="8">
        <v>5</v>
      </c>
      <c r="H20" s="8">
        <v>6</v>
      </c>
      <c r="I20" s="8">
        <v>7</v>
      </c>
      <c r="J20" s="8">
        <v>8</v>
      </c>
      <c r="K20" s="8">
        <v>9</v>
      </c>
      <c r="L20" s="8">
        <v>10</v>
      </c>
      <c r="M20" s="8">
        <v>11</v>
      </c>
      <c r="N20" s="8">
        <v>12</v>
      </c>
      <c r="O20" s="8">
        <v>13</v>
      </c>
      <c r="P20" s="8">
        <v>14</v>
      </c>
      <c r="Q20" s="8">
        <v>15</v>
      </c>
      <c r="R20" s="8">
        <v>16</v>
      </c>
      <c r="S20" s="8">
        <v>17</v>
      </c>
      <c r="T20" s="8">
        <v>18</v>
      </c>
      <c r="U20" s="8">
        <v>19</v>
      </c>
      <c r="V20" s="8">
        <v>20</v>
      </c>
      <c r="W20" s="8">
        <v>21</v>
      </c>
      <c r="X20" s="8">
        <v>22</v>
      </c>
      <c r="Y20" s="8">
        <v>23</v>
      </c>
      <c r="Z20" s="8">
        <v>24</v>
      </c>
      <c r="AA20" s="8">
        <v>25</v>
      </c>
      <c r="AB20" s="8">
        <v>26</v>
      </c>
      <c r="AC20" s="8">
        <v>27</v>
      </c>
      <c r="AD20" s="8">
        <v>28</v>
      </c>
      <c r="AE20" s="8">
        <v>29</v>
      </c>
      <c r="AF20" s="8">
        <v>30</v>
      </c>
      <c r="AG20" s="8" t="s">
        <v>3</v>
      </c>
      <c r="AH20" s="8" t="s">
        <v>26</v>
      </c>
    </row>
    <row r="21" spans="1:34" x14ac:dyDescent="0.25">
      <c r="A21" s="1" t="s">
        <v>4</v>
      </c>
      <c r="B21" s="1" t="s">
        <v>5</v>
      </c>
      <c r="C21" s="2">
        <v>180</v>
      </c>
      <c r="D21" s="2">
        <v>398</v>
      </c>
      <c r="E21" s="2"/>
      <c r="F21" s="2"/>
      <c r="G21" s="2">
        <v>57</v>
      </c>
      <c r="H21" s="10">
        <f>11+95</f>
        <v>106</v>
      </c>
      <c r="I21" s="2"/>
      <c r="J21" s="2">
        <v>220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3">
        <f>+SUM(C21:AF21)</f>
        <v>961</v>
      </c>
      <c r="AH21" s="3">
        <v>962</v>
      </c>
    </row>
    <row r="22" spans="1:34" x14ac:dyDescent="0.25">
      <c r="A22" s="1" t="s">
        <v>6</v>
      </c>
      <c r="B22" s="1" t="s">
        <v>7</v>
      </c>
      <c r="C22" s="2">
        <v>420</v>
      </c>
      <c r="D22" s="2">
        <v>416</v>
      </c>
      <c r="E22" s="2"/>
      <c r="F22" s="2">
        <v>100</v>
      </c>
      <c r="G22" s="2">
        <v>569</v>
      </c>
      <c r="H22" s="10">
        <f>470+482</f>
        <v>952</v>
      </c>
      <c r="I22" s="2">
        <v>40</v>
      </c>
      <c r="J22" s="2">
        <f>560+471</f>
        <v>1031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3">
        <f t="shared" ref="AG22:AG29" si="2">+SUM(C22:AF22)</f>
        <v>3528</v>
      </c>
      <c r="AH22" s="3">
        <v>3528</v>
      </c>
    </row>
    <row r="23" spans="1:34" x14ac:dyDescent="0.25">
      <c r="A23" s="1" t="s">
        <v>8</v>
      </c>
      <c r="B23" s="1" t="s">
        <v>9</v>
      </c>
      <c r="C23" s="2"/>
      <c r="D23" s="2">
        <v>80</v>
      </c>
      <c r="E23" s="2"/>
      <c r="F23" s="2"/>
      <c r="G23" s="2"/>
      <c r="H23" s="10">
        <f>90+140</f>
        <v>230</v>
      </c>
      <c r="I23" s="2"/>
      <c r="J23" s="2">
        <f>90+106</f>
        <v>196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3">
        <f t="shared" si="2"/>
        <v>506</v>
      </c>
      <c r="AH23" s="3">
        <v>506</v>
      </c>
    </row>
    <row r="24" spans="1:34" x14ac:dyDescent="0.25">
      <c r="A24" s="1" t="s">
        <v>10</v>
      </c>
      <c r="B24" s="1" t="s">
        <v>11</v>
      </c>
      <c r="C24" s="2">
        <v>156</v>
      </c>
      <c r="D24" s="2">
        <v>520</v>
      </c>
      <c r="E24" s="2"/>
      <c r="F24" s="2"/>
      <c r="G24" s="2">
        <v>379</v>
      </c>
      <c r="H24" s="10">
        <f>229+191</f>
        <v>420</v>
      </c>
      <c r="I24" s="2"/>
      <c r="J24" s="2">
        <f>300+474</f>
        <v>774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3">
        <f t="shared" si="2"/>
        <v>2249</v>
      </c>
      <c r="AH24" s="3">
        <v>2247</v>
      </c>
    </row>
    <row r="25" spans="1:34" x14ac:dyDescent="0.25">
      <c r="A25" s="1" t="s">
        <v>12</v>
      </c>
      <c r="B25" s="1" t="s">
        <v>13</v>
      </c>
      <c r="C25" s="2">
        <v>400</v>
      </c>
      <c r="D25" s="2">
        <v>397</v>
      </c>
      <c r="E25" s="2"/>
      <c r="F25" s="2"/>
      <c r="G25" s="2">
        <v>307</v>
      </c>
      <c r="H25" s="10">
        <f>533+179</f>
        <v>712</v>
      </c>
      <c r="I25" s="2">
        <v>40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3">
        <f t="shared" si="2"/>
        <v>1856</v>
      </c>
      <c r="AH25" s="3">
        <v>1858</v>
      </c>
    </row>
    <row r="26" spans="1:34" x14ac:dyDescent="0.25">
      <c r="A26" s="1" t="s">
        <v>14</v>
      </c>
      <c r="B26" s="1" t="s">
        <v>15</v>
      </c>
      <c r="C26" s="2"/>
      <c r="D26" s="2"/>
      <c r="E26" s="2"/>
      <c r="F26" s="2"/>
      <c r="G26" s="2">
        <v>162</v>
      </c>
      <c r="H26" s="10">
        <f>77+131</f>
        <v>208</v>
      </c>
      <c r="I26" s="2"/>
      <c r="J26" s="2">
        <v>200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3">
        <f t="shared" si="2"/>
        <v>570</v>
      </c>
      <c r="AH26" s="3">
        <v>571</v>
      </c>
    </row>
    <row r="27" spans="1:34" x14ac:dyDescent="0.25">
      <c r="A27" s="1" t="s">
        <v>16</v>
      </c>
      <c r="B27" s="1" t="s">
        <v>17</v>
      </c>
      <c r="C27" s="2"/>
      <c r="D27" s="2"/>
      <c r="E27" s="2"/>
      <c r="F27" s="2"/>
      <c r="G27" s="2"/>
      <c r="H27" s="10">
        <v>120</v>
      </c>
      <c r="I27" s="2"/>
      <c r="J27" s="2">
        <v>120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3">
        <f t="shared" si="2"/>
        <v>240</v>
      </c>
      <c r="AH27" s="3">
        <v>240</v>
      </c>
    </row>
    <row r="28" spans="1:34" x14ac:dyDescent="0.25">
      <c r="A28" s="1" t="s">
        <v>18</v>
      </c>
      <c r="B28" s="1" t="s">
        <v>19</v>
      </c>
      <c r="C28" s="2"/>
      <c r="D28" s="2">
        <v>320</v>
      </c>
      <c r="E28" s="2"/>
      <c r="F28" s="2"/>
      <c r="G28" s="2">
        <v>21</v>
      </c>
      <c r="H28" s="10">
        <f>16</f>
        <v>16</v>
      </c>
      <c r="I28" s="2"/>
      <c r="J28" s="2">
        <v>130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3">
        <f t="shared" si="2"/>
        <v>487</v>
      </c>
      <c r="AH28" s="3">
        <v>487</v>
      </c>
    </row>
    <row r="29" spans="1:34" x14ac:dyDescent="0.25">
      <c r="A29" s="1" t="s">
        <v>20</v>
      </c>
      <c r="B29" s="1" t="s">
        <v>21</v>
      </c>
      <c r="C29" s="2"/>
      <c r="D29" s="2"/>
      <c r="E29" s="2"/>
      <c r="F29" s="2"/>
      <c r="G29" s="2">
        <v>20</v>
      </c>
      <c r="H29" s="10">
        <v>13</v>
      </c>
      <c r="I29" s="2"/>
      <c r="J29" s="2">
        <v>10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3">
        <f t="shared" si="2"/>
        <v>43</v>
      </c>
      <c r="AH29" s="3">
        <v>43</v>
      </c>
    </row>
    <row r="30" spans="1:34" x14ac:dyDescent="0.25">
      <c r="A30" s="2"/>
      <c r="B30" s="7" t="s">
        <v>23</v>
      </c>
      <c r="C30" s="12">
        <f>+SUM(C21:C29)</f>
        <v>1156</v>
      </c>
      <c r="D30" s="12">
        <f t="shared" ref="D30:AG30" si="3">+SUM(D21:D29)</f>
        <v>2131</v>
      </c>
      <c r="E30" s="2">
        <f t="shared" si="3"/>
        <v>0</v>
      </c>
      <c r="F30" s="12">
        <f t="shared" si="3"/>
        <v>100</v>
      </c>
      <c r="G30" s="12">
        <f t="shared" si="3"/>
        <v>1515</v>
      </c>
      <c r="H30" s="12">
        <f>+SUM(H21:H29)</f>
        <v>2777</v>
      </c>
      <c r="I30" s="12">
        <f t="shared" si="3"/>
        <v>80</v>
      </c>
      <c r="J30" s="12">
        <f>+SUM(J21:J29)</f>
        <v>2681</v>
      </c>
      <c r="K30" s="2">
        <f t="shared" si="3"/>
        <v>0</v>
      </c>
      <c r="L30" s="2">
        <f t="shared" si="3"/>
        <v>0</v>
      </c>
      <c r="M30" s="2">
        <f t="shared" si="3"/>
        <v>0</v>
      </c>
      <c r="N30" s="2">
        <f t="shared" si="3"/>
        <v>0</v>
      </c>
      <c r="O30" s="2">
        <f t="shared" si="3"/>
        <v>0</v>
      </c>
      <c r="P30" s="2">
        <f t="shared" si="3"/>
        <v>0</v>
      </c>
      <c r="Q30" s="2">
        <f t="shared" si="3"/>
        <v>0</v>
      </c>
      <c r="R30" s="2">
        <f t="shared" si="3"/>
        <v>0</v>
      </c>
      <c r="S30" s="2">
        <f t="shared" si="3"/>
        <v>0</v>
      </c>
      <c r="T30" s="2">
        <f t="shared" si="3"/>
        <v>0</v>
      </c>
      <c r="U30" s="2">
        <f t="shared" si="3"/>
        <v>0</v>
      </c>
      <c r="V30" s="2">
        <f t="shared" si="3"/>
        <v>0</v>
      </c>
      <c r="W30" s="2">
        <f t="shared" si="3"/>
        <v>0</v>
      </c>
      <c r="X30" s="2">
        <f t="shared" si="3"/>
        <v>0</v>
      </c>
      <c r="Y30" s="2">
        <f t="shared" si="3"/>
        <v>0</v>
      </c>
      <c r="Z30" s="2">
        <f t="shared" si="3"/>
        <v>0</v>
      </c>
      <c r="AA30" s="2">
        <f t="shared" si="3"/>
        <v>0</v>
      </c>
      <c r="AB30" s="2">
        <f t="shared" si="3"/>
        <v>0</v>
      </c>
      <c r="AC30" s="2">
        <f t="shared" si="3"/>
        <v>0</v>
      </c>
      <c r="AD30" s="2">
        <f t="shared" si="3"/>
        <v>0</v>
      </c>
      <c r="AE30" s="2">
        <f t="shared" si="3"/>
        <v>0</v>
      </c>
      <c r="AF30" s="2">
        <f t="shared" si="3"/>
        <v>0</v>
      </c>
      <c r="AG30" s="4">
        <f t="shared" si="3"/>
        <v>10440</v>
      </c>
      <c r="AH30" s="4">
        <f>SUM(AH21:AH29)</f>
        <v>10442</v>
      </c>
    </row>
    <row r="33" spans="1:34" ht="18.75" x14ac:dyDescent="0.3">
      <c r="A33" s="17" t="s">
        <v>25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</row>
    <row r="34" spans="1:34" ht="18.75" x14ac:dyDescent="0.25">
      <c r="A34" s="16" t="s">
        <v>24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</row>
    <row r="35" spans="1:34" x14ac:dyDescent="0.25">
      <c r="A35" s="8" t="s">
        <v>1</v>
      </c>
      <c r="B35" s="8" t="s">
        <v>2</v>
      </c>
      <c r="C35" s="8">
        <v>1</v>
      </c>
      <c r="D35" s="8">
        <v>2</v>
      </c>
      <c r="E35" s="8">
        <v>3</v>
      </c>
      <c r="F35" s="8">
        <v>4</v>
      </c>
      <c r="G35" s="8">
        <v>5</v>
      </c>
      <c r="H35" s="8">
        <v>6</v>
      </c>
      <c r="I35" s="8">
        <v>7</v>
      </c>
      <c r="J35" s="8">
        <v>8</v>
      </c>
      <c r="K35" s="8">
        <v>9</v>
      </c>
      <c r="L35" s="8">
        <v>10</v>
      </c>
      <c r="M35" s="8">
        <v>11</v>
      </c>
      <c r="N35" s="8">
        <v>12</v>
      </c>
      <c r="O35" s="8">
        <v>13</v>
      </c>
      <c r="P35" s="8">
        <v>14</v>
      </c>
      <c r="Q35" s="8">
        <v>15</v>
      </c>
      <c r="R35" s="8">
        <v>16</v>
      </c>
      <c r="S35" s="8">
        <v>17</v>
      </c>
      <c r="T35" s="8">
        <v>18</v>
      </c>
      <c r="U35" s="8">
        <v>19</v>
      </c>
      <c r="V35" s="8">
        <v>20</v>
      </c>
      <c r="W35" s="8">
        <v>21</v>
      </c>
      <c r="X35" s="8">
        <v>22</v>
      </c>
      <c r="Y35" s="8">
        <v>23</v>
      </c>
      <c r="Z35" s="8">
        <v>24</v>
      </c>
      <c r="AA35" s="8">
        <v>25</v>
      </c>
      <c r="AB35" s="8">
        <v>26</v>
      </c>
      <c r="AC35" s="8">
        <v>27</v>
      </c>
      <c r="AD35" s="8">
        <v>28</v>
      </c>
      <c r="AE35" s="8">
        <v>29</v>
      </c>
      <c r="AF35" s="8">
        <v>30</v>
      </c>
      <c r="AG35" s="8" t="s">
        <v>3</v>
      </c>
      <c r="AH35" s="8" t="s">
        <v>26</v>
      </c>
    </row>
    <row r="36" spans="1:34" x14ac:dyDescent="0.25">
      <c r="A36" s="1" t="s">
        <v>4</v>
      </c>
      <c r="B36" s="1" t="s">
        <v>5</v>
      </c>
      <c r="C36" s="2"/>
      <c r="D36" s="2"/>
      <c r="E36" s="2"/>
      <c r="F36" s="2">
        <v>253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3">
        <f>+SUM(C36:AF36)</f>
        <v>253</v>
      </c>
      <c r="AH36" s="3">
        <f>AG36</f>
        <v>253</v>
      </c>
    </row>
    <row r="37" spans="1:34" x14ac:dyDescent="0.25">
      <c r="A37" s="1" t="s">
        <v>6</v>
      </c>
      <c r="B37" s="1" t="s">
        <v>7</v>
      </c>
      <c r="C37" s="2"/>
      <c r="D37" s="2"/>
      <c r="E37" s="2"/>
      <c r="F37" s="2">
        <v>910</v>
      </c>
      <c r="G37" s="2"/>
      <c r="H37" s="10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3">
        <f t="shared" ref="AG37:AG44" si="4">+SUM(C37:AF37)</f>
        <v>910</v>
      </c>
      <c r="AH37" s="3">
        <f t="shared" ref="AH37:AH44" si="5">AG37</f>
        <v>910</v>
      </c>
    </row>
    <row r="38" spans="1:34" x14ac:dyDescent="0.25">
      <c r="A38" s="1" t="s">
        <v>8</v>
      </c>
      <c r="B38" s="1" t="s">
        <v>9</v>
      </c>
      <c r="C38" s="2"/>
      <c r="D38" s="2"/>
      <c r="E38" s="2"/>
      <c r="F38" s="2"/>
      <c r="G38" s="2"/>
      <c r="H38" s="10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3">
        <f t="shared" si="4"/>
        <v>0</v>
      </c>
      <c r="AH38" s="3">
        <f t="shared" si="5"/>
        <v>0</v>
      </c>
    </row>
    <row r="39" spans="1:34" x14ac:dyDescent="0.25">
      <c r="A39" s="1" t="s">
        <v>10</v>
      </c>
      <c r="B39" s="1" t="s">
        <v>11</v>
      </c>
      <c r="C39" s="2"/>
      <c r="D39" s="2"/>
      <c r="E39" s="2"/>
      <c r="F39" s="2">
        <v>364</v>
      </c>
      <c r="G39" s="2"/>
      <c r="H39" s="10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3">
        <f t="shared" si="4"/>
        <v>364</v>
      </c>
      <c r="AH39" s="3">
        <f t="shared" si="5"/>
        <v>364</v>
      </c>
    </row>
    <row r="40" spans="1:34" x14ac:dyDescent="0.25">
      <c r="A40" s="1" t="s">
        <v>12</v>
      </c>
      <c r="B40" s="1" t="s">
        <v>13</v>
      </c>
      <c r="C40" s="2"/>
      <c r="D40" s="2"/>
      <c r="E40" s="2"/>
      <c r="F40" s="2">
        <v>46</v>
      </c>
      <c r="G40" s="2"/>
      <c r="H40" s="10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3">
        <f t="shared" si="4"/>
        <v>46</v>
      </c>
      <c r="AH40" s="3">
        <f t="shared" si="5"/>
        <v>46</v>
      </c>
    </row>
    <row r="41" spans="1:34" x14ac:dyDescent="0.25">
      <c r="A41" s="1" t="s">
        <v>14</v>
      </c>
      <c r="B41" s="1" t="s">
        <v>15</v>
      </c>
      <c r="C41" s="2"/>
      <c r="D41" s="2"/>
      <c r="E41" s="2"/>
      <c r="F41" s="2">
        <v>380</v>
      </c>
      <c r="G41" s="2"/>
      <c r="H41" s="10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3">
        <f t="shared" si="4"/>
        <v>380</v>
      </c>
      <c r="AH41" s="3">
        <f t="shared" si="5"/>
        <v>380</v>
      </c>
    </row>
    <row r="42" spans="1:34" x14ac:dyDescent="0.25">
      <c r="A42" s="1" t="s">
        <v>16</v>
      </c>
      <c r="B42" s="1" t="s">
        <v>17</v>
      </c>
      <c r="C42" s="2"/>
      <c r="D42" s="2"/>
      <c r="E42" s="2"/>
      <c r="F42" s="2"/>
      <c r="G42" s="2"/>
      <c r="H42" s="10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3">
        <f t="shared" si="4"/>
        <v>0</v>
      </c>
      <c r="AH42" s="3">
        <f t="shared" si="5"/>
        <v>0</v>
      </c>
    </row>
    <row r="43" spans="1:34" x14ac:dyDescent="0.25">
      <c r="A43" s="1" t="s">
        <v>18</v>
      </c>
      <c r="B43" s="1" t="s">
        <v>19</v>
      </c>
      <c r="C43" s="2"/>
      <c r="D43" s="2"/>
      <c r="E43" s="2"/>
      <c r="F43" s="2">
        <v>197</v>
      </c>
      <c r="G43" s="2"/>
      <c r="H43" s="10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3">
        <f t="shared" si="4"/>
        <v>197</v>
      </c>
      <c r="AH43" s="3">
        <f t="shared" si="5"/>
        <v>197</v>
      </c>
    </row>
    <row r="44" spans="1:34" x14ac:dyDescent="0.25">
      <c r="A44" s="1" t="s">
        <v>20</v>
      </c>
      <c r="B44" s="1" t="s">
        <v>21</v>
      </c>
      <c r="C44" s="2"/>
      <c r="D44" s="2"/>
      <c r="E44" s="2"/>
      <c r="F44" s="2">
        <v>177</v>
      </c>
      <c r="G44" s="2"/>
      <c r="H44" s="10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3">
        <f t="shared" si="4"/>
        <v>177</v>
      </c>
      <c r="AH44" s="3">
        <f t="shared" si="5"/>
        <v>177</v>
      </c>
    </row>
    <row r="45" spans="1:34" x14ac:dyDescent="0.25">
      <c r="A45" s="2"/>
      <c r="B45" s="7" t="s">
        <v>23</v>
      </c>
      <c r="C45" s="12">
        <f>+SUM(C36:C44)</f>
        <v>0</v>
      </c>
      <c r="D45" s="12">
        <f t="shared" ref="D45:I45" si="6">+SUM(D36:D44)</f>
        <v>0</v>
      </c>
      <c r="E45" s="2">
        <f t="shared" si="6"/>
        <v>0</v>
      </c>
      <c r="F45" s="12">
        <f t="shared" si="6"/>
        <v>2327</v>
      </c>
      <c r="G45" s="2">
        <f t="shared" si="6"/>
        <v>0</v>
      </c>
      <c r="H45" s="2">
        <f t="shared" si="6"/>
        <v>0</v>
      </c>
      <c r="I45" s="2">
        <f t="shared" si="6"/>
        <v>0</v>
      </c>
      <c r="J45" s="2">
        <f>+SUM(J36:J44)</f>
        <v>0</v>
      </c>
      <c r="K45" s="2">
        <f t="shared" ref="K45:AG45" si="7">+SUM(K36:K44)</f>
        <v>0</v>
      </c>
      <c r="L45" s="2">
        <f t="shared" si="7"/>
        <v>0</v>
      </c>
      <c r="M45" s="2">
        <f t="shared" si="7"/>
        <v>0</v>
      </c>
      <c r="N45" s="2">
        <f t="shared" si="7"/>
        <v>0</v>
      </c>
      <c r="O45" s="2">
        <f t="shared" si="7"/>
        <v>0</v>
      </c>
      <c r="P45" s="2">
        <f t="shared" si="7"/>
        <v>0</v>
      </c>
      <c r="Q45" s="2">
        <f t="shared" si="7"/>
        <v>0</v>
      </c>
      <c r="R45" s="2">
        <f t="shared" si="7"/>
        <v>0</v>
      </c>
      <c r="S45" s="2">
        <f t="shared" si="7"/>
        <v>0</v>
      </c>
      <c r="T45" s="2">
        <f t="shared" si="7"/>
        <v>0</v>
      </c>
      <c r="U45" s="2">
        <f t="shared" si="7"/>
        <v>0</v>
      </c>
      <c r="V45" s="2">
        <f t="shared" si="7"/>
        <v>0</v>
      </c>
      <c r="W45" s="2">
        <f t="shared" si="7"/>
        <v>0</v>
      </c>
      <c r="X45" s="2">
        <f t="shared" si="7"/>
        <v>0</v>
      </c>
      <c r="Y45" s="2">
        <f t="shared" si="7"/>
        <v>0</v>
      </c>
      <c r="Z45" s="2">
        <f t="shared" si="7"/>
        <v>0</v>
      </c>
      <c r="AA45" s="2">
        <f t="shared" si="7"/>
        <v>0</v>
      </c>
      <c r="AB45" s="2">
        <f t="shared" si="7"/>
        <v>0</v>
      </c>
      <c r="AC45" s="2">
        <f t="shared" si="7"/>
        <v>0</v>
      </c>
      <c r="AD45" s="2">
        <f t="shared" si="7"/>
        <v>0</v>
      </c>
      <c r="AE45" s="2">
        <f t="shared" si="7"/>
        <v>0</v>
      </c>
      <c r="AF45" s="2">
        <f t="shared" si="7"/>
        <v>0</v>
      </c>
      <c r="AG45" s="4">
        <f t="shared" si="7"/>
        <v>2327</v>
      </c>
      <c r="AH45" s="3">
        <f>AG45</f>
        <v>2327</v>
      </c>
    </row>
    <row r="46" spans="1:34" x14ac:dyDescent="0.25">
      <c r="A46" s="2"/>
      <c r="B46" s="7"/>
      <c r="C46" s="12"/>
      <c r="D46" s="13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14"/>
      <c r="AH46" s="14"/>
    </row>
    <row r="47" spans="1:34" x14ac:dyDescent="0.25">
      <c r="A47" s="1" t="s">
        <v>4</v>
      </c>
      <c r="B47" s="1" t="s">
        <v>5</v>
      </c>
      <c r="C47" s="15">
        <f t="shared" ref="C47:D56" si="8">+AG4+AG21+AG36</f>
        <v>1844</v>
      </c>
      <c r="D47" s="18">
        <f t="shared" si="8"/>
        <v>1845</v>
      </c>
    </row>
    <row r="48" spans="1:34" x14ac:dyDescent="0.25">
      <c r="A48" s="1" t="s">
        <v>6</v>
      </c>
      <c r="B48" s="1" t="s">
        <v>7</v>
      </c>
      <c r="C48" s="15">
        <f t="shared" si="8"/>
        <v>6223</v>
      </c>
      <c r="D48" s="18">
        <f t="shared" si="8"/>
        <v>6229</v>
      </c>
    </row>
    <row r="49" spans="1:4" x14ac:dyDescent="0.25">
      <c r="A49" s="1" t="s">
        <v>8</v>
      </c>
      <c r="B49" s="1" t="s">
        <v>9</v>
      </c>
      <c r="C49" s="15">
        <f t="shared" si="8"/>
        <v>674</v>
      </c>
      <c r="D49" s="18">
        <f t="shared" si="8"/>
        <v>674</v>
      </c>
    </row>
    <row r="50" spans="1:4" x14ac:dyDescent="0.25">
      <c r="A50" s="1" t="s">
        <v>10</v>
      </c>
      <c r="B50" s="1" t="s">
        <v>11</v>
      </c>
      <c r="C50" s="15">
        <f t="shared" si="8"/>
        <v>4329</v>
      </c>
      <c r="D50" s="18">
        <f t="shared" si="8"/>
        <v>4327</v>
      </c>
    </row>
    <row r="51" spans="1:4" x14ac:dyDescent="0.25">
      <c r="A51" s="1" t="s">
        <v>12</v>
      </c>
      <c r="B51" s="1" t="s">
        <v>13</v>
      </c>
      <c r="C51" s="15">
        <f t="shared" si="8"/>
        <v>2907</v>
      </c>
      <c r="D51" s="18">
        <f t="shared" si="8"/>
        <v>2909</v>
      </c>
    </row>
    <row r="52" spans="1:4" x14ac:dyDescent="0.25">
      <c r="A52" s="1" t="s">
        <v>14</v>
      </c>
      <c r="B52" s="1" t="s">
        <v>15</v>
      </c>
      <c r="C52" s="15">
        <f t="shared" si="8"/>
        <v>1294</v>
      </c>
      <c r="D52" s="18">
        <f t="shared" si="8"/>
        <v>1295</v>
      </c>
    </row>
    <row r="53" spans="1:4" x14ac:dyDescent="0.25">
      <c r="A53" s="1" t="s">
        <v>16</v>
      </c>
      <c r="B53" s="1" t="s">
        <v>17</v>
      </c>
      <c r="C53" s="15">
        <f t="shared" si="8"/>
        <v>240</v>
      </c>
      <c r="D53" s="18">
        <f t="shared" si="8"/>
        <v>240</v>
      </c>
    </row>
    <row r="54" spans="1:4" x14ac:dyDescent="0.25">
      <c r="A54" s="1" t="s">
        <v>18</v>
      </c>
      <c r="B54" s="1" t="s">
        <v>19</v>
      </c>
      <c r="C54" s="15">
        <f t="shared" si="8"/>
        <v>1829</v>
      </c>
      <c r="D54" s="18">
        <f t="shared" si="8"/>
        <v>1829</v>
      </c>
    </row>
    <row r="55" spans="1:4" x14ac:dyDescent="0.25">
      <c r="A55" s="1" t="s">
        <v>20</v>
      </c>
      <c r="B55" s="1" t="s">
        <v>21</v>
      </c>
      <c r="C55" s="15">
        <f t="shared" si="8"/>
        <v>589</v>
      </c>
      <c r="D55" s="18">
        <f t="shared" si="8"/>
        <v>589</v>
      </c>
    </row>
    <row r="56" spans="1:4" x14ac:dyDescent="0.25">
      <c r="A56" s="15"/>
      <c r="B56" s="7" t="s">
        <v>3</v>
      </c>
      <c r="C56" s="11">
        <f>+SUM(C47:C55)</f>
        <v>19929</v>
      </c>
      <c r="D56" s="11">
        <f t="shared" si="8"/>
        <v>19937</v>
      </c>
    </row>
  </sheetData>
  <mergeCells count="6">
    <mergeCell ref="A34:AF34"/>
    <mergeCell ref="A1:AF1"/>
    <mergeCell ref="A2:AF2"/>
    <mergeCell ref="A18:AF18"/>
    <mergeCell ref="A19:AF19"/>
    <mergeCell ref="A33:AF33"/>
  </mergeCells>
  <pageMargins left="0.7" right="0.7" top="0.75" bottom="0.75" header="0.3" footer="0.3"/>
  <pageSetup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Mã_hàng</vt:lpstr>
      <vt:lpstr>Số_lượng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Anh Hoang</dc:creator>
  <cp:lastModifiedBy>Administrator</cp:lastModifiedBy>
  <dcterms:created xsi:type="dcterms:W3CDTF">2024-03-09T02:05:11Z</dcterms:created>
  <dcterms:modified xsi:type="dcterms:W3CDTF">2024-03-16T00:53:06Z</dcterms:modified>
</cp:coreProperties>
</file>