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HACH HANG\VIET Y\việt ý HN\2022\"/>
    </mc:Choice>
  </mc:AlternateContent>
  <bookViews>
    <workbookView xWindow="0" yWindow="0" windowWidth="17655" windowHeight="5010" tabRatio="734"/>
  </bookViews>
  <sheets>
    <sheet name="công nợ-FINAL" sheetId="1" r:id="rId1"/>
    <sheet name="bke t12" sheetId="10" r:id="rId2"/>
    <sheet name="bke tháng 11" sheetId="9" r:id="rId3"/>
    <sheet name="bk tháng 10" sheetId="7" r:id="rId4"/>
    <sheet name="bk tháng 9" sheetId="6" r:id="rId5"/>
    <sheet name="bk tháng 8" sheetId="5" r:id="rId6"/>
    <sheet name="bk tháng 7" sheetId="8" r:id="rId7"/>
    <sheet name="tháng 6" sheetId="12" r:id="rId8"/>
    <sheet name="tháng 1" sheetId="13" r:id="rId9"/>
  </sheets>
  <definedNames>
    <definedName name="_xlnm._FilterDatabase" localSheetId="7" hidden="1">'tháng 6'!$A$2:$H$5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H5" i="12" l="1"/>
  <c r="G5" i="12"/>
  <c r="F5" i="12"/>
  <c r="E5" i="12"/>
  <c r="F6" i="13"/>
  <c r="G6" i="13"/>
  <c r="H6" i="13"/>
  <c r="E6" i="13"/>
  <c r="D17" i="1"/>
  <c r="E7" i="8"/>
  <c r="D7" i="8"/>
  <c r="F5" i="10" l="1"/>
  <c r="G5" i="10"/>
  <c r="H5" i="10"/>
  <c r="C11" i="1" s="1"/>
  <c r="E5" i="10"/>
  <c r="H5" i="9"/>
  <c r="G5" i="9"/>
  <c r="F5" i="9"/>
  <c r="E5" i="9"/>
  <c r="C10" i="1" l="1"/>
  <c r="F9" i="5" l="1"/>
  <c r="E9" i="5"/>
  <c r="F6" i="7"/>
  <c r="E6" i="7"/>
  <c r="G5" i="7"/>
  <c r="G4" i="7"/>
  <c r="G6" i="7" s="1"/>
  <c r="F7" i="6"/>
  <c r="E7" i="6"/>
  <c r="G6" i="6"/>
  <c r="G5" i="6"/>
  <c r="G4" i="6"/>
  <c r="G5" i="5"/>
  <c r="G6" i="5"/>
  <c r="G7" i="5"/>
  <c r="G8" i="5"/>
  <c r="G4" i="5"/>
  <c r="G9" i="5" s="1"/>
  <c r="F4" i="8"/>
  <c r="F7" i="8" s="1"/>
  <c r="F5" i="8"/>
  <c r="F6" i="8"/>
  <c r="G7" i="6" l="1"/>
  <c r="C7" i="1"/>
  <c r="C9" i="1"/>
  <c r="C8" i="1"/>
  <c r="C12" i="1" l="1"/>
  <c r="F22" i="1" s="1"/>
</calcChain>
</file>

<file path=xl/comments1.xml><?xml version="1.0" encoding="utf-8"?>
<comments xmlns="http://schemas.openxmlformats.org/spreadsheetml/2006/main">
  <authors>
    <author>Admin</author>
  </authors>
  <commentList>
    <comment ref="C4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chưa thanh toán</t>
        </r>
      </text>
    </comment>
  </commentList>
</comments>
</file>

<file path=xl/sharedStrings.xml><?xml version="1.0" encoding="utf-8"?>
<sst xmlns="http://schemas.openxmlformats.org/spreadsheetml/2006/main" count="205" uniqueCount="90">
  <si>
    <t>Ngày tháng</t>
  </si>
  <si>
    <t>Số tiền bán hàng</t>
  </si>
  <si>
    <t>Số tiền hàng trả</t>
  </si>
  <si>
    <t>Giảm trừ</t>
  </si>
  <si>
    <t>Sô tiền khách đã thanh toán</t>
  </si>
  <si>
    <t>Nội dung</t>
  </si>
  <si>
    <t>Tổng bán hàng</t>
  </si>
  <si>
    <t>Tổng hàng trả</t>
  </si>
  <si>
    <t>Tổng đã thanh toán</t>
  </si>
  <si>
    <t>Bảng kê hóa đơn tháng 9.2022</t>
  </si>
  <si>
    <t>Bảng kê hóa đơn tháng 10.2022</t>
  </si>
  <si>
    <t>Bảng kê hóa đơn tháng 8.2022</t>
  </si>
  <si>
    <t>Số hóa đơn</t>
  </si>
  <si>
    <t>CÔNG TY TNHH VIỆT Ý HÀ NỘI CENTER</t>
  </si>
  <si>
    <t>00034385</t>
  </si>
  <si>
    <t>00031516</t>
  </si>
  <si>
    <t>00029727</t>
  </si>
  <si>
    <t>00029419</t>
  </si>
  <si>
    <t>00045291</t>
  </si>
  <si>
    <t>00042319</t>
  </si>
  <si>
    <t>00038156</t>
  </si>
  <si>
    <t>00048891</t>
  </si>
  <si>
    <t>00047684</t>
  </si>
  <si>
    <t>THEO DÕI CÔNG NỢ / CTY VIỆT Ý HÀ NỘI</t>
  </si>
  <si>
    <t>Ngày hóa đơn</t>
  </si>
  <si>
    <t>Ký hiệu HĐ</t>
  </si>
  <si>
    <t>Doanh số bán chưa có thuế GTGT</t>
  </si>
  <si>
    <t>Thuế GTGT</t>
  </si>
  <si>
    <t>Tên người mua</t>
  </si>
  <si>
    <t>Mã số thuế người mua</t>
  </si>
  <si>
    <t>Thuế suất</t>
  </si>
  <si>
    <t>1C22TNT</t>
  </si>
  <si>
    <t>0106621328</t>
  </si>
  <si>
    <t>8%</t>
  </si>
  <si>
    <t>00036252</t>
  </si>
  <si>
    <t>Số dòng = 5</t>
  </si>
  <si>
    <t>BẢNG KÊ HÓA ĐƠN</t>
  </si>
  <si>
    <t>VIỆT Ý HÀ NỘI; Tháng 8 năm 2022</t>
  </si>
  <si>
    <t>VIỆT Ý HÀ NỘI; Tháng 9 năm 2022</t>
  </si>
  <si>
    <t>Số dòng = 3</t>
  </si>
  <si>
    <t>Số dòng = 2</t>
  </si>
  <si>
    <t>VIỆT Ý HÀ NỘI; Tháng 10 năm 2022</t>
  </si>
  <si>
    <t>Dư nợ phải thu VIỆT Ý HÀ NỘI</t>
  </si>
  <si>
    <t>00017189</t>
  </si>
  <si>
    <t>00023855</t>
  </si>
  <si>
    <t>00026014</t>
  </si>
  <si>
    <t>00027487</t>
  </si>
  <si>
    <t>Số dòng = 4</t>
  </si>
  <si>
    <t>Bảng kê hóa đơn tháng 7.2022</t>
  </si>
  <si>
    <t>Tổng tiền thanh toán</t>
  </si>
  <si>
    <t>00019128</t>
  </si>
  <si>
    <t>0007041</t>
  </si>
  <si>
    <t>0008030</t>
  </si>
  <si>
    <t>0009698</t>
  </si>
  <si>
    <t>Ngày chứng từ</t>
  </si>
  <si>
    <t>Khách hàng</t>
  </si>
  <si>
    <t>Diễn giải</t>
  </si>
  <si>
    <t>Tổng tiền hàng</t>
  </si>
  <si>
    <t>Tiền chiết khấu</t>
  </si>
  <si>
    <t>Tiền thuế GTGT</t>
  </si>
  <si>
    <t>Bán hàng CÔNG TY TNHH VIỆT Ý HÀ NỘI CENTER theo hóa đơn 00050355</t>
  </si>
  <si>
    <t>00050355</t>
  </si>
  <si>
    <t>Bảng kê hóa đơn tháng 11.2022</t>
  </si>
  <si>
    <t>Bảng kê hóa đơn tháng 12.2022</t>
  </si>
  <si>
    <t>DANH SÁCH BÁN HÀNG</t>
  </si>
  <si>
    <t>Bán hàng CÔNG TY TNHH VIỆT Ý HÀ NỘI CENTER theo hóa đơn 00056015</t>
  </si>
  <si>
    <t>00056015</t>
  </si>
  <si>
    <t>Bán hàng CÔNG TY TNHH VIỆT Ý HÀ NỘI CENTER theo hóa đơn 00054639</t>
  </si>
  <si>
    <t>00054639</t>
  </si>
  <si>
    <t>Số dòng = 7</t>
  </si>
  <si>
    <t>00052058</t>
  </si>
  <si>
    <t>24/11/2022</t>
  </si>
  <si>
    <t>19/12/2022</t>
  </si>
  <si>
    <t>30/07/2022</t>
  </si>
  <si>
    <t xml:space="preserve">Hàng trả </t>
  </si>
  <si>
    <t>Bảng kê hóa đơn tháng 6.2022</t>
  </si>
  <si>
    <t>Bảng kê hóa đơn tháng 1.2022</t>
  </si>
  <si>
    <t>Tầng 1 tòa nhà 12A khu đô thị Kim Văn - Kim Lũ</t>
  </si>
  <si>
    <t>Bán hàng CÔNG TY TNHH VIỆT Ý HÀ NỘI CENTER theo hóa đơn 0009698</t>
  </si>
  <si>
    <t>Bán hàng CÔNG TY TNHH VIỆT Ý HÀ NỘI CENTER theo hóa đơn 0008030</t>
  </si>
  <si>
    <t>Bán hàng CÔNG TY TNHH VIỆT Ý HÀ NỘI CENTER theo hóa đơn 0007041</t>
  </si>
  <si>
    <t>Số dòng = 42</t>
  </si>
  <si>
    <t>VIỆT Ý HÀ NỘI T7.2022</t>
  </si>
  <si>
    <t>DANH SÁCH BÁN HÀNG T6.2022</t>
  </si>
  <si>
    <t>DANH SÁCH BÁN HÀNG T1.2022</t>
  </si>
  <si>
    <t>BẢNG KÊ HÓA ĐƠN T11</t>
  </si>
  <si>
    <t>TT CN T6+7/2022</t>
  </si>
  <si>
    <t>SDDK</t>
  </si>
  <si>
    <t>TT CN T11+12/2021 trừ XT đến hết 14/3/2022</t>
  </si>
  <si>
    <t>13/5/2022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</si>
</sst>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Arial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8"/>
      <name val="Microsoft Sans Serif"/>
      <family val="2"/>
    </font>
    <font>
      <sz val="12"/>
      <color rgb="FF00000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/>
      <diagonal/>
    </border>
    <border>
      <left style="thin">
        <color rgb="FFE3E3E3"/>
      </left>
      <right style="thin">
        <color rgb="FFE3E3E3"/>
      </right>
      <top/>
      <bottom style="thin">
        <color rgb="FFE3E3E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4" fontId="3" fillId="0" borderId="0" xfId="0" quotePrefix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64" fontId="3" fillId="0" borderId="0" xfId="1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14" fontId="3" fillId="0" borderId="0" xfId="0" quotePrefix="1" applyNumberFormat="1" applyFont="1" applyBorder="1" applyAlignment="1">
      <alignment horizontal="left" vertical="center"/>
    </xf>
    <xf numFmtId="14" fontId="2" fillId="0" borderId="0" xfId="0" applyNumberFormat="1" applyFont="1" applyBorder="1" applyAlignment="1">
      <alignment horizontal="center"/>
    </xf>
    <xf numFmtId="14" fontId="2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/>
    <xf numFmtId="164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164" fontId="2" fillId="0" borderId="1" xfId="1" applyNumberFormat="1" applyFont="1" applyFill="1" applyBorder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left" vertical="center"/>
    </xf>
    <xf numFmtId="164" fontId="5" fillId="2" borderId="1" xfId="1" applyNumberFormat="1" applyFont="1" applyFill="1" applyBorder="1"/>
    <xf numFmtId="0" fontId="5" fillId="2" borderId="1" xfId="0" applyFont="1" applyFill="1" applyBorder="1"/>
    <xf numFmtId="164" fontId="5" fillId="2" borderId="1" xfId="0" applyNumberFormat="1" applyFont="1" applyFill="1" applyBorder="1"/>
    <xf numFmtId="164" fontId="8" fillId="3" borderId="1" xfId="0" applyNumberFormat="1" applyFont="1" applyFill="1" applyBorder="1"/>
    <xf numFmtId="14" fontId="12" fillId="4" borderId="7" xfId="0" applyNumberFormat="1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38" fontId="12" fillId="4" borderId="5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4" fontId="14" fillId="0" borderId="6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38" fontId="14" fillId="0" borderId="6" xfId="0" applyNumberFormat="1" applyFont="1" applyBorder="1" applyAlignment="1">
      <alignment horizontal="right" vertical="center"/>
    </xf>
    <xf numFmtId="0" fontId="14" fillId="0" borderId="6" xfId="0" applyFont="1" applyBorder="1" applyAlignment="1">
      <alignment horizontal="right" vertical="center"/>
    </xf>
    <xf numFmtId="14" fontId="14" fillId="6" borderId="6" xfId="0" applyNumberFormat="1" applyFont="1" applyFill="1" applyBorder="1" applyAlignment="1">
      <alignment horizontal="left" vertical="center"/>
    </xf>
    <xf numFmtId="38" fontId="0" fillId="0" borderId="0" xfId="0" applyNumberFormat="1"/>
    <xf numFmtId="38" fontId="13" fillId="3" borderId="6" xfId="0" applyNumberFormat="1" applyFont="1" applyFill="1" applyBorder="1" applyAlignment="1">
      <alignment horizontal="right" vertical="center"/>
    </xf>
    <xf numFmtId="38" fontId="14" fillId="6" borderId="0" xfId="0" applyNumberFormat="1" applyFont="1" applyFill="1" applyBorder="1" applyAlignment="1">
      <alignment horizontal="right" vertical="center"/>
    </xf>
    <xf numFmtId="0" fontId="2" fillId="0" borderId="0" xfId="0" applyFont="1"/>
    <xf numFmtId="38" fontId="15" fillId="4" borderId="5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38" fontId="3" fillId="0" borderId="6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14" fontId="3" fillId="6" borderId="6" xfId="0" applyNumberFormat="1" applyFont="1" applyFill="1" applyBorder="1" applyAlignment="1">
      <alignment horizontal="left" vertical="center"/>
    </xf>
    <xf numFmtId="38" fontId="7" fillId="3" borderId="6" xfId="0" applyNumberFormat="1" applyFont="1" applyFill="1" applyBorder="1" applyAlignment="1">
      <alignment horizontal="right" vertical="center"/>
    </xf>
    <xf numFmtId="14" fontId="2" fillId="0" borderId="0" xfId="0" applyNumberFormat="1" applyFont="1"/>
    <xf numFmtId="38" fontId="2" fillId="0" borderId="0" xfId="0" applyNumberFormat="1" applyFont="1"/>
    <xf numFmtId="38" fontId="3" fillId="0" borderId="8" xfId="0" applyNumberFormat="1" applyFont="1" applyBorder="1" applyAlignment="1">
      <alignment horizontal="right" vertical="center"/>
    </xf>
    <xf numFmtId="38" fontId="3" fillId="0" borderId="9" xfId="0" applyNumberFormat="1" applyFont="1" applyBorder="1" applyAlignment="1">
      <alignment horizontal="right" vertical="center"/>
    </xf>
    <xf numFmtId="14" fontId="15" fillId="4" borderId="5" xfId="0" applyNumberFormat="1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164" fontId="5" fillId="7" borderId="1" xfId="1" applyNumberFormat="1" applyFont="1" applyFill="1" applyBorder="1" applyAlignment="1">
      <alignment horizontal="center"/>
    </xf>
    <xf numFmtId="164" fontId="5" fillId="7" borderId="1" xfId="1" applyNumberFormat="1" applyFont="1" applyFill="1" applyBorder="1"/>
    <xf numFmtId="165" fontId="3" fillId="0" borderId="6" xfId="0" applyNumberFormat="1" applyFont="1" applyBorder="1" applyAlignment="1">
      <alignment horizontal="center" vertical="center"/>
    </xf>
    <xf numFmtId="165" fontId="12" fillId="4" borderId="5" xfId="0" applyNumberFormat="1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165" fontId="12" fillId="0" borderId="6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38" fontId="12" fillId="0" borderId="6" xfId="0" applyNumberFormat="1" applyFont="1" applyBorder="1" applyAlignment="1">
      <alignment horizontal="right" vertical="center"/>
    </xf>
    <xf numFmtId="165" fontId="0" fillId="0" borderId="0" xfId="0" applyNumberFormat="1"/>
    <xf numFmtId="14" fontId="9" fillId="5" borderId="1" xfId="0" applyNumberFormat="1" applyFont="1" applyFill="1" applyBorder="1" applyAlignment="1">
      <alignment horizontal="center" wrapText="1"/>
    </xf>
    <xf numFmtId="14" fontId="5" fillId="7" borderId="1" xfId="0" applyNumberFormat="1" applyFont="1" applyFill="1" applyBorder="1" applyAlignment="1">
      <alignment horizontal="center"/>
    </xf>
    <xf numFmtId="164" fontId="2" fillId="7" borderId="1" xfId="1" applyNumberFormat="1" applyFont="1" applyFill="1" applyBorder="1"/>
    <xf numFmtId="14" fontId="2" fillId="7" borderId="3" xfId="0" applyNumberFormat="1" applyFont="1" applyFill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14" fillId="6" borderId="6" xfId="0" applyNumberFormat="1" applyFont="1" applyFill="1" applyBorder="1" applyAlignment="1">
      <alignment horizontal="left" vertical="center"/>
    </xf>
    <xf numFmtId="0" fontId="2" fillId="7" borderId="3" xfId="0" applyFont="1" applyFill="1" applyBorder="1" applyAlignment="1">
      <alignment horizontal="left"/>
    </xf>
    <xf numFmtId="164" fontId="2" fillId="7" borderId="1" xfId="1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14" fillId="3" borderId="6" xfId="0" applyFont="1" applyFill="1" applyBorder="1" applyAlignment="1">
      <alignment horizontal="left" vertical="center"/>
    </xf>
    <xf numFmtId="14" fontId="5" fillId="7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/>
    </xf>
    <xf numFmtId="164" fontId="2" fillId="7" borderId="1" xfId="1" applyNumberFormat="1" applyFont="1" applyFill="1" applyBorder="1" applyAlignment="1">
      <alignment horizontal="center" vertical="center" wrapText="1"/>
    </xf>
    <xf numFmtId="0" fontId="12" fillId="8" borderId="6" xfId="0" quotePrefix="1" applyFont="1" applyFill="1" applyBorder="1" applyAlignment="1">
      <alignment horizontal="left" vertical="center"/>
    </xf>
    <xf numFmtId="0" fontId="12" fillId="8" borderId="6" xfId="0" applyFont="1" applyFill="1" applyBorder="1" applyAlignment="1">
      <alignment horizontal="left" vertical="center"/>
    </xf>
    <xf numFmtId="14" fontId="6" fillId="0" borderId="0" xfId="0" applyNumberFormat="1" applyFont="1" applyBorder="1" applyAlignment="1">
      <alignment horizontal="center" vertic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64" fontId="5" fillId="2" borderId="1" xfId="1" applyNumberFormat="1" applyFont="1" applyFill="1" applyBorder="1" applyAlignment="1">
      <alignment horizontal="center" vertical="center" wrapText="1"/>
    </xf>
    <xf numFmtId="0" fontId="2" fillId="7" borderId="0" xfId="0" applyFont="1" applyFill="1" applyBorder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F26"/>
  <sheetViews>
    <sheetView tabSelected="1" workbookViewId="0">
      <pane ySplit="2" topLeftCell="A9" activePane="bottomLeft" state="frozen"/>
      <selection pane="bottomLeft" activeCell="C5" sqref="C5:C6"/>
    </sheetView>
  </sheetViews>
  <sheetFormatPr defaultRowHeight="21" customHeight="1" x14ac:dyDescent="0.25"/>
  <cols>
    <col min="1" max="1" width="14.140625" style="11" customWidth="1"/>
    <col min="2" max="2" width="40.7109375" style="8" customWidth="1"/>
    <col min="3" max="3" width="19.28515625" style="2" customWidth="1"/>
    <col min="4" max="4" width="17.7109375" style="1" customWidth="1"/>
    <col min="5" max="5" width="19" style="1" customWidth="1"/>
    <col min="6" max="6" width="17.5703125" style="1" customWidth="1"/>
    <col min="7" max="16384" width="9.140625" style="1"/>
  </cols>
  <sheetData>
    <row r="1" spans="1:6" ht="27" customHeight="1" x14ac:dyDescent="0.25">
      <c r="A1" s="80" t="s">
        <v>23</v>
      </c>
      <c r="B1" s="80"/>
      <c r="C1" s="80"/>
      <c r="D1" s="80"/>
      <c r="E1" s="80"/>
      <c r="F1" s="80"/>
    </row>
    <row r="2" spans="1:6" s="12" customFormat="1" ht="40.5" customHeight="1" x14ac:dyDescent="0.25">
      <c r="A2" s="18" t="s">
        <v>0</v>
      </c>
      <c r="B2" s="19" t="s">
        <v>5</v>
      </c>
      <c r="C2" s="19" t="s">
        <v>1</v>
      </c>
      <c r="D2" s="19" t="s">
        <v>2</v>
      </c>
      <c r="E2" s="19" t="s">
        <v>3</v>
      </c>
      <c r="F2" s="19" t="s">
        <v>4</v>
      </c>
    </row>
    <row r="3" spans="1:6" s="12" customFormat="1" ht="40.5" customHeight="1" x14ac:dyDescent="0.25">
      <c r="A3" s="18"/>
      <c r="B3" s="19" t="s">
        <v>87</v>
      </c>
      <c r="C3" s="89">
        <v>19839984</v>
      </c>
      <c r="D3" s="19"/>
      <c r="E3" s="19"/>
      <c r="F3" s="19"/>
    </row>
    <row r="4" spans="1:6" s="76" customFormat="1" ht="40.5" customHeight="1" x14ac:dyDescent="0.25">
      <c r="A4" s="74"/>
      <c r="B4" s="20" t="s">
        <v>76</v>
      </c>
      <c r="C4" s="77">
        <v>13172894</v>
      </c>
      <c r="D4" s="75"/>
      <c r="E4" s="75"/>
      <c r="F4" s="75"/>
    </row>
    <row r="5" spans="1:6" s="76" customFormat="1" ht="40.5" customHeight="1" x14ac:dyDescent="0.25">
      <c r="A5" s="74"/>
      <c r="B5" s="20" t="s">
        <v>75</v>
      </c>
      <c r="C5" s="77">
        <v>9283694</v>
      </c>
      <c r="D5" s="75"/>
      <c r="E5" s="75"/>
      <c r="F5" s="75"/>
    </row>
    <row r="6" spans="1:6" ht="21" customHeight="1" x14ac:dyDescent="0.25">
      <c r="A6" s="17"/>
      <c r="B6" s="20" t="s">
        <v>48</v>
      </c>
      <c r="C6" s="21">
        <v>10562929</v>
      </c>
      <c r="D6" s="13"/>
      <c r="E6" s="14"/>
      <c r="F6" s="14"/>
    </row>
    <row r="7" spans="1:6" ht="21" customHeight="1" x14ac:dyDescent="0.25">
      <c r="A7" s="17"/>
      <c r="B7" s="20" t="s">
        <v>11</v>
      </c>
      <c r="C7" s="21">
        <f>'bk tháng 8'!E9+'bk tháng 8'!F9</f>
        <v>14316377</v>
      </c>
      <c r="D7" s="13"/>
      <c r="E7" s="14"/>
      <c r="F7" s="14"/>
    </row>
    <row r="8" spans="1:6" ht="21" customHeight="1" x14ac:dyDescent="0.25">
      <c r="A8" s="17"/>
      <c r="B8" s="20" t="s">
        <v>9</v>
      </c>
      <c r="C8" s="21">
        <f>'bk tháng 9'!E7+'bk tháng 9'!F7</f>
        <v>11601955</v>
      </c>
      <c r="D8" s="13"/>
      <c r="E8" s="14"/>
      <c r="F8" s="14"/>
    </row>
    <row r="9" spans="1:6" ht="21" customHeight="1" x14ac:dyDescent="0.25">
      <c r="A9" s="17"/>
      <c r="B9" s="20" t="s">
        <v>10</v>
      </c>
      <c r="C9" s="21">
        <f>'bk tháng 10'!E6+'bk tháng 10'!F6</f>
        <v>6746046</v>
      </c>
      <c r="D9" s="15"/>
      <c r="E9" s="14"/>
      <c r="F9" s="16"/>
    </row>
    <row r="10" spans="1:6" ht="21" customHeight="1" x14ac:dyDescent="0.25">
      <c r="A10" s="66"/>
      <c r="B10" s="20" t="s">
        <v>62</v>
      </c>
      <c r="C10" s="21">
        <f>'bke tháng 11'!H5</f>
        <v>8165487</v>
      </c>
      <c r="D10" s="15"/>
      <c r="E10" s="14"/>
      <c r="F10" s="16"/>
    </row>
    <row r="11" spans="1:6" ht="21" customHeight="1" x14ac:dyDescent="0.25">
      <c r="A11" s="66"/>
      <c r="B11" s="20" t="s">
        <v>63</v>
      </c>
      <c r="C11" s="21">
        <f>'bke t12'!H5</f>
        <v>7283621</v>
      </c>
      <c r="D11" s="15"/>
      <c r="E11" s="14"/>
      <c r="F11" s="16"/>
    </row>
    <row r="12" spans="1:6" ht="21" customHeight="1" x14ac:dyDescent="0.25">
      <c r="A12" s="81" t="s">
        <v>6</v>
      </c>
      <c r="B12" s="82"/>
      <c r="C12" s="22">
        <f>SUM(C3:C11)</f>
        <v>100972987</v>
      </c>
      <c r="D12" s="23"/>
      <c r="E12" s="24"/>
      <c r="F12" s="25"/>
    </row>
    <row r="13" spans="1:6" ht="21" customHeight="1" x14ac:dyDescent="0.25">
      <c r="A13" s="62" t="s">
        <v>73</v>
      </c>
      <c r="B13" s="68" t="s">
        <v>74</v>
      </c>
      <c r="C13" s="69"/>
      <c r="D13" s="69">
        <v>190126</v>
      </c>
      <c r="E13" s="14"/>
      <c r="F13" s="16"/>
    </row>
    <row r="14" spans="1:6" ht="21" customHeight="1" x14ac:dyDescent="0.25">
      <c r="A14" s="17">
        <v>44813</v>
      </c>
      <c r="B14" s="68" t="s">
        <v>74</v>
      </c>
      <c r="C14" s="69"/>
      <c r="D14" s="69">
        <v>130086</v>
      </c>
      <c r="E14" s="14"/>
      <c r="F14" s="16"/>
    </row>
    <row r="15" spans="1:6" ht="21" customHeight="1" x14ac:dyDescent="0.25">
      <c r="A15" s="66" t="s">
        <v>71</v>
      </c>
      <c r="B15" s="68" t="s">
        <v>74</v>
      </c>
      <c r="C15" s="69"/>
      <c r="D15" s="69">
        <v>113945</v>
      </c>
      <c r="E15" s="14"/>
      <c r="F15" s="16"/>
    </row>
    <row r="16" spans="1:6" ht="21" customHeight="1" x14ac:dyDescent="0.25">
      <c r="A16" s="66" t="s">
        <v>72</v>
      </c>
      <c r="B16" s="68" t="s">
        <v>74</v>
      </c>
      <c r="C16" s="69"/>
      <c r="D16" s="69">
        <v>287266</v>
      </c>
      <c r="E16" s="14"/>
      <c r="F16" s="16"/>
    </row>
    <row r="17" spans="1:6" ht="21" customHeight="1" x14ac:dyDescent="0.25">
      <c r="A17" s="81" t="s">
        <v>7</v>
      </c>
      <c r="B17" s="82"/>
      <c r="C17" s="22"/>
      <c r="D17" s="22">
        <f>SUM(D13:D16)</f>
        <v>721423</v>
      </c>
      <c r="E17" s="24"/>
      <c r="F17" s="25"/>
    </row>
    <row r="18" spans="1:6" s="90" customFormat="1" ht="21" customHeight="1" x14ac:dyDescent="0.25">
      <c r="A18" s="63" t="s">
        <v>89</v>
      </c>
      <c r="B18" s="65" t="s">
        <v>88</v>
      </c>
      <c r="C18" s="53"/>
      <c r="D18" s="53"/>
      <c r="E18" s="54"/>
      <c r="F18" s="64">
        <v>19839984</v>
      </c>
    </row>
    <row r="19" spans="1:6" ht="21" customHeight="1" x14ac:dyDescent="0.25">
      <c r="A19" s="63">
        <v>45113</v>
      </c>
      <c r="B19" s="65" t="s">
        <v>86</v>
      </c>
      <c r="C19" s="53"/>
      <c r="D19" s="53"/>
      <c r="E19" s="54"/>
      <c r="F19" s="64">
        <v>19656497</v>
      </c>
    </row>
    <row r="20" spans="1:6" ht="21" customHeight="1" x14ac:dyDescent="0.25">
      <c r="A20" s="63"/>
      <c r="B20" s="65"/>
      <c r="C20" s="53"/>
      <c r="D20" s="53"/>
      <c r="E20" s="54"/>
      <c r="F20" s="64"/>
    </row>
    <row r="21" spans="1:6" ht="21" customHeight="1" x14ac:dyDescent="0.25">
      <c r="A21" s="81" t="s">
        <v>8</v>
      </c>
      <c r="B21" s="82"/>
      <c r="C21" s="22"/>
      <c r="D21" s="22"/>
      <c r="E21" s="24"/>
      <c r="F21" s="26">
        <f>SUM(F18:F20)</f>
        <v>39496481</v>
      </c>
    </row>
    <row r="22" spans="1:6" ht="21" customHeight="1" x14ac:dyDescent="0.25">
      <c r="A22" s="83" t="s">
        <v>42</v>
      </c>
      <c r="B22" s="84"/>
      <c r="C22" s="84"/>
      <c r="D22" s="84"/>
      <c r="E22" s="85"/>
      <c r="F22" s="27">
        <f>C12-D17-F21</f>
        <v>60755083</v>
      </c>
    </row>
    <row r="23" spans="1:6" ht="21" customHeight="1" x14ac:dyDescent="0.25">
      <c r="A23" s="3"/>
      <c r="B23" s="9"/>
      <c r="C23" s="5"/>
      <c r="D23" s="4"/>
    </row>
    <row r="24" spans="1:6" ht="21" customHeight="1" x14ac:dyDescent="0.25">
      <c r="A24" s="3"/>
      <c r="B24" s="9"/>
      <c r="C24" s="5"/>
      <c r="D24" s="4"/>
    </row>
    <row r="25" spans="1:6" ht="21" customHeight="1" x14ac:dyDescent="0.25">
      <c r="A25" s="3"/>
      <c r="B25" s="9"/>
      <c r="C25" s="5"/>
      <c r="D25" s="4"/>
    </row>
    <row r="26" spans="1:6" ht="21" customHeight="1" x14ac:dyDescent="0.25">
      <c r="A26" s="10"/>
      <c r="C26" s="6"/>
      <c r="D26" s="7"/>
    </row>
  </sheetData>
  <mergeCells count="5">
    <mergeCell ref="A1:F1"/>
    <mergeCell ref="A12:B12"/>
    <mergeCell ref="A17:B17"/>
    <mergeCell ref="A22:E22"/>
    <mergeCell ref="A21:B21"/>
  </mergeCells>
  <conditionalFormatting sqref="A23:B25 A22">
    <cfRule type="duplicateValues" dxfId="0" priority="6"/>
  </conditionalFormatting>
  <pageMargins left="0.7" right="0.7" top="0.75" bottom="0.75" header="0.3" footer="0.3"/>
  <pageSetup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5"/>
  <sheetViews>
    <sheetView zoomScaleNormal="100" workbookViewId="0">
      <selection activeCell="D3" sqref="D3:D4"/>
    </sheetView>
  </sheetViews>
  <sheetFormatPr defaultColWidth="9.140625" defaultRowHeight="15" x14ac:dyDescent="0.25"/>
  <cols>
    <col min="1" max="1" width="14.28515625" style="61" customWidth="1"/>
    <col min="2" max="2" width="31.7109375" customWidth="1"/>
    <col min="3" max="3" width="30" customWidth="1"/>
    <col min="4" max="4" width="15" customWidth="1"/>
    <col min="5" max="8" width="17.140625" style="37" customWidth="1"/>
  </cols>
  <sheetData>
    <row r="1" spans="1:8" ht="18.75" x14ac:dyDescent="0.3">
      <c r="A1" s="86" t="s">
        <v>64</v>
      </c>
      <c r="B1" s="86"/>
      <c r="C1" s="86"/>
      <c r="D1" s="86"/>
      <c r="E1" s="86"/>
      <c r="F1" s="86"/>
      <c r="G1" s="86"/>
      <c r="H1" s="86"/>
    </row>
    <row r="2" spans="1:8" ht="15" customHeight="1" x14ac:dyDescent="0.25">
      <c r="A2" s="56" t="s">
        <v>54</v>
      </c>
      <c r="B2" s="57" t="s">
        <v>55</v>
      </c>
      <c r="C2" s="57" t="s">
        <v>56</v>
      </c>
      <c r="D2" s="57" t="s">
        <v>12</v>
      </c>
      <c r="E2" s="30" t="s">
        <v>57</v>
      </c>
      <c r="F2" s="30" t="s">
        <v>58</v>
      </c>
      <c r="G2" s="30" t="s">
        <v>59</v>
      </c>
      <c r="H2" s="30" t="s">
        <v>49</v>
      </c>
    </row>
    <row r="3" spans="1:8" x14ac:dyDescent="0.25">
      <c r="A3" s="58">
        <v>44912</v>
      </c>
      <c r="B3" s="59" t="s">
        <v>13</v>
      </c>
      <c r="C3" s="59" t="s">
        <v>65</v>
      </c>
      <c r="D3" s="79" t="s">
        <v>66</v>
      </c>
      <c r="E3" s="60">
        <v>3772326</v>
      </c>
      <c r="F3" s="60">
        <v>188616</v>
      </c>
      <c r="G3" s="60">
        <v>286697</v>
      </c>
      <c r="H3" s="60">
        <v>3870407</v>
      </c>
    </row>
    <row r="4" spans="1:8" x14ac:dyDescent="0.25">
      <c r="A4" s="58">
        <v>44903</v>
      </c>
      <c r="B4" s="59" t="s">
        <v>13</v>
      </c>
      <c r="C4" s="59" t="s">
        <v>67</v>
      </c>
      <c r="D4" s="79" t="s">
        <v>68</v>
      </c>
      <c r="E4" s="60">
        <v>3326720</v>
      </c>
      <c r="F4" s="60">
        <v>166337</v>
      </c>
      <c r="G4" s="60">
        <v>252831</v>
      </c>
      <c r="H4" s="60">
        <v>3413214</v>
      </c>
    </row>
    <row r="5" spans="1:8" x14ac:dyDescent="0.25">
      <c r="A5" s="67" t="s">
        <v>69</v>
      </c>
      <c r="E5" s="38">
        <f>SUM(E3:E4)</f>
        <v>7099046</v>
      </c>
      <c r="F5" s="38">
        <f t="shared" ref="F5:H5" si="0">SUM(F3:F4)</f>
        <v>354953</v>
      </c>
      <c r="G5" s="38">
        <f t="shared" si="0"/>
        <v>539528</v>
      </c>
      <c r="H5" s="38">
        <f t="shared" si="0"/>
        <v>7283621</v>
      </c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5"/>
  <sheetViews>
    <sheetView topLeftCell="A4" zoomScaleNormal="100" workbookViewId="0">
      <selection activeCell="H4" sqref="H4"/>
    </sheetView>
  </sheetViews>
  <sheetFormatPr defaultColWidth="9.140625" defaultRowHeight="15" x14ac:dyDescent="0.25"/>
  <cols>
    <col min="1" max="1" width="13.5703125" style="61" customWidth="1"/>
    <col min="2" max="3" width="30" customWidth="1"/>
    <col min="4" max="4" width="15" customWidth="1"/>
    <col min="5" max="8" width="17.140625" style="37" customWidth="1"/>
  </cols>
  <sheetData>
    <row r="1" spans="1:8" ht="15.75" x14ac:dyDescent="0.25">
      <c r="A1" s="87" t="s">
        <v>85</v>
      </c>
      <c r="B1" s="87"/>
      <c r="C1" s="87"/>
      <c r="D1" s="87"/>
      <c r="E1" s="87"/>
      <c r="F1" s="87"/>
      <c r="G1" s="87"/>
      <c r="H1" s="87"/>
    </row>
    <row r="2" spans="1:8" ht="28.5" customHeight="1" x14ac:dyDescent="0.25">
      <c r="A2" s="56" t="s">
        <v>54</v>
      </c>
      <c r="B2" s="57" t="s">
        <v>55</v>
      </c>
      <c r="C2" s="57" t="s">
        <v>56</v>
      </c>
      <c r="D2" s="57" t="s">
        <v>12</v>
      </c>
      <c r="E2" s="30" t="s">
        <v>57</v>
      </c>
      <c r="F2" s="30" t="s">
        <v>58</v>
      </c>
      <c r="G2" s="30" t="s">
        <v>59</v>
      </c>
      <c r="H2" s="30" t="s">
        <v>49</v>
      </c>
    </row>
    <row r="3" spans="1:8" ht="23.25" customHeight="1" x14ac:dyDescent="0.25">
      <c r="A3" s="58">
        <v>44873</v>
      </c>
      <c r="B3" s="59" t="s">
        <v>13</v>
      </c>
      <c r="C3" s="59" t="s">
        <v>60</v>
      </c>
      <c r="D3" s="59" t="s">
        <v>61</v>
      </c>
      <c r="E3" s="60">
        <v>5003095</v>
      </c>
      <c r="F3" s="60">
        <v>250155</v>
      </c>
      <c r="G3" s="60">
        <v>380235</v>
      </c>
      <c r="H3" s="60">
        <v>5133175</v>
      </c>
    </row>
    <row r="4" spans="1:8" ht="23.25" customHeight="1" x14ac:dyDescent="0.25">
      <c r="A4" s="58">
        <v>44887</v>
      </c>
      <c r="B4" s="59" t="s">
        <v>13</v>
      </c>
      <c r="C4" s="59" t="s">
        <v>60</v>
      </c>
      <c r="D4" s="78" t="s">
        <v>70</v>
      </c>
      <c r="E4" s="60">
        <v>2955470</v>
      </c>
      <c r="F4" s="60">
        <v>147774</v>
      </c>
      <c r="G4" s="60">
        <v>224616</v>
      </c>
      <c r="H4" s="60">
        <v>3032312</v>
      </c>
    </row>
    <row r="5" spans="1:8" x14ac:dyDescent="0.25">
      <c r="E5" s="38">
        <f>SUM(E3:E4)</f>
        <v>7958565</v>
      </c>
      <c r="F5" s="38">
        <f>SUM(F3:F4)</f>
        <v>397929</v>
      </c>
      <c r="G5" s="38">
        <f>SUM(G3:G4)</f>
        <v>604851</v>
      </c>
      <c r="H5" s="38">
        <f>SUM(H3:H4)</f>
        <v>8165487</v>
      </c>
    </row>
  </sheetData>
  <mergeCells count="1"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6"/>
  <sheetViews>
    <sheetView zoomScaleNormal="100" workbookViewId="0">
      <selection activeCell="B3" sqref="B3:J3"/>
    </sheetView>
  </sheetViews>
  <sheetFormatPr defaultColWidth="9.140625" defaultRowHeight="20.25" customHeight="1" x14ac:dyDescent="0.25"/>
  <cols>
    <col min="1" max="1" width="1.42578125" customWidth="1"/>
    <col min="2" max="2" width="14.28515625" style="31" customWidth="1"/>
    <col min="3" max="3" width="14.28515625" customWidth="1"/>
    <col min="4" max="4" width="11.42578125" customWidth="1"/>
    <col min="5" max="5" width="17.140625" style="37" customWidth="1"/>
    <col min="6" max="7" width="15.7109375" style="37" customWidth="1"/>
    <col min="8" max="8" width="50" customWidth="1"/>
    <col min="9" max="9" width="21.42578125" customWidth="1"/>
    <col min="10" max="10" width="11.42578125" customWidth="1"/>
  </cols>
  <sheetData>
    <row r="1" spans="1:10" ht="20.25" customHeight="1" x14ac:dyDescent="0.3">
      <c r="A1" s="86" t="s">
        <v>36</v>
      </c>
      <c r="B1" s="86"/>
      <c r="C1" s="86"/>
      <c r="D1" s="86"/>
      <c r="E1" s="86"/>
      <c r="F1" s="86"/>
      <c r="G1" s="86"/>
      <c r="H1" s="86"/>
      <c r="I1" s="86"/>
    </row>
    <row r="2" spans="1:10" ht="20.25" customHeight="1" x14ac:dyDescent="0.25">
      <c r="A2" s="88" t="s">
        <v>41</v>
      </c>
      <c r="B2" s="88"/>
      <c r="C2" s="88"/>
      <c r="D2" s="88"/>
      <c r="E2" s="88"/>
      <c r="F2" s="88"/>
      <c r="G2" s="88"/>
      <c r="H2" s="88"/>
      <c r="I2" s="88"/>
    </row>
    <row r="3" spans="1:10" ht="34.5" customHeight="1" x14ac:dyDescent="0.25">
      <c r="B3" s="28" t="s">
        <v>24</v>
      </c>
      <c r="C3" s="29" t="s">
        <v>12</v>
      </c>
      <c r="D3" s="29" t="s">
        <v>25</v>
      </c>
      <c r="E3" s="30" t="s">
        <v>26</v>
      </c>
      <c r="F3" s="30" t="s">
        <v>27</v>
      </c>
      <c r="G3" s="30" t="s">
        <v>49</v>
      </c>
      <c r="H3" s="29" t="s">
        <v>28</v>
      </c>
      <c r="I3" s="29" t="s">
        <v>29</v>
      </c>
      <c r="J3" s="29" t="s">
        <v>30</v>
      </c>
    </row>
    <row r="4" spans="1:10" ht="35.25" customHeight="1" x14ac:dyDescent="0.25">
      <c r="B4" s="32">
        <v>44848</v>
      </c>
      <c r="C4" s="33" t="s">
        <v>22</v>
      </c>
      <c r="D4" s="33" t="s">
        <v>31</v>
      </c>
      <c r="E4" s="34">
        <v>2911118</v>
      </c>
      <c r="F4" s="34">
        <v>232889</v>
      </c>
      <c r="G4" s="34">
        <f>E4+F4</f>
        <v>3144007</v>
      </c>
      <c r="H4" s="33" t="s">
        <v>13</v>
      </c>
      <c r="I4" s="33" t="s">
        <v>32</v>
      </c>
      <c r="J4" s="35" t="s">
        <v>33</v>
      </c>
    </row>
    <row r="5" spans="1:10" ht="34.5" customHeight="1" x14ac:dyDescent="0.25">
      <c r="B5" s="32">
        <v>44860</v>
      </c>
      <c r="C5" s="33" t="s">
        <v>21</v>
      </c>
      <c r="D5" s="33" t="s">
        <v>31</v>
      </c>
      <c r="E5" s="34">
        <v>3335221</v>
      </c>
      <c r="F5" s="34">
        <v>266818</v>
      </c>
      <c r="G5" s="34">
        <f>E5+F5</f>
        <v>3602039</v>
      </c>
      <c r="H5" s="33" t="s">
        <v>13</v>
      </c>
      <c r="I5" s="33" t="s">
        <v>32</v>
      </c>
      <c r="J5" s="35" t="s">
        <v>33</v>
      </c>
    </row>
    <row r="6" spans="1:10" ht="20.25" customHeight="1" x14ac:dyDescent="0.25">
      <c r="B6" s="36" t="s">
        <v>40</v>
      </c>
      <c r="E6" s="38">
        <f>SUM(E4:E5)</f>
        <v>6246339</v>
      </c>
      <c r="F6" s="38">
        <f t="shared" ref="F6:G6" si="0">SUM(F4:F5)</f>
        <v>499707</v>
      </c>
      <c r="G6" s="38">
        <f t="shared" si="0"/>
        <v>6746046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7"/>
  <sheetViews>
    <sheetView zoomScaleNormal="100" workbookViewId="0">
      <selection activeCell="F14" sqref="F14"/>
    </sheetView>
  </sheetViews>
  <sheetFormatPr defaultColWidth="9.140625" defaultRowHeight="22.5" customHeight="1" x14ac:dyDescent="0.25"/>
  <cols>
    <col min="1" max="1" width="1.42578125" customWidth="1"/>
    <col min="2" max="2" width="14.28515625" style="31" customWidth="1"/>
    <col min="3" max="3" width="14.28515625" customWidth="1"/>
    <col min="4" max="4" width="11.42578125" customWidth="1"/>
    <col min="5" max="5" width="17.140625" style="37" customWidth="1"/>
    <col min="6" max="7" width="15.7109375" style="37" customWidth="1"/>
    <col min="8" max="8" width="50" customWidth="1"/>
    <col min="9" max="9" width="21.42578125" customWidth="1"/>
    <col min="10" max="10" width="11.42578125" customWidth="1"/>
  </cols>
  <sheetData>
    <row r="1" spans="1:10" ht="22.5" customHeight="1" x14ac:dyDescent="0.3">
      <c r="A1" s="86" t="s">
        <v>36</v>
      </c>
      <c r="B1" s="86"/>
      <c r="C1" s="86"/>
      <c r="D1" s="86"/>
      <c r="E1" s="86"/>
      <c r="F1" s="86"/>
      <c r="G1" s="86"/>
      <c r="H1" s="86"/>
      <c r="I1" s="86"/>
    </row>
    <row r="2" spans="1:10" ht="22.5" customHeight="1" x14ac:dyDescent="0.25">
      <c r="A2" s="88" t="s">
        <v>38</v>
      </c>
      <c r="B2" s="88"/>
      <c r="C2" s="88"/>
      <c r="D2" s="88"/>
      <c r="E2" s="88"/>
      <c r="F2" s="88"/>
      <c r="G2" s="88"/>
      <c r="H2" s="88"/>
      <c r="I2" s="88"/>
    </row>
    <row r="3" spans="1:10" ht="31.5" customHeight="1" x14ac:dyDescent="0.25">
      <c r="B3" s="28" t="s">
        <v>24</v>
      </c>
      <c r="C3" s="29" t="s">
        <v>12</v>
      </c>
      <c r="D3" s="29" t="s">
        <v>25</v>
      </c>
      <c r="E3" s="30" t="s">
        <v>26</v>
      </c>
      <c r="F3" s="30" t="s">
        <v>27</v>
      </c>
      <c r="G3" s="30" t="s">
        <v>49</v>
      </c>
      <c r="H3" s="29" t="s">
        <v>28</v>
      </c>
      <c r="I3" s="29" t="s">
        <v>29</v>
      </c>
      <c r="J3" s="29" t="s">
        <v>30</v>
      </c>
    </row>
    <row r="4" spans="1:10" ht="42" customHeight="1" x14ac:dyDescent="0.25">
      <c r="B4" s="32">
        <v>44811</v>
      </c>
      <c r="C4" s="33" t="s">
        <v>20</v>
      </c>
      <c r="D4" s="33" t="s">
        <v>31</v>
      </c>
      <c r="E4" s="34">
        <v>4674939</v>
      </c>
      <c r="F4" s="34">
        <v>373995</v>
      </c>
      <c r="G4" s="39">
        <f>E4+F4</f>
        <v>5048934</v>
      </c>
      <c r="H4" s="33" t="s">
        <v>13</v>
      </c>
      <c r="I4" s="33" t="s">
        <v>32</v>
      </c>
      <c r="J4" s="35" t="s">
        <v>33</v>
      </c>
    </row>
    <row r="5" spans="1:10" ht="38.25" customHeight="1" x14ac:dyDescent="0.25">
      <c r="B5" s="32">
        <v>44823</v>
      </c>
      <c r="C5" s="33" t="s">
        <v>19</v>
      </c>
      <c r="D5" s="33" t="s">
        <v>31</v>
      </c>
      <c r="E5" s="34">
        <v>3156494</v>
      </c>
      <c r="F5" s="34">
        <v>252520</v>
      </c>
      <c r="G5" s="39">
        <f>E5+F5</f>
        <v>3409014</v>
      </c>
      <c r="H5" s="33" t="s">
        <v>13</v>
      </c>
      <c r="I5" s="33" t="s">
        <v>32</v>
      </c>
      <c r="J5" s="35" t="s">
        <v>33</v>
      </c>
    </row>
    <row r="6" spans="1:10" ht="43.5" customHeight="1" x14ac:dyDescent="0.25">
      <c r="B6" s="32">
        <v>44833</v>
      </c>
      <c r="C6" s="33" t="s">
        <v>18</v>
      </c>
      <c r="D6" s="33" t="s">
        <v>31</v>
      </c>
      <c r="E6" s="34">
        <v>2911118</v>
      </c>
      <c r="F6" s="34">
        <v>232889</v>
      </c>
      <c r="G6" s="39">
        <f>E6+F6</f>
        <v>3144007</v>
      </c>
      <c r="H6" s="33" t="s">
        <v>13</v>
      </c>
      <c r="I6" s="33" t="s">
        <v>32</v>
      </c>
      <c r="J6" s="35" t="s">
        <v>33</v>
      </c>
    </row>
    <row r="7" spans="1:10" ht="22.5" customHeight="1" x14ac:dyDescent="0.25">
      <c r="B7" s="36" t="s">
        <v>39</v>
      </c>
      <c r="E7" s="38">
        <f>SUM(E4:E6)</f>
        <v>10742551</v>
      </c>
      <c r="F7" s="38">
        <f>SUM(F4:F6)</f>
        <v>859404</v>
      </c>
      <c r="G7" s="38">
        <f>SUM(G4:G6)</f>
        <v>11601955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9"/>
  <sheetViews>
    <sheetView zoomScaleNormal="100" workbookViewId="0">
      <selection activeCell="C8" sqref="C8"/>
    </sheetView>
  </sheetViews>
  <sheetFormatPr defaultColWidth="9.140625" defaultRowHeight="21" customHeight="1" x14ac:dyDescent="0.25"/>
  <cols>
    <col min="1" max="1" width="1.42578125" customWidth="1"/>
    <col min="2" max="2" width="14.28515625" style="31" customWidth="1"/>
    <col min="3" max="3" width="14.28515625" customWidth="1"/>
    <col min="4" max="4" width="11.42578125" customWidth="1"/>
    <col min="5" max="5" width="17.140625" style="37" customWidth="1"/>
    <col min="6" max="7" width="15.7109375" style="37" customWidth="1"/>
    <col min="8" max="8" width="50" customWidth="1"/>
    <col min="9" max="9" width="21.42578125" customWidth="1"/>
    <col min="10" max="10" width="11.42578125" customWidth="1"/>
  </cols>
  <sheetData>
    <row r="1" spans="1:10" ht="21" customHeight="1" x14ac:dyDescent="0.3">
      <c r="A1" s="86" t="s">
        <v>36</v>
      </c>
      <c r="B1" s="86"/>
      <c r="C1" s="86"/>
      <c r="D1" s="86"/>
      <c r="E1" s="86"/>
      <c r="F1" s="86"/>
      <c r="G1" s="86"/>
      <c r="H1" s="86"/>
      <c r="I1" s="86"/>
    </row>
    <row r="2" spans="1:10" ht="21" customHeight="1" x14ac:dyDescent="0.25">
      <c r="A2" s="88" t="s">
        <v>37</v>
      </c>
      <c r="B2" s="88"/>
      <c r="C2" s="88"/>
      <c r="D2" s="88"/>
      <c r="E2" s="88"/>
      <c r="F2" s="88"/>
      <c r="G2" s="88"/>
      <c r="H2" s="88"/>
      <c r="I2" s="88"/>
    </row>
    <row r="3" spans="1:10" ht="21" customHeight="1" x14ac:dyDescent="0.25">
      <c r="B3" s="28" t="s">
        <v>24</v>
      </c>
      <c r="C3" s="29" t="s">
        <v>12</v>
      </c>
      <c r="D3" s="29" t="s">
        <v>25</v>
      </c>
      <c r="E3" s="30" t="s">
        <v>26</v>
      </c>
      <c r="F3" s="30" t="s">
        <v>27</v>
      </c>
      <c r="G3" s="30" t="s">
        <v>49</v>
      </c>
      <c r="H3" s="29" t="s">
        <v>28</v>
      </c>
      <c r="I3" s="29" t="s">
        <v>29</v>
      </c>
      <c r="J3" s="29" t="s">
        <v>30</v>
      </c>
    </row>
    <row r="4" spans="1:10" ht="21" customHeight="1" x14ac:dyDescent="0.25">
      <c r="B4" s="32">
        <v>44777</v>
      </c>
      <c r="C4" s="73" t="s">
        <v>17</v>
      </c>
      <c r="D4" s="33" t="s">
        <v>31</v>
      </c>
      <c r="E4" s="34">
        <v>2219780</v>
      </c>
      <c r="F4" s="34">
        <v>177582</v>
      </c>
      <c r="G4" s="34">
        <f>E4+F4</f>
        <v>2397362</v>
      </c>
      <c r="H4" s="33" t="s">
        <v>13</v>
      </c>
      <c r="I4" s="33" t="s">
        <v>32</v>
      </c>
      <c r="J4" s="35" t="s">
        <v>33</v>
      </c>
    </row>
    <row r="5" spans="1:10" ht="21" customHeight="1" x14ac:dyDescent="0.25">
      <c r="B5" s="32">
        <v>44784</v>
      </c>
      <c r="C5" s="73" t="s">
        <v>16</v>
      </c>
      <c r="D5" s="33" t="s">
        <v>31</v>
      </c>
      <c r="E5" s="34">
        <v>3603534</v>
      </c>
      <c r="F5" s="34">
        <v>288283</v>
      </c>
      <c r="G5" s="34">
        <f t="shared" ref="G5:G8" si="0">E5+F5</f>
        <v>3891817</v>
      </c>
      <c r="H5" s="33" t="s">
        <v>13</v>
      </c>
      <c r="I5" s="33" t="s">
        <v>32</v>
      </c>
      <c r="J5" s="35" t="s">
        <v>33</v>
      </c>
    </row>
    <row r="6" spans="1:10" ht="21" customHeight="1" x14ac:dyDescent="0.25">
      <c r="B6" s="32">
        <v>44788</v>
      </c>
      <c r="C6" s="73" t="s">
        <v>15</v>
      </c>
      <c r="D6" s="33" t="s">
        <v>31</v>
      </c>
      <c r="E6" s="34">
        <v>333591</v>
      </c>
      <c r="F6" s="34">
        <v>26687</v>
      </c>
      <c r="G6" s="34">
        <f t="shared" si="0"/>
        <v>360278</v>
      </c>
      <c r="H6" s="33" t="s">
        <v>13</v>
      </c>
      <c r="I6" s="33" t="s">
        <v>32</v>
      </c>
      <c r="J6" s="35" t="s">
        <v>33</v>
      </c>
    </row>
    <row r="7" spans="1:10" ht="21" customHeight="1" x14ac:dyDescent="0.25">
      <c r="B7" s="32">
        <v>44797</v>
      </c>
      <c r="C7" s="73" t="s">
        <v>14</v>
      </c>
      <c r="D7" s="33" t="s">
        <v>31</v>
      </c>
      <c r="E7" s="34">
        <v>4658585</v>
      </c>
      <c r="F7" s="34">
        <v>372687</v>
      </c>
      <c r="G7" s="34">
        <f t="shared" si="0"/>
        <v>5031272</v>
      </c>
      <c r="H7" s="33" t="s">
        <v>13</v>
      </c>
      <c r="I7" s="33" t="s">
        <v>32</v>
      </c>
      <c r="J7" s="35" t="s">
        <v>33</v>
      </c>
    </row>
    <row r="8" spans="1:10" ht="21" customHeight="1" x14ac:dyDescent="0.25">
      <c r="B8" s="32">
        <v>44799</v>
      </c>
      <c r="C8" s="73" t="s">
        <v>34</v>
      </c>
      <c r="D8" s="33" t="s">
        <v>31</v>
      </c>
      <c r="E8" s="34">
        <v>2440415</v>
      </c>
      <c r="F8" s="34">
        <v>195233</v>
      </c>
      <c r="G8" s="34">
        <f t="shared" si="0"/>
        <v>2635648</v>
      </c>
      <c r="H8" s="33" t="s">
        <v>13</v>
      </c>
      <c r="I8" s="33" t="s">
        <v>32</v>
      </c>
      <c r="J8" s="35" t="s">
        <v>33</v>
      </c>
    </row>
    <row r="9" spans="1:10" ht="21" customHeight="1" x14ac:dyDescent="0.25">
      <c r="B9" s="36" t="s">
        <v>35</v>
      </c>
      <c r="E9" s="38">
        <f>SUM(E4:E8)</f>
        <v>13255905</v>
      </c>
      <c r="F9" s="38">
        <f t="shared" ref="F9:G9" si="1">SUM(F4:F8)</f>
        <v>1060472</v>
      </c>
      <c r="G9" s="38">
        <f t="shared" si="1"/>
        <v>14316377</v>
      </c>
    </row>
  </sheetData>
  <mergeCells count="2">
    <mergeCell ref="A1:I1"/>
    <mergeCell ref="A2:I2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7"/>
  <sheetViews>
    <sheetView zoomScaleNormal="100" workbookViewId="0">
      <selection activeCell="A4" sqref="A4"/>
    </sheetView>
  </sheetViews>
  <sheetFormatPr defaultColWidth="9.140625" defaultRowHeight="21.75" customHeight="1" x14ac:dyDescent="0.25"/>
  <cols>
    <col min="1" max="1" width="1.42578125" style="40" customWidth="1"/>
    <col min="2" max="2" width="14.28515625" style="47" customWidth="1"/>
    <col min="3" max="3" width="14.28515625" style="40" customWidth="1"/>
    <col min="4" max="6" width="17.140625" style="48" customWidth="1"/>
    <col min="7" max="7" width="50" style="40" customWidth="1"/>
    <col min="8" max="8" width="21.42578125" style="40" customWidth="1"/>
    <col min="9" max="9" width="11.42578125" style="40" customWidth="1"/>
    <col min="10" max="16384" width="9.140625" style="40"/>
  </cols>
  <sheetData>
    <row r="1" spans="1:9" ht="21.75" customHeight="1" x14ac:dyDescent="0.25">
      <c r="A1" s="87" t="s">
        <v>36</v>
      </c>
      <c r="B1" s="87"/>
      <c r="C1" s="87"/>
      <c r="D1" s="87"/>
      <c r="E1" s="87"/>
      <c r="F1" s="87"/>
      <c r="G1" s="87"/>
      <c r="H1" s="87"/>
    </row>
    <row r="2" spans="1:9" ht="21.75" customHeight="1" x14ac:dyDescent="0.25">
      <c r="A2" s="87" t="s">
        <v>82</v>
      </c>
      <c r="B2" s="87"/>
      <c r="C2" s="87"/>
      <c r="D2" s="87"/>
      <c r="E2" s="87"/>
      <c r="F2" s="87"/>
      <c r="G2" s="87"/>
      <c r="H2" s="87"/>
    </row>
    <row r="3" spans="1:9" ht="47.25" x14ac:dyDescent="0.25">
      <c r="B3" s="51" t="s">
        <v>24</v>
      </c>
      <c r="C3" s="52" t="s">
        <v>12</v>
      </c>
      <c r="D3" s="41" t="s">
        <v>26</v>
      </c>
      <c r="E3" s="41" t="s">
        <v>27</v>
      </c>
      <c r="F3" s="41" t="s">
        <v>49</v>
      </c>
      <c r="G3" s="52" t="s">
        <v>28</v>
      </c>
      <c r="H3" s="52" t="s">
        <v>29</v>
      </c>
      <c r="I3" s="52" t="s">
        <v>30</v>
      </c>
    </row>
    <row r="4" spans="1:9" ht="21.75" customHeight="1" x14ac:dyDescent="0.25">
      <c r="B4" s="55">
        <v>44750</v>
      </c>
      <c r="C4" s="71" t="s">
        <v>44</v>
      </c>
      <c r="D4" s="43">
        <v>3581235</v>
      </c>
      <c r="E4" s="43">
        <v>286499</v>
      </c>
      <c r="F4" s="49">
        <f t="shared" ref="F4:F6" si="0">D4+E4</f>
        <v>3867734</v>
      </c>
      <c r="G4" s="42" t="s">
        <v>13</v>
      </c>
      <c r="H4" s="42" t="s">
        <v>32</v>
      </c>
      <c r="I4" s="44" t="s">
        <v>33</v>
      </c>
    </row>
    <row r="5" spans="1:9" ht="21.75" customHeight="1" x14ac:dyDescent="0.25">
      <c r="B5" s="55">
        <v>44760</v>
      </c>
      <c r="C5" s="70" t="s">
        <v>45</v>
      </c>
      <c r="D5" s="43">
        <v>3156494</v>
      </c>
      <c r="E5" s="43">
        <v>252520</v>
      </c>
      <c r="F5" s="50">
        <f t="shared" si="0"/>
        <v>3409014</v>
      </c>
      <c r="G5" s="42" t="s">
        <v>13</v>
      </c>
      <c r="H5" s="42" t="s">
        <v>32</v>
      </c>
      <c r="I5" s="44" t="s">
        <v>33</v>
      </c>
    </row>
    <row r="6" spans="1:9" ht="21.75" customHeight="1" x14ac:dyDescent="0.25">
      <c r="B6" s="55">
        <v>44770</v>
      </c>
      <c r="C6" s="72" t="s">
        <v>46</v>
      </c>
      <c r="D6" s="43">
        <v>3042760</v>
      </c>
      <c r="E6" s="43">
        <v>243421</v>
      </c>
      <c r="F6" s="43">
        <f t="shared" si="0"/>
        <v>3286181</v>
      </c>
      <c r="G6" s="42" t="s">
        <v>13</v>
      </c>
      <c r="H6" s="42" t="s">
        <v>32</v>
      </c>
      <c r="I6" s="44" t="s">
        <v>33</v>
      </c>
    </row>
    <row r="7" spans="1:9" ht="21.75" customHeight="1" x14ac:dyDescent="0.25">
      <c r="B7" s="45" t="s">
        <v>47</v>
      </c>
      <c r="D7" s="46">
        <f>SUM(D4:D6)</f>
        <v>9780489</v>
      </c>
      <c r="E7" s="46">
        <f>SUM(E4:E6)</f>
        <v>782440</v>
      </c>
      <c r="F7" s="46">
        <f>SUM(F4:F6)</f>
        <v>10562929</v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5"/>
  <sheetViews>
    <sheetView topLeftCell="C1" zoomScaleNormal="100" workbookViewId="0">
      <selection activeCell="F9" sqref="F9"/>
    </sheetView>
  </sheetViews>
  <sheetFormatPr defaultColWidth="9.140625" defaultRowHeight="15" x14ac:dyDescent="0.25"/>
  <cols>
    <col min="1" max="1" width="14.28515625" style="61" customWidth="1"/>
    <col min="2" max="3" width="30" customWidth="1"/>
    <col min="4" max="4" width="15" customWidth="1"/>
    <col min="5" max="8" width="17.140625" style="37" customWidth="1"/>
  </cols>
  <sheetData>
    <row r="1" spans="1:8" ht="18.75" x14ac:dyDescent="0.3">
      <c r="A1" s="86" t="s">
        <v>83</v>
      </c>
      <c r="B1" s="86"/>
      <c r="C1" s="86"/>
      <c r="D1" s="86"/>
      <c r="E1" s="86"/>
      <c r="F1" s="86"/>
      <c r="G1" s="86"/>
      <c r="H1" s="86"/>
    </row>
    <row r="2" spans="1:8" ht="15" customHeight="1" x14ac:dyDescent="0.25">
      <c r="A2" s="56" t="s">
        <v>54</v>
      </c>
      <c r="B2" s="57" t="s">
        <v>55</v>
      </c>
      <c r="C2" s="57" t="s">
        <v>56</v>
      </c>
      <c r="D2" s="57" t="s">
        <v>12</v>
      </c>
      <c r="E2" s="30" t="s">
        <v>57</v>
      </c>
      <c r="F2" s="30" t="s">
        <v>58</v>
      </c>
      <c r="G2" s="30" t="s">
        <v>59</v>
      </c>
      <c r="H2" s="30" t="s">
        <v>49</v>
      </c>
    </row>
    <row r="3" spans="1:8" ht="21" customHeight="1" x14ac:dyDescent="0.25">
      <c r="A3" s="58">
        <v>44732</v>
      </c>
      <c r="B3" s="59" t="s">
        <v>13</v>
      </c>
      <c r="C3" s="59" t="s">
        <v>77</v>
      </c>
      <c r="D3" s="59" t="s">
        <v>50</v>
      </c>
      <c r="E3" s="60">
        <v>3645807</v>
      </c>
      <c r="F3" s="60">
        <v>0</v>
      </c>
      <c r="G3" s="60">
        <v>291665</v>
      </c>
      <c r="H3" s="60">
        <v>3937472</v>
      </c>
    </row>
    <row r="4" spans="1:8" ht="21" customHeight="1" x14ac:dyDescent="0.25">
      <c r="A4" s="58">
        <v>44721</v>
      </c>
      <c r="B4" s="59" t="s">
        <v>13</v>
      </c>
      <c r="C4" s="59" t="s">
        <v>77</v>
      </c>
      <c r="D4" s="59" t="s">
        <v>43</v>
      </c>
      <c r="E4" s="60">
        <v>5210745</v>
      </c>
      <c r="F4" s="60">
        <v>260539</v>
      </c>
      <c r="G4" s="60">
        <v>396016</v>
      </c>
      <c r="H4" s="60">
        <v>5346222</v>
      </c>
    </row>
    <row r="5" spans="1:8" x14ac:dyDescent="0.25">
      <c r="A5" s="67" t="s">
        <v>81</v>
      </c>
      <c r="E5" s="38">
        <f>SUM(E3:E4)</f>
        <v>8856552</v>
      </c>
      <c r="F5" s="38">
        <f>SUM(F3:F4)</f>
        <v>260539</v>
      </c>
      <c r="G5" s="38">
        <f>SUM(G3:G4)</f>
        <v>687681</v>
      </c>
      <c r="H5" s="38">
        <f>SUM(H3:H4)</f>
        <v>9283694</v>
      </c>
    </row>
  </sheetData>
  <autoFilter ref="A2:H5"/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H3" sqref="H3:H5"/>
    </sheetView>
  </sheetViews>
  <sheetFormatPr defaultColWidth="9.140625" defaultRowHeight="15" x14ac:dyDescent="0.25"/>
  <cols>
    <col min="1" max="1" width="14.28515625" style="61" customWidth="1"/>
    <col min="2" max="2" width="30.85546875" customWidth="1"/>
    <col min="3" max="3" width="42.28515625" customWidth="1"/>
    <col min="4" max="4" width="13.7109375" customWidth="1"/>
    <col min="5" max="8" width="17.140625" style="37" customWidth="1"/>
  </cols>
  <sheetData>
    <row r="1" spans="1:8" ht="18.75" x14ac:dyDescent="0.3">
      <c r="A1" s="86" t="s">
        <v>84</v>
      </c>
      <c r="B1" s="86"/>
      <c r="C1" s="86"/>
      <c r="D1" s="86"/>
      <c r="E1" s="86"/>
      <c r="F1" s="86"/>
      <c r="G1" s="86"/>
      <c r="H1" s="86"/>
    </row>
    <row r="2" spans="1:8" ht="15" customHeight="1" x14ac:dyDescent="0.25">
      <c r="A2" s="56" t="s">
        <v>54</v>
      </c>
      <c r="B2" s="57" t="s">
        <v>55</v>
      </c>
      <c r="C2" s="57" t="s">
        <v>56</v>
      </c>
      <c r="D2" s="57" t="s">
        <v>12</v>
      </c>
      <c r="E2" s="30" t="s">
        <v>57</v>
      </c>
      <c r="F2" s="30" t="s">
        <v>58</v>
      </c>
      <c r="G2" s="30" t="s">
        <v>59</v>
      </c>
      <c r="H2" s="30" t="s">
        <v>49</v>
      </c>
    </row>
    <row r="3" spans="1:8" ht="24.75" customHeight="1" x14ac:dyDescent="0.25">
      <c r="A3" s="58">
        <v>44583</v>
      </c>
      <c r="B3" s="59" t="s">
        <v>13</v>
      </c>
      <c r="C3" s="59" t="s">
        <v>78</v>
      </c>
      <c r="D3" s="79" t="s">
        <v>53</v>
      </c>
      <c r="E3" s="60">
        <v>5811498</v>
      </c>
      <c r="F3" s="60">
        <v>0</v>
      </c>
      <c r="G3" s="60">
        <v>581150</v>
      </c>
      <c r="H3" s="60">
        <v>6392648</v>
      </c>
    </row>
    <row r="4" spans="1:8" ht="24.75" customHeight="1" x14ac:dyDescent="0.25">
      <c r="A4" s="58">
        <v>44578</v>
      </c>
      <c r="B4" s="59" t="s">
        <v>13</v>
      </c>
      <c r="C4" s="59" t="s">
        <v>79</v>
      </c>
      <c r="D4" s="79" t="s">
        <v>52</v>
      </c>
      <c r="E4" s="60">
        <v>3552552</v>
      </c>
      <c r="F4" s="60">
        <v>0</v>
      </c>
      <c r="G4" s="60">
        <v>355255</v>
      </c>
      <c r="H4" s="60">
        <v>3907807</v>
      </c>
    </row>
    <row r="5" spans="1:8" ht="24.75" customHeight="1" x14ac:dyDescent="0.25">
      <c r="A5" s="58">
        <v>44571</v>
      </c>
      <c r="B5" s="59" t="s">
        <v>13</v>
      </c>
      <c r="C5" s="59" t="s">
        <v>80</v>
      </c>
      <c r="D5" s="79" t="s">
        <v>51</v>
      </c>
      <c r="E5" s="60">
        <v>2611308</v>
      </c>
      <c r="F5" s="60">
        <v>0</v>
      </c>
      <c r="G5" s="60">
        <v>261131</v>
      </c>
      <c r="H5" s="60">
        <v>2872439</v>
      </c>
    </row>
    <row r="6" spans="1:8" x14ac:dyDescent="0.25">
      <c r="A6" s="67" t="s">
        <v>81</v>
      </c>
      <c r="E6" s="38">
        <f>SUM(E3:E5)</f>
        <v>11975358</v>
      </c>
      <c r="F6" s="38">
        <f t="shared" ref="F6:H6" si="0">SUM(F3:F5)</f>
        <v>0</v>
      </c>
      <c r="G6" s="38">
        <f t="shared" si="0"/>
        <v>1197536</v>
      </c>
      <c r="H6" s="38">
        <f t="shared" si="0"/>
        <v>13172894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công nợ-FINAL</vt:lpstr>
      <vt:lpstr>bke t12</vt:lpstr>
      <vt:lpstr>bke tháng 11</vt:lpstr>
      <vt:lpstr>bk tháng 10</vt:lpstr>
      <vt:lpstr>bk tháng 9</vt:lpstr>
      <vt:lpstr>bk tháng 8</vt:lpstr>
      <vt:lpstr>bk tháng 7</vt:lpstr>
      <vt:lpstr>tháng 6</vt:lpstr>
      <vt:lpstr>tháng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2022-09-28T09:34:32Z</dcterms:created>
  <dcterms:modified xsi:type="dcterms:W3CDTF">2023-06-12T07:37:07Z</dcterms:modified>
</cp:coreProperties>
</file>