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\\MAYCHUDELL\PKT - Copy 2\KHACH HANG\TMART STORE\tmart a đăng\"/>
    </mc:Choice>
  </mc:AlternateContent>
  <xr:revisionPtr revIDLastSave="0" documentId="13_ncr:1_{54B9BFBA-5836-4803-B52F-E35460DF7E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ông nợ 2022+2023" sheetId="1" r:id="rId1"/>
    <sheet name="t6.2023" sheetId="13" r:id="rId2"/>
    <sheet name="t5.2023" sheetId="12" r:id="rId3"/>
    <sheet name="t4.2023" sheetId="11" r:id="rId4"/>
    <sheet name="t1,2,3.2023" sheetId="10" r:id="rId5"/>
    <sheet name="t12.2022 A Đăng" sheetId="8" r:id="rId6"/>
    <sheet name="t10 A Đăng " sheetId="4" r:id="rId7"/>
    <sheet name=" t8 A ĐĂNG" sheetId="2" r:id="rId8"/>
    <sheet name="t7 A ĐĂNG" sheetId="9" r:id="rId9"/>
    <sheet name="T6 A ĐĂNG" sheetId="5" r:id="rId10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C13" i="1"/>
  <c r="C15" i="13"/>
  <c r="G7" i="13"/>
  <c r="F7" i="13"/>
  <c r="E7" i="13"/>
  <c r="D7" i="13"/>
  <c r="C12" i="1" l="1"/>
  <c r="H6" i="12"/>
  <c r="C10" i="12" s="1"/>
  <c r="G6" i="12"/>
  <c r="F6" i="12"/>
  <c r="E6" i="12"/>
  <c r="G7" i="11" l="1"/>
  <c r="C12" i="11" s="1"/>
  <c r="C11" i="1" s="1"/>
  <c r="F7" i="11"/>
  <c r="E7" i="11"/>
  <c r="D7" i="11"/>
  <c r="F6" i="8" l="1"/>
  <c r="E6" i="8"/>
  <c r="G6" i="8"/>
  <c r="C7" i="1" l="1"/>
  <c r="F12" i="10"/>
  <c r="G12" i="10"/>
  <c r="H12" i="10"/>
  <c r="E12" i="10"/>
  <c r="C3" i="1"/>
  <c r="E6" i="9"/>
  <c r="F6" i="9"/>
  <c r="G6" i="9"/>
  <c r="C4" i="1" s="1"/>
  <c r="D6" i="9"/>
  <c r="E5" i="4" l="1"/>
  <c r="F5" i="4"/>
  <c r="G5" i="4"/>
  <c r="C6" i="1" s="1"/>
  <c r="D5" i="4"/>
  <c r="F28" i="1" l="1"/>
  <c r="G5" i="2"/>
  <c r="C5" i="1" s="1"/>
  <c r="C14" i="1" s="1"/>
  <c r="F5" i="2"/>
  <c r="E5" i="2"/>
  <c r="D5" i="2"/>
  <c r="F29" i="1" l="1"/>
</calcChain>
</file>

<file path=xl/sharedStrings.xml><?xml version="1.0" encoding="utf-8"?>
<sst xmlns="http://schemas.openxmlformats.org/spreadsheetml/2006/main" count="190" uniqueCount="69">
  <si>
    <t>DANH SÁCH BÁN HÀNG TMARTSTORE ANH ĐĂNG</t>
  </si>
  <si>
    <t xml:space="preserve"> THÁNG 8.2022</t>
  </si>
  <si>
    <t>Ngày chứng từ</t>
  </si>
  <si>
    <t>Khách hàng</t>
  </si>
  <si>
    <t>Diễn giải</t>
  </si>
  <si>
    <t>Tổng tiền hàng</t>
  </si>
  <si>
    <t>Tiền chiết khấu</t>
  </si>
  <si>
    <t>Tiền thuế GTGT</t>
  </si>
  <si>
    <t>Tổng tiền thanh toán</t>
  </si>
  <si>
    <t>CÔNG TY CỔ PHẦN T - MARTSTORES Hateco Yên Sở - A.Đăng</t>
  </si>
  <si>
    <t>Tmart99999 Tmart Store Hateco Yên Sở - A.Đăng</t>
  </si>
  <si>
    <t>CÔNG TY CỔ PHẦN T - MARTSTORES</t>
  </si>
  <si>
    <t xml:space="preserve">DANH SÁCH BÁN HÀNG THÁNG 10.2022 </t>
  </si>
  <si>
    <t>CÔNG TY CỔ PHẦN T - MARTSTORES Nghĩa Đô - A.Đăng</t>
  </si>
  <si>
    <t>Tmart99998  Tmart Store Nghĩa Đô - A.Đăng</t>
  </si>
  <si>
    <t>Tmart99999  Tmart Store Hateco Yên Sở - A.Đăng</t>
  </si>
  <si>
    <t>Ngày hóa đơn</t>
  </si>
  <si>
    <t>Số hóa đơn</t>
  </si>
  <si>
    <t>Số tiền bán hàng</t>
  </si>
  <si>
    <t>Số tiền hàng trả</t>
  </si>
  <si>
    <t>Giảm trừ</t>
  </si>
  <si>
    <t>Sô tiền khách đã thanh toán</t>
  </si>
  <si>
    <t>Tổng bán hàng</t>
  </si>
  <si>
    <t>Tổng hàng trả</t>
  </si>
  <si>
    <t>Tổng đã thanh toán</t>
  </si>
  <si>
    <t>Dư nợ phải thu Tmart Store</t>
  </si>
  <si>
    <t>CÔNG TY CỔ PHẦN T-MARTSTORES</t>
  </si>
  <si>
    <t>70 nguyễn đức cảnh ( ANH ĐĂNG)</t>
  </si>
  <si>
    <t>TM NGHĨA ĐÔ ( ANH ĐĂNG)</t>
  </si>
  <si>
    <t>HATECO ( ANH ĐĂNG)</t>
  </si>
  <si>
    <t xml:space="preserve"> THÁNG 6.2022</t>
  </si>
  <si>
    <t>Tmart99998 Tmart Store Nghĩa Đô - A.Đăng</t>
  </si>
  <si>
    <t>DANH SÁCH BÁN HÀNG</t>
  </si>
  <si>
    <t>Tmart99996.CÔNG TY CỔ PHẦN T - MARTSTORES Mỹ Đình, Nam Từ Liêm - A.Đăng</t>
  </si>
  <si>
    <t>Số dòng = 3</t>
  </si>
  <si>
    <t>Ngày hạch toán</t>
  </si>
  <si>
    <t>70 NGUYỄN ĐỨC CẢNH ( ANH ĐĂNG)</t>
  </si>
  <si>
    <t>Nghĩa đô ( Anh Đăng)</t>
  </si>
  <si>
    <t>TMART HATECO YÊN SỞ ( ANH ĐĂNG)</t>
  </si>
  <si>
    <t>TRẦN HẢI ĐĂNG</t>
  </si>
  <si>
    <t>Tmart99996  CÔNG TY CỔ PHẦN T - MARTSTORES Mỹ Đình, Nam Từ Liêm - A.Đăng</t>
  </si>
  <si>
    <t>Số dòng = 9</t>
  </si>
  <si>
    <t>Bảng kê tháng 2.2023</t>
  </si>
  <si>
    <t>Bảng kê tháng 1.2023</t>
  </si>
  <si>
    <t>Bảng kê tháng 3.2023</t>
  </si>
  <si>
    <t>Bảng kê tháng 6.2022</t>
  </si>
  <si>
    <t>Bảng kê tháng 7.2022</t>
  </si>
  <si>
    <t>Bảng kê tháng 8.2022</t>
  </si>
  <si>
    <t>Bảng kê tháng 10.2022</t>
  </si>
  <si>
    <t>Bảng kê tháng 12.2022</t>
  </si>
  <si>
    <t>THEO DÕI CÔNG NỢ / CTY TMART STORE (A ĐĂNG) 2022+2023</t>
  </si>
  <si>
    <t>28/2/2023</t>
  </si>
  <si>
    <t>Hàng trả</t>
  </si>
  <si>
    <t>22/6/2022</t>
  </si>
  <si>
    <t>15/8/2022</t>
  </si>
  <si>
    <t>13/03/2023</t>
  </si>
  <si>
    <t>Thanh toán CN t6.2022 đến t3.2023</t>
  </si>
  <si>
    <t>CÔNG TY CỔ PHẦN T - MARTSTORES Mỹ Đình, Nam Từ Liêm - A.Đăng</t>
  </si>
  <si>
    <t>Tmart99996 Mỹ Đình, Nam Từ Liêm - A.Đăng</t>
  </si>
  <si>
    <t>Số dòng = 4</t>
  </si>
  <si>
    <t>14/04/2023</t>
  </si>
  <si>
    <t>Bảng kê tháng 4.2023</t>
  </si>
  <si>
    <t>Bảng kê tháng 5.2023</t>
  </si>
  <si>
    <t>DANH SÁCH BÁN HÀNG T5.2023</t>
  </si>
  <si>
    <t>Thanh toán CN t4+t5.2023</t>
  </si>
  <si>
    <t>Bảng kê tháng 6.2023</t>
  </si>
  <si>
    <t xml:space="preserve">SDDK </t>
  </si>
  <si>
    <t>Phát sinh trong kỳ</t>
  </si>
  <si>
    <t xml:space="preserve">Tổng tiền thanh toán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</si>
</sst>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8000"/>
      <name val="Microsoft Sans Serif"/>
      <family val="2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3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name val="Microsoft Sans Serif"/>
      <family val="2"/>
    </font>
    <font>
      <b/>
      <sz val="8"/>
      <name val="Microsoft Sans Serif"/>
      <family val="2"/>
    </font>
    <font>
      <sz val="8"/>
      <color theme="1"/>
      <name val="Microsoft Sans Serif"/>
      <family val="2"/>
    </font>
  </fonts>
  <fills count="8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8DA1DE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4" fillId="0" borderId="0" xfId="0" applyFont="1"/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8" fontId="5" fillId="2" borderId="1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38" fontId="5" fillId="0" borderId="2" xfId="0" applyNumberFormat="1" applyFont="1" applyBorder="1" applyAlignment="1">
      <alignment horizontal="right" vertical="center"/>
    </xf>
    <xf numFmtId="14" fontId="4" fillId="0" borderId="3" xfId="0" applyNumberFormat="1" applyFont="1" applyBorder="1"/>
    <xf numFmtId="0" fontId="4" fillId="0" borderId="3" xfId="0" applyFont="1" applyBorder="1"/>
    <xf numFmtId="38" fontId="6" fillId="3" borderId="3" xfId="0" applyNumberFormat="1" applyFont="1" applyFill="1" applyBorder="1" applyAlignment="1">
      <alignment horizontal="right" vertical="center"/>
    </xf>
    <xf numFmtId="14" fontId="4" fillId="0" borderId="0" xfId="0" applyNumberFormat="1" applyFont="1"/>
    <xf numFmtId="38" fontId="4" fillId="0" borderId="0" xfId="0" applyNumberFormat="1" applyFont="1"/>
    <xf numFmtId="1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8" fontId="8" fillId="2" borderId="1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38" fontId="8" fillId="0" borderId="2" xfId="0" applyNumberFormat="1" applyFont="1" applyBorder="1" applyAlignment="1">
      <alignment horizontal="right" vertical="center"/>
    </xf>
    <xf numFmtId="38" fontId="2" fillId="3" borderId="0" xfId="0" applyNumberFormat="1" applyFont="1" applyFill="1"/>
    <xf numFmtId="14" fontId="3" fillId="4" borderId="3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4" fillId="0" borderId="3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165" fontId="4" fillId="0" borderId="3" xfId="1" applyNumberFormat="1" applyFont="1" applyFill="1" applyBorder="1" applyAlignment="1">
      <alignment horizontal="center"/>
    </xf>
    <xf numFmtId="165" fontId="4" fillId="0" borderId="3" xfId="1" applyNumberFormat="1" applyFont="1" applyBorder="1" applyAlignment="1">
      <alignment horizontal="center"/>
    </xf>
    <xf numFmtId="165" fontId="4" fillId="0" borderId="3" xfId="1" applyNumberFormat="1" applyFont="1" applyBorder="1" applyAlignment="1"/>
    <xf numFmtId="165" fontId="3" fillId="4" borderId="3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/>
    <xf numFmtId="0" fontId="4" fillId="0" borderId="3" xfId="0" applyFont="1" applyBorder="1" applyAlignment="1">
      <alignment horizontal="left"/>
    </xf>
    <xf numFmtId="165" fontId="6" fillId="0" borderId="3" xfId="1" applyNumberFormat="1" applyFont="1" applyBorder="1" applyAlignment="1">
      <alignment horizontal="left"/>
    </xf>
    <xf numFmtId="165" fontId="11" fillId="4" borderId="3" xfId="1" applyNumberFormat="1" applyFont="1" applyFill="1" applyBorder="1" applyAlignment="1">
      <alignment horizontal="left"/>
    </xf>
    <xf numFmtId="0" fontId="3" fillId="4" borderId="3" xfId="0" applyFont="1" applyFill="1" applyBorder="1"/>
    <xf numFmtId="165" fontId="6" fillId="0" borderId="3" xfId="1" applyNumberFormat="1" applyFont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/>
    <xf numFmtId="165" fontId="12" fillId="3" borderId="3" xfId="0" applyNumberFormat="1" applyFont="1" applyFill="1" applyBorder="1"/>
    <xf numFmtId="14" fontId="6" fillId="0" borderId="0" xfId="0" quotePrefix="1" applyNumberFormat="1" applyFont="1" applyAlignment="1">
      <alignment horizontal="center"/>
    </xf>
    <xf numFmtId="14" fontId="6" fillId="0" borderId="0" xfId="0" quotePrefix="1" applyNumberFormat="1" applyFont="1" applyAlignment="1">
      <alignment horizontal="left"/>
    </xf>
    <xf numFmtId="0" fontId="6" fillId="0" borderId="0" xfId="0" applyFont="1" applyAlignment="1">
      <alignment horizontal="center"/>
    </xf>
    <xf numFmtId="165" fontId="6" fillId="0" borderId="0" xfId="1" applyNumberFormat="1" applyFont="1" applyBorder="1" applyAlignment="1">
      <alignment horizontal="left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14" fontId="0" fillId="0" borderId="0" xfId="0" applyNumberFormat="1"/>
    <xf numFmtId="38" fontId="0" fillId="0" borderId="0" xfId="0" applyNumberFormat="1"/>
    <xf numFmtId="14" fontId="14" fillId="5" borderId="2" xfId="0" applyNumberFormat="1" applyFont="1" applyFill="1" applyBorder="1" applyAlignment="1">
      <alignment horizontal="left" vertical="center"/>
    </xf>
    <xf numFmtId="38" fontId="15" fillId="3" borderId="2" xfId="0" applyNumberFormat="1" applyFont="1" applyFill="1" applyBorder="1" applyAlignment="1">
      <alignment horizontal="right" vertical="center"/>
    </xf>
    <xf numFmtId="14" fontId="8" fillId="6" borderId="2" xfId="0" applyNumberFormat="1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left" vertical="center"/>
    </xf>
    <xf numFmtId="38" fontId="8" fillId="6" borderId="2" xfId="0" applyNumberFormat="1" applyFont="1" applyFill="1" applyBorder="1" applyAlignment="1">
      <alignment horizontal="right" vertical="center"/>
    </xf>
    <xf numFmtId="0" fontId="0" fillId="6" borderId="0" xfId="0" applyFill="1"/>
    <xf numFmtId="14" fontId="9" fillId="6" borderId="2" xfId="0" applyNumberFormat="1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left" vertical="center"/>
    </xf>
    <xf numFmtId="38" fontId="9" fillId="6" borderId="2" xfId="0" applyNumberFormat="1" applyFont="1" applyFill="1" applyBorder="1" applyAlignment="1">
      <alignment horizontal="right" vertical="center"/>
    </xf>
    <xf numFmtId="0" fontId="4" fillId="7" borderId="3" xfId="0" applyFont="1" applyFill="1" applyBorder="1" applyAlignment="1">
      <alignment horizontal="left"/>
    </xf>
    <xf numFmtId="165" fontId="3" fillId="7" borderId="3" xfId="1" applyNumberFormat="1" applyFont="1" applyFill="1" applyBorder="1" applyAlignment="1">
      <alignment horizontal="center"/>
    </xf>
    <xf numFmtId="165" fontId="3" fillId="7" borderId="3" xfId="1" applyNumberFormat="1" applyFont="1" applyFill="1" applyBorder="1" applyAlignment="1"/>
    <xf numFmtId="0" fontId="4" fillId="7" borderId="0" xfId="0" applyFont="1" applyFill="1"/>
    <xf numFmtId="14" fontId="4" fillId="7" borderId="5" xfId="0" applyNumberFormat="1" applyFont="1" applyFill="1" applyBorder="1" applyAlignment="1">
      <alignment horizontal="center"/>
    </xf>
    <xf numFmtId="165" fontId="4" fillId="7" borderId="3" xfId="1" applyNumberFormat="1" applyFont="1" applyFill="1" applyBorder="1" applyAlignment="1">
      <alignment horizontal="center"/>
    </xf>
    <xf numFmtId="14" fontId="4" fillId="0" borderId="5" xfId="0" applyNumberFormat="1" applyFont="1" applyBorder="1" applyAlignment="1">
      <alignment horizontal="center"/>
    </xf>
    <xf numFmtId="14" fontId="8" fillId="7" borderId="2" xfId="0" applyNumberFormat="1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left" vertical="center"/>
    </xf>
    <xf numFmtId="38" fontId="8" fillId="7" borderId="2" xfId="0" applyNumberFormat="1" applyFont="1" applyFill="1" applyBorder="1" applyAlignment="1">
      <alignment horizontal="right" vertical="center"/>
    </xf>
    <xf numFmtId="0" fontId="0" fillId="7" borderId="0" xfId="0" applyFill="1"/>
    <xf numFmtId="165" fontId="0" fillId="0" borderId="0" xfId="1" applyNumberFormat="1" applyFont="1"/>
    <xf numFmtId="0" fontId="2" fillId="0" borderId="0" xfId="0" applyFont="1"/>
    <xf numFmtId="165" fontId="2" fillId="3" borderId="0" xfId="0" applyNumberFormat="1" applyFont="1" applyFill="1"/>
    <xf numFmtId="14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38" fontId="16" fillId="0" borderId="2" xfId="0" applyNumberFormat="1" applyFont="1" applyBorder="1" applyAlignment="1">
      <alignment horizontal="right" vertical="center"/>
    </xf>
    <xf numFmtId="165" fontId="2" fillId="7" borderId="0" xfId="0" applyNumberFormat="1" applyFont="1" applyFill="1"/>
    <xf numFmtId="165" fontId="2" fillId="0" borderId="0" xfId="0" applyNumberFormat="1" applyFont="1"/>
    <xf numFmtId="165" fontId="2" fillId="0" borderId="0" xfId="1" applyNumberFormat="1" applyFont="1"/>
    <xf numFmtId="14" fontId="10" fillId="0" borderId="0" xfId="0" applyNumberFormat="1" applyFont="1" applyAlignment="1">
      <alignment horizontal="center"/>
    </xf>
    <xf numFmtId="14" fontId="3" fillId="4" borderId="5" xfId="0" applyNumberFormat="1" applyFont="1" applyFill="1" applyBorder="1" applyAlignment="1">
      <alignment horizontal="center"/>
    </xf>
    <xf numFmtId="14" fontId="3" fillId="4" borderId="6" xfId="0" applyNumberFormat="1" applyFont="1" applyFill="1" applyBorder="1" applyAlignment="1">
      <alignment horizontal="center"/>
    </xf>
    <xf numFmtId="14" fontId="11" fillId="4" borderId="5" xfId="0" quotePrefix="1" applyNumberFormat="1" applyFont="1" applyFill="1" applyBorder="1" applyAlignment="1">
      <alignment horizontal="center"/>
    </xf>
    <xf numFmtId="14" fontId="11" fillId="4" borderId="6" xfId="0" quotePrefix="1" applyNumberFormat="1" applyFont="1" applyFill="1" applyBorder="1" applyAlignment="1">
      <alignment horizontal="center"/>
    </xf>
    <xf numFmtId="14" fontId="12" fillId="3" borderId="5" xfId="0" quotePrefix="1" applyNumberFormat="1" applyFont="1" applyFill="1" applyBorder="1" applyAlignment="1">
      <alignment horizontal="center"/>
    </xf>
    <xf numFmtId="14" fontId="12" fillId="3" borderId="7" xfId="0" quotePrefix="1" applyNumberFormat="1" applyFont="1" applyFill="1" applyBorder="1" applyAlignment="1">
      <alignment horizontal="center"/>
    </xf>
    <xf numFmtId="14" fontId="12" fillId="3" borderId="6" xfId="0" quotePrefix="1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165" fontId="4" fillId="0" borderId="0" xfId="0" applyNumberFormat="1" applyFon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workbookViewId="0">
      <selection activeCell="G12" sqref="G11:G12"/>
    </sheetView>
  </sheetViews>
  <sheetFormatPr defaultRowHeight="15.75" x14ac:dyDescent="0.25"/>
  <cols>
    <col min="1" max="1" width="16.7109375" style="11" customWidth="1"/>
    <col min="2" max="2" width="26.85546875" style="43" customWidth="1"/>
    <col min="3" max="3" width="19.28515625" style="46" customWidth="1"/>
    <col min="4" max="4" width="17.7109375" style="1" customWidth="1"/>
    <col min="5" max="5" width="22.7109375" style="1" customWidth="1"/>
    <col min="6" max="6" width="17.5703125" style="1" customWidth="1"/>
    <col min="7" max="7" width="12.7109375" style="1" bestFit="1" customWidth="1"/>
    <col min="8" max="16384" width="9.140625" style="1"/>
  </cols>
  <sheetData>
    <row r="1" spans="1:7" ht="19.5" x14ac:dyDescent="0.3">
      <c r="A1" s="78" t="s">
        <v>50</v>
      </c>
      <c r="B1" s="78"/>
      <c r="C1" s="78"/>
      <c r="D1" s="78"/>
      <c r="E1" s="78"/>
      <c r="F1" s="78"/>
    </row>
    <row r="2" spans="1:7" s="22" customFormat="1" ht="31.5" x14ac:dyDescent="0.25">
      <c r="A2" s="20" t="s">
        <v>16</v>
      </c>
      <c r="B2" s="21" t="s">
        <v>17</v>
      </c>
      <c r="C2" s="21" t="s">
        <v>18</v>
      </c>
      <c r="D2" s="21" t="s">
        <v>19</v>
      </c>
      <c r="E2" s="21" t="s">
        <v>20</v>
      </c>
      <c r="F2" s="21" t="s">
        <v>21</v>
      </c>
    </row>
    <row r="3" spans="1:7" x14ac:dyDescent="0.25">
      <c r="A3" s="23"/>
      <c r="B3" s="24" t="s">
        <v>45</v>
      </c>
      <c r="C3" s="25">
        <f>'T6 A ĐĂNG'!G7</f>
        <v>5661275</v>
      </c>
      <c r="D3" s="26"/>
      <c r="E3" s="27"/>
      <c r="F3" s="27"/>
    </row>
    <row r="4" spans="1:7" x14ac:dyDescent="0.25">
      <c r="A4" s="23"/>
      <c r="B4" s="24" t="s">
        <v>46</v>
      </c>
      <c r="C4" s="25">
        <f>'t7 A ĐĂNG'!G6</f>
        <v>5414445</v>
      </c>
      <c r="D4" s="26"/>
      <c r="E4" s="27"/>
      <c r="F4" s="27"/>
    </row>
    <row r="5" spans="1:7" x14ac:dyDescent="0.25">
      <c r="A5" s="23"/>
      <c r="B5" s="24" t="s">
        <v>47</v>
      </c>
      <c r="C5" s="26">
        <f>' t8 A ĐĂNG'!G5</f>
        <v>2858184</v>
      </c>
      <c r="D5" s="26"/>
      <c r="E5" s="27"/>
      <c r="F5" s="27"/>
    </row>
    <row r="6" spans="1:7" x14ac:dyDescent="0.25">
      <c r="A6" s="23"/>
      <c r="B6" s="24" t="s">
        <v>48</v>
      </c>
      <c r="C6" s="25">
        <f>'t10 A Đăng '!G5</f>
        <v>5259100</v>
      </c>
      <c r="D6" s="26"/>
      <c r="E6" s="27"/>
      <c r="F6" s="27"/>
    </row>
    <row r="7" spans="1:7" x14ac:dyDescent="0.25">
      <c r="A7" s="23"/>
      <c r="B7" s="24" t="s">
        <v>49</v>
      </c>
      <c r="C7" s="25">
        <f>'t12.2022 A Đăng'!G6</f>
        <v>7432776</v>
      </c>
      <c r="D7" s="26"/>
      <c r="E7" s="27"/>
      <c r="F7" s="27"/>
    </row>
    <row r="8" spans="1:7" x14ac:dyDescent="0.25">
      <c r="A8" s="23"/>
      <c r="B8" s="24" t="s">
        <v>43</v>
      </c>
      <c r="C8" s="25">
        <v>5725272</v>
      </c>
      <c r="D8" s="26"/>
      <c r="E8" s="27"/>
      <c r="F8" s="27"/>
    </row>
    <row r="9" spans="1:7" x14ac:dyDescent="0.25">
      <c r="A9" s="23"/>
      <c r="B9" s="24" t="s">
        <v>42</v>
      </c>
      <c r="C9" s="25">
        <v>7866707</v>
      </c>
      <c r="D9" s="26"/>
      <c r="E9" s="27"/>
      <c r="F9" s="27"/>
    </row>
    <row r="10" spans="1:7" x14ac:dyDescent="0.25">
      <c r="A10" s="23"/>
      <c r="B10" s="24" t="s">
        <v>44</v>
      </c>
      <c r="C10" s="26">
        <v>5374572</v>
      </c>
      <c r="D10" s="26"/>
      <c r="E10" s="27"/>
      <c r="F10" s="27"/>
    </row>
    <row r="11" spans="1:7" x14ac:dyDescent="0.25">
      <c r="A11" s="64"/>
      <c r="B11" s="24" t="s">
        <v>61</v>
      </c>
      <c r="C11" s="26">
        <f>'t4.2023'!C12</f>
        <v>6288072</v>
      </c>
      <c r="D11" s="26"/>
      <c r="E11" s="27"/>
      <c r="F11" s="27"/>
      <c r="G11" s="89"/>
    </row>
    <row r="12" spans="1:7" x14ac:dyDescent="0.25">
      <c r="A12" s="64"/>
      <c r="B12" s="24" t="s">
        <v>62</v>
      </c>
      <c r="C12" s="26">
        <f>'t5.2023'!H6</f>
        <v>5595874</v>
      </c>
      <c r="D12" s="26"/>
      <c r="E12" s="27"/>
      <c r="F12" s="27"/>
    </row>
    <row r="13" spans="1:7" x14ac:dyDescent="0.25">
      <c r="A13" s="64"/>
      <c r="B13" s="24" t="s">
        <v>65</v>
      </c>
      <c r="C13" s="26">
        <f>'t6.2023'!G7</f>
        <v>7415544</v>
      </c>
      <c r="D13" s="26"/>
      <c r="E13" s="27"/>
      <c r="F13" s="27"/>
    </row>
    <row r="14" spans="1:7" x14ac:dyDescent="0.25">
      <c r="A14" s="79" t="s">
        <v>22</v>
      </c>
      <c r="B14" s="80"/>
      <c r="C14" s="28">
        <f>SUM(C3:C13)</f>
        <v>64891821</v>
      </c>
      <c r="D14" s="28"/>
      <c r="E14" s="29"/>
      <c r="F14" s="29"/>
      <c r="G14" s="89"/>
    </row>
    <row r="15" spans="1:7" s="61" customFormat="1" x14ac:dyDescent="0.25">
      <c r="A15" s="62" t="s">
        <v>53</v>
      </c>
      <c r="B15" s="58" t="s">
        <v>52</v>
      </c>
      <c r="C15" s="59"/>
      <c r="D15" s="63">
        <v>626416</v>
      </c>
      <c r="E15" s="60"/>
      <c r="F15" s="60"/>
    </row>
    <row r="16" spans="1:7" s="61" customFormat="1" x14ac:dyDescent="0.25">
      <c r="A16" s="62">
        <v>44569</v>
      </c>
      <c r="B16" s="58" t="s">
        <v>52</v>
      </c>
      <c r="C16" s="59"/>
      <c r="D16" s="63">
        <v>92396</v>
      </c>
      <c r="E16" s="60"/>
      <c r="F16" s="60"/>
    </row>
    <row r="17" spans="1:6" s="61" customFormat="1" x14ac:dyDescent="0.25">
      <c r="A17" s="62">
        <v>44689</v>
      </c>
      <c r="B17" s="58" t="s">
        <v>52</v>
      </c>
      <c r="C17" s="59"/>
      <c r="D17" s="63">
        <v>358034</v>
      </c>
      <c r="E17" s="60"/>
      <c r="F17" s="60"/>
    </row>
    <row r="18" spans="1:6" s="61" customFormat="1" x14ac:dyDescent="0.25">
      <c r="A18" s="62" t="s">
        <v>54</v>
      </c>
      <c r="B18" s="58" t="s">
        <v>52</v>
      </c>
      <c r="C18" s="59"/>
      <c r="D18" s="63">
        <v>72168</v>
      </c>
      <c r="E18" s="60"/>
      <c r="F18" s="60"/>
    </row>
    <row r="19" spans="1:6" x14ac:dyDescent="0.25">
      <c r="A19" s="23">
        <v>45201</v>
      </c>
      <c r="B19" s="30" t="s">
        <v>52</v>
      </c>
      <c r="C19" s="25"/>
      <c r="D19" s="25">
        <v>192690</v>
      </c>
      <c r="E19" s="27"/>
      <c r="F19" s="27"/>
    </row>
    <row r="20" spans="1:6" x14ac:dyDescent="0.25">
      <c r="A20" s="23">
        <v>45201</v>
      </c>
      <c r="B20" s="30" t="s">
        <v>52</v>
      </c>
      <c r="C20" s="26"/>
      <c r="D20" s="31">
        <v>46046</v>
      </c>
      <c r="E20" s="27"/>
      <c r="F20" s="9"/>
    </row>
    <row r="21" spans="1:6" x14ac:dyDescent="0.25">
      <c r="A21" s="23" t="s">
        <v>51</v>
      </c>
      <c r="B21" s="30" t="s">
        <v>52</v>
      </c>
      <c r="C21" s="26"/>
      <c r="D21" s="31">
        <v>107312</v>
      </c>
      <c r="E21" s="27"/>
      <c r="F21" s="9"/>
    </row>
    <row r="22" spans="1:6" x14ac:dyDescent="0.25">
      <c r="A22" s="64" t="s">
        <v>55</v>
      </c>
      <c r="B22" s="30" t="s">
        <v>52</v>
      </c>
      <c r="C22" s="26"/>
      <c r="D22" s="31">
        <v>73504</v>
      </c>
      <c r="E22" s="27"/>
      <c r="F22" s="9"/>
    </row>
    <row r="23" spans="1:6" x14ac:dyDescent="0.25">
      <c r="A23" s="64">
        <v>45003</v>
      </c>
      <c r="B23" s="30" t="s">
        <v>52</v>
      </c>
      <c r="C23" s="26"/>
      <c r="D23" s="31">
        <v>100464</v>
      </c>
      <c r="E23" s="27"/>
      <c r="F23" s="9"/>
    </row>
    <row r="24" spans="1:6" x14ac:dyDescent="0.25">
      <c r="A24" s="64">
        <v>45113</v>
      </c>
      <c r="B24" s="30" t="s">
        <v>52</v>
      </c>
      <c r="C24" s="26"/>
      <c r="D24" s="31">
        <v>372291</v>
      </c>
      <c r="E24" s="27"/>
      <c r="F24" s="9"/>
    </row>
    <row r="25" spans="1:6" x14ac:dyDescent="0.25">
      <c r="A25" s="81" t="s">
        <v>23</v>
      </c>
      <c r="B25" s="82"/>
      <c r="C25" s="28"/>
      <c r="D25" s="32">
        <f>SUM(D15:D24)</f>
        <v>2041321</v>
      </c>
      <c r="E25" s="29"/>
      <c r="F25" s="33"/>
    </row>
    <row r="26" spans="1:6" x14ac:dyDescent="0.25">
      <c r="A26" s="23">
        <v>44990</v>
      </c>
      <c r="B26" s="30" t="s">
        <v>56</v>
      </c>
      <c r="C26" s="34"/>
      <c r="D26" s="31"/>
      <c r="E26" s="27"/>
      <c r="F26" s="27">
        <v>43923000</v>
      </c>
    </row>
    <row r="27" spans="1:6" x14ac:dyDescent="0.25">
      <c r="A27" s="23">
        <v>44992</v>
      </c>
      <c r="B27" s="30" t="s">
        <v>64</v>
      </c>
      <c r="C27" s="26"/>
      <c r="D27" s="31"/>
      <c r="E27" s="27"/>
      <c r="F27" s="27">
        <v>11833000</v>
      </c>
    </row>
    <row r="28" spans="1:6" x14ac:dyDescent="0.25">
      <c r="A28" s="81" t="s">
        <v>24</v>
      </c>
      <c r="B28" s="82"/>
      <c r="C28" s="35"/>
      <c r="D28" s="32"/>
      <c r="E28" s="33"/>
      <c r="F28" s="36">
        <f>SUM(F26:F27)</f>
        <v>55756000</v>
      </c>
    </row>
    <row r="29" spans="1:6" ht="16.5" x14ac:dyDescent="0.25">
      <c r="A29" s="83" t="s">
        <v>25</v>
      </c>
      <c r="B29" s="84"/>
      <c r="C29" s="84"/>
      <c r="D29" s="84"/>
      <c r="E29" s="85"/>
      <c r="F29" s="37">
        <f>C14-D25-F28</f>
        <v>7094500</v>
      </c>
    </row>
    <row r="30" spans="1:6" x14ac:dyDescent="0.25">
      <c r="A30" s="38"/>
      <c r="B30" s="39"/>
      <c r="C30" s="40"/>
      <c r="D30" s="41"/>
    </row>
    <row r="31" spans="1:6" x14ac:dyDescent="0.25">
      <c r="A31" s="38"/>
      <c r="B31" s="39"/>
      <c r="C31" s="40"/>
      <c r="D31" s="41"/>
    </row>
    <row r="32" spans="1:6" x14ac:dyDescent="0.25">
      <c r="A32" s="38"/>
      <c r="B32" s="39"/>
      <c r="C32" s="40"/>
      <c r="D32" s="41"/>
    </row>
    <row r="33" spans="1:4" x14ac:dyDescent="0.25">
      <c r="A33" s="42"/>
      <c r="C33" s="44"/>
      <c r="D33" s="45"/>
    </row>
  </sheetData>
  <mergeCells count="5">
    <mergeCell ref="A1:F1"/>
    <mergeCell ref="A14:B14"/>
    <mergeCell ref="A25:B25"/>
    <mergeCell ref="A28:B28"/>
    <mergeCell ref="A29:E29"/>
  </mergeCells>
  <conditionalFormatting sqref="A30:B32 A25 A28:A29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G7"/>
  <sheetViews>
    <sheetView zoomScaleNormal="100" workbookViewId="0">
      <selection activeCell="D7" sqref="D7:G7"/>
    </sheetView>
  </sheetViews>
  <sheetFormatPr defaultColWidth="9.140625" defaultRowHeight="15" x14ac:dyDescent="0.25"/>
  <cols>
    <col min="1" max="1" width="13.5703125" style="47" customWidth="1"/>
    <col min="2" max="2" width="30" customWidth="1"/>
    <col min="3" max="3" width="40.7109375" customWidth="1"/>
    <col min="4" max="4" width="14.42578125" style="48" customWidth="1"/>
    <col min="5" max="7" width="17.140625" style="48" customWidth="1"/>
  </cols>
  <sheetData>
    <row r="1" spans="1:7" ht="15.75" x14ac:dyDescent="0.25">
      <c r="A1" s="88" t="s">
        <v>0</v>
      </c>
      <c r="B1" s="88"/>
      <c r="C1" s="88"/>
      <c r="D1" s="88"/>
      <c r="E1" s="88"/>
      <c r="F1" s="88"/>
      <c r="G1" s="88"/>
    </row>
    <row r="2" spans="1:7" ht="15.75" x14ac:dyDescent="0.25">
      <c r="A2" s="88" t="s">
        <v>30</v>
      </c>
      <c r="B2" s="88"/>
      <c r="C2" s="88"/>
      <c r="D2" s="88"/>
      <c r="E2" s="88"/>
      <c r="F2" s="88"/>
      <c r="G2" s="88"/>
    </row>
    <row r="3" spans="1:7" ht="15" customHeight="1" x14ac:dyDescent="0.25">
      <c r="A3" s="13" t="s">
        <v>2</v>
      </c>
      <c r="B3" s="14" t="s">
        <v>3</v>
      </c>
      <c r="C3" s="14" t="s">
        <v>4</v>
      </c>
      <c r="D3" s="15" t="s">
        <v>5</v>
      </c>
      <c r="E3" s="15" t="s">
        <v>6</v>
      </c>
      <c r="F3" s="15" t="s">
        <v>7</v>
      </c>
      <c r="G3" s="15" t="s">
        <v>8</v>
      </c>
    </row>
    <row r="4" spans="1:7" x14ac:dyDescent="0.25">
      <c r="A4" s="16">
        <v>44733</v>
      </c>
      <c r="B4" s="17" t="s">
        <v>26</v>
      </c>
      <c r="C4" s="17" t="s">
        <v>27</v>
      </c>
      <c r="D4" s="18">
        <v>734310</v>
      </c>
      <c r="E4" s="18">
        <v>66088</v>
      </c>
      <c r="F4" s="18">
        <v>53458</v>
      </c>
      <c r="G4" s="18">
        <v>721680</v>
      </c>
    </row>
    <row r="5" spans="1:7" x14ac:dyDescent="0.25">
      <c r="A5" s="16">
        <v>44726</v>
      </c>
      <c r="B5" s="17" t="s">
        <v>11</v>
      </c>
      <c r="C5" s="17" t="s">
        <v>28</v>
      </c>
      <c r="D5" s="18">
        <v>2144222</v>
      </c>
      <c r="E5" s="18">
        <v>192980</v>
      </c>
      <c r="F5" s="18">
        <v>156099</v>
      </c>
      <c r="G5" s="18">
        <v>2107341</v>
      </c>
    </row>
    <row r="6" spans="1:7" x14ac:dyDescent="0.25">
      <c r="A6" s="16">
        <v>44726</v>
      </c>
      <c r="B6" s="17" t="s">
        <v>11</v>
      </c>
      <c r="C6" s="17" t="s">
        <v>29</v>
      </c>
      <c r="D6" s="18">
        <v>2881820</v>
      </c>
      <c r="E6" s="18">
        <v>259363</v>
      </c>
      <c r="F6" s="18">
        <v>209797</v>
      </c>
      <c r="G6" s="18">
        <v>2832254</v>
      </c>
    </row>
    <row r="7" spans="1:7" x14ac:dyDescent="0.25">
      <c r="D7" s="50">
        <v>5760352</v>
      </c>
      <c r="E7" s="50">
        <v>518431</v>
      </c>
      <c r="F7" s="50">
        <v>419354</v>
      </c>
      <c r="G7" s="50">
        <v>5661275</v>
      </c>
    </row>
  </sheetData>
  <mergeCells count="2">
    <mergeCell ref="A2:G2"/>
    <mergeCell ref="A1:G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G15"/>
  <sheetViews>
    <sheetView zoomScaleNormal="100" workbookViewId="0">
      <selection activeCell="C16" sqref="C16"/>
    </sheetView>
  </sheetViews>
  <sheetFormatPr defaultColWidth="9.140625" defaultRowHeight="15" x14ac:dyDescent="0.25"/>
  <cols>
    <col min="1" max="1" width="14.28515625" style="47" customWidth="1"/>
    <col min="2" max="2" width="21.85546875" customWidth="1"/>
    <col min="3" max="3" width="36.85546875" customWidth="1"/>
    <col min="4" max="4" width="14.7109375" style="48" customWidth="1"/>
    <col min="5" max="5" width="17.140625" style="48" customWidth="1"/>
    <col min="6" max="6" width="14.28515625" style="48" customWidth="1"/>
    <col min="7" max="7" width="17.140625" style="48" customWidth="1"/>
  </cols>
  <sheetData>
    <row r="1" spans="1:7" ht="18.75" x14ac:dyDescent="0.3">
      <c r="A1" s="86" t="s">
        <v>32</v>
      </c>
      <c r="B1" s="86"/>
      <c r="C1" s="86"/>
      <c r="D1" s="86"/>
      <c r="E1" s="86"/>
      <c r="F1" s="86"/>
      <c r="G1" s="86"/>
    </row>
    <row r="2" spans="1:7" ht="15" customHeight="1" x14ac:dyDescent="0.25">
      <c r="A2" s="13" t="s">
        <v>2</v>
      </c>
      <c r="B2" s="14" t="s">
        <v>3</v>
      </c>
      <c r="C2" s="14" t="s">
        <v>4</v>
      </c>
      <c r="D2" s="15" t="s">
        <v>5</v>
      </c>
      <c r="E2" s="15" t="s">
        <v>6</v>
      </c>
      <c r="F2" s="15" t="s">
        <v>7</v>
      </c>
      <c r="G2" s="15" t="s">
        <v>8</v>
      </c>
    </row>
    <row r="3" spans="1:7" x14ac:dyDescent="0.25">
      <c r="A3" s="16">
        <v>45100</v>
      </c>
      <c r="B3" s="17" t="s">
        <v>39</v>
      </c>
      <c r="C3" s="17" t="s">
        <v>31</v>
      </c>
      <c r="D3" s="18">
        <v>1572916</v>
      </c>
      <c r="E3" s="18">
        <v>141562</v>
      </c>
      <c r="F3" s="18">
        <v>143135</v>
      </c>
      <c r="G3" s="18">
        <v>1574489</v>
      </c>
    </row>
    <row r="4" spans="1:7" x14ac:dyDescent="0.25">
      <c r="A4" s="16">
        <v>45098</v>
      </c>
      <c r="B4" s="17" t="s">
        <v>39</v>
      </c>
      <c r="C4" s="17" t="s">
        <v>10</v>
      </c>
      <c r="D4" s="18">
        <v>2256999</v>
      </c>
      <c r="E4" s="18">
        <v>203130</v>
      </c>
      <c r="F4" s="18">
        <v>205387</v>
      </c>
      <c r="G4" s="18">
        <v>2259256</v>
      </c>
    </row>
    <row r="5" spans="1:7" x14ac:dyDescent="0.25">
      <c r="A5" s="16">
        <v>45084</v>
      </c>
      <c r="B5" s="17" t="s">
        <v>39</v>
      </c>
      <c r="C5" s="17" t="s">
        <v>31</v>
      </c>
      <c r="D5" s="18">
        <v>1776553</v>
      </c>
      <c r="E5" s="18">
        <v>159890</v>
      </c>
      <c r="F5" s="18">
        <v>161666</v>
      </c>
      <c r="G5" s="18">
        <v>1778329</v>
      </c>
    </row>
    <row r="6" spans="1:7" x14ac:dyDescent="0.25">
      <c r="A6" s="16">
        <v>45078</v>
      </c>
      <c r="B6" s="17" t="s">
        <v>39</v>
      </c>
      <c r="C6" s="17" t="s">
        <v>10</v>
      </c>
      <c r="D6" s="18">
        <v>1801668</v>
      </c>
      <c r="E6" s="18">
        <v>162150</v>
      </c>
      <c r="F6" s="18">
        <v>163952</v>
      </c>
      <c r="G6" s="18">
        <v>1803470</v>
      </c>
    </row>
    <row r="7" spans="1:7" x14ac:dyDescent="0.25">
      <c r="A7" s="49" t="s">
        <v>59</v>
      </c>
      <c r="D7" s="50">
        <f>SUM(D3:D6)</f>
        <v>7408136</v>
      </c>
      <c r="E7" s="50">
        <f t="shared" ref="E7:G7" si="0">SUM(E3:E6)</f>
        <v>666732</v>
      </c>
      <c r="F7" s="50">
        <f t="shared" si="0"/>
        <v>674140</v>
      </c>
      <c r="G7" s="50">
        <f t="shared" si="0"/>
        <v>7415544</v>
      </c>
    </row>
    <row r="10" spans="1:7" x14ac:dyDescent="0.25">
      <c r="A10" s="47">
        <v>45084</v>
      </c>
      <c r="B10" t="s">
        <v>52</v>
      </c>
      <c r="C10" s="69">
        <v>372291</v>
      </c>
    </row>
    <row r="12" spans="1:7" x14ac:dyDescent="0.25">
      <c r="B12" s="70" t="s">
        <v>66</v>
      </c>
      <c r="C12" s="75">
        <v>51247</v>
      </c>
    </row>
    <row r="13" spans="1:7" x14ac:dyDescent="0.25">
      <c r="B13" s="70" t="s">
        <v>67</v>
      </c>
      <c r="C13" s="76">
        <v>7415544</v>
      </c>
    </row>
    <row r="14" spans="1:7" x14ac:dyDescent="0.25">
      <c r="B14" s="70" t="s">
        <v>52</v>
      </c>
      <c r="C14" s="77">
        <v>372291</v>
      </c>
    </row>
    <row r="15" spans="1:7" x14ac:dyDescent="0.25">
      <c r="B15" s="70" t="s">
        <v>68</v>
      </c>
      <c r="C15" s="71">
        <f>C12+C13-C14</f>
        <v>7094500</v>
      </c>
    </row>
  </sheetData>
  <mergeCells count="1">
    <mergeCell ref="A1:G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H10"/>
  <sheetViews>
    <sheetView zoomScaleNormal="100" workbookViewId="0">
      <selection activeCell="D2" sqref="D1:D1048576"/>
    </sheetView>
  </sheetViews>
  <sheetFormatPr defaultColWidth="9.140625" defaultRowHeight="15" x14ac:dyDescent="0.25"/>
  <cols>
    <col min="1" max="1" width="14.28515625" style="47" customWidth="1"/>
    <col min="2" max="2" width="20" style="47" customWidth="1"/>
    <col min="3" max="3" width="26.5703125" customWidth="1"/>
    <col min="4" max="4" width="42.5703125" customWidth="1"/>
    <col min="5" max="8" width="17.140625" style="48" customWidth="1"/>
  </cols>
  <sheetData>
    <row r="1" spans="1:8" ht="18.75" x14ac:dyDescent="0.3">
      <c r="A1" s="86" t="s">
        <v>63</v>
      </c>
      <c r="B1" s="86"/>
      <c r="C1" s="86"/>
      <c r="D1" s="86"/>
      <c r="E1" s="86"/>
      <c r="F1" s="86"/>
      <c r="G1" s="86"/>
      <c r="H1" s="86"/>
    </row>
    <row r="2" spans="1:8" ht="25.5" customHeight="1" x14ac:dyDescent="0.25">
      <c r="A2" s="13" t="s">
        <v>35</v>
      </c>
      <c r="B2" s="13" t="s">
        <v>2</v>
      </c>
      <c r="C2" s="14" t="s">
        <v>3</v>
      </c>
      <c r="D2" s="14" t="s">
        <v>4</v>
      </c>
      <c r="E2" s="15" t="s">
        <v>5</v>
      </c>
      <c r="F2" s="15" t="s">
        <v>6</v>
      </c>
      <c r="G2" s="15" t="s">
        <v>7</v>
      </c>
      <c r="H2" s="15" t="s">
        <v>8</v>
      </c>
    </row>
    <row r="3" spans="1:8" ht="26.25" customHeight="1" x14ac:dyDescent="0.25">
      <c r="A3" s="72">
        <v>45076</v>
      </c>
      <c r="B3" s="72">
        <v>45076</v>
      </c>
      <c r="C3" s="73" t="s">
        <v>9</v>
      </c>
      <c r="D3" s="73" t="s">
        <v>10</v>
      </c>
      <c r="E3" s="74">
        <v>1801668</v>
      </c>
      <c r="F3" s="74">
        <v>162150</v>
      </c>
      <c r="G3" s="74">
        <v>163952</v>
      </c>
      <c r="H3" s="74">
        <v>1803470</v>
      </c>
    </row>
    <row r="4" spans="1:8" ht="26.25" customHeight="1" x14ac:dyDescent="0.25">
      <c r="A4" s="16">
        <v>45059</v>
      </c>
      <c r="B4" s="16">
        <v>45058</v>
      </c>
      <c r="C4" s="17" t="s">
        <v>39</v>
      </c>
      <c r="D4" s="17" t="s">
        <v>57</v>
      </c>
      <c r="E4" s="18">
        <v>1591394</v>
      </c>
      <c r="F4" s="18">
        <v>143226</v>
      </c>
      <c r="G4" s="18">
        <v>144817</v>
      </c>
      <c r="H4" s="18">
        <v>1592985</v>
      </c>
    </row>
    <row r="5" spans="1:8" ht="26.25" customHeight="1" x14ac:dyDescent="0.25">
      <c r="A5" s="16">
        <v>45058</v>
      </c>
      <c r="B5" s="16">
        <v>45058</v>
      </c>
      <c r="C5" s="17" t="s">
        <v>39</v>
      </c>
      <c r="D5" s="17" t="s">
        <v>13</v>
      </c>
      <c r="E5" s="18">
        <v>2197222</v>
      </c>
      <c r="F5" s="18">
        <v>197750</v>
      </c>
      <c r="G5" s="18">
        <v>199947</v>
      </c>
      <c r="H5" s="18">
        <v>2199419</v>
      </c>
    </row>
    <row r="6" spans="1:8" ht="24" customHeight="1" x14ac:dyDescent="0.25">
      <c r="A6" s="49"/>
      <c r="E6" s="50">
        <f>SUM(E3:E5)</f>
        <v>5590284</v>
      </c>
      <c r="F6" s="50">
        <f t="shared" ref="F6:H6" si="0">SUM(F3:F5)</f>
        <v>503126</v>
      </c>
      <c r="G6" s="50">
        <f t="shared" si="0"/>
        <v>508716</v>
      </c>
      <c r="H6" s="50">
        <f t="shared" si="0"/>
        <v>5595874</v>
      </c>
    </row>
    <row r="8" spans="1:8" x14ac:dyDescent="0.25">
      <c r="A8" s="47" t="s">
        <v>60</v>
      </c>
      <c r="B8" t="s">
        <v>52</v>
      </c>
      <c r="C8" s="69">
        <v>50232</v>
      </c>
    </row>
    <row r="9" spans="1:8" x14ac:dyDescent="0.25">
      <c r="B9"/>
    </row>
    <row r="10" spans="1:8" x14ac:dyDescent="0.25">
      <c r="B10" s="70" t="s">
        <v>8</v>
      </c>
      <c r="C10" s="71">
        <f>H6-C8</f>
        <v>5545642</v>
      </c>
    </row>
  </sheetData>
  <mergeCells count="1">
    <mergeCell ref="A1:H1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G12"/>
  <sheetViews>
    <sheetView zoomScaleNormal="100" workbookViewId="0">
      <selection activeCell="D11" sqref="D11"/>
    </sheetView>
  </sheetViews>
  <sheetFormatPr defaultColWidth="9.140625" defaultRowHeight="15" x14ac:dyDescent="0.25"/>
  <cols>
    <col min="1" max="1" width="14.28515625" style="47" customWidth="1"/>
    <col min="2" max="3" width="30" customWidth="1"/>
    <col min="4" max="7" width="17.140625" style="48" customWidth="1"/>
  </cols>
  <sheetData>
    <row r="1" spans="1:7" ht="18.75" x14ac:dyDescent="0.3">
      <c r="A1" s="86" t="s">
        <v>32</v>
      </c>
      <c r="B1" s="86"/>
      <c r="C1" s="86"/>
      <c r="D1" s="86"/>
      <c r="E1" s="86"/>
      <c r="F1" s="86"/>
      <c r="G1" s="86"/>
    </row>
    <row r="2" spans="1:7" ht="15" customHeight="1" x14ac:dyDescent="0.25">
      <c r="A2" s="13" t="s">
        <v>2</v>
      </c>
      <c r="B2" s="14" t="s">
        <v>3</v>
      </c>
      <c r="C2" s="14" t="s">
        <v>4</v>
      </c>
      <c r="D2" s="15" t="s">
        <v>5</v>
      </c>
      <c r="E2" s="15" t="s">
        <v>6</v>
      </c>
      <c r="F2" s="15" t="s">
        <v>7</v>
      </c>
      <c r="G2" s="15" t="s">
        <v>8</v>
      </c>
    </row>
    <row r="3" spans="1:7" ht="30.75" customHeight="1" x14ac:dyDescent="0.25">
      <c r="A3" s="16">
        <v>45044</v>
      </c>
      <c r="B3" s="17" t="s">
        <v>39</v>
      </c>
      <c r="C3" s="17" t="s">
        <v>10</v>
      </c>
      <c r="D3" s="18">
        <v>2156137</v>
      </c>
      <c r="E3" s="18">
        <v>194053</v>
      </c>
      <c r="F3" s="18">
        <v>196208</v>
      </c>
      <c r="G3" s="18">
        <v>2158292</v>
      </c>
    </row>
    <row r="4" spans="1:7" ht="30.75" customHeight="1" x14ac:dyDescent="0.25">
      <c r="A4" s="16">
        <v>45029</v>
      </c>
      <c r="B4" s="17" t="s">
        <v>57</v>
      </c>
      <c r="C4" s="17" t="s">
        <v>58</v>
      </c>
      <c r="D4" s="18">
        <v>1366358</v>
      </c>
      <c r="E4" s="18">
        <v>122972</v>
      </c>
      <c r="F4" s="18">
        <v>124339</v>
      </c>
      <c r="G4" s="18">
        <v>1367725</v>
      </c>
    </row>
    <row r="5" spans="1:7" ht="30.75" customHeight="1" x14ac:dyDescent="0.25">
      <c r="A5" s="16">
        <v>45029</v>
      </c>
      <c r="B5" s="17" t="s">
        <v>13</v>
      </c>
      <c r="C5" s="17" t="s">
        <v>31</v>
      </c>
      <c r="D5" s="18">
        <v>1801668</v>
      </c>
      <c r="E5" s="18">
        <v>162150</v>
      </c>
      <c r="F5" s="18">
        <v>163952</v>
      </c>
      <c r="G5" s="18">
        <v>1803470</v>
      </c>
    </row>
    <row r="6" spans="1:7" ht="30.75" customHeight="1" x14ac:dyDescent="0.25">
      <c r="A6" s="16">
        <v>45029</v>
      </c>
      <c r="B6" s="17" t="s">
        <v>9</v>
      </c>
      <c r="C6" s="17" t="s">
        <v>10</v>
      </c>
      <c r="D6" s="18">
        <v>1160818</v>
      </c>
      <c r="E6" s="18">
        <v>104474</v>
      </c>
      <c r="F6" s="18">
        <v>105634</v>
      </c>
      <c r="G6" s="18">
        <v>1161978</v>
      </c>
    </row>
    <row r="7" spans="1:7" ht="21.75" customHeight="1" x14ac:dyDescent="0.25">
      <c r="A7" s="49" t="s">
        <v>59</v>
      </c>
      <c r="D7" s="50">
        <f>SUM(D3:D6)</f>
        <v>6484981</v>
      </c>
      <c r="E7" s="50">
        <f t="shared" ref="E7:G7" si="0">SUM(E3:E6)</f>
        <v>583649</v>
      </c>
      <c r="F7" s="50">
        <f t="shared" si="0"/>
        <v>590133</v>
      </c>
      <c r="G7" s="50">
        <f t="shared" si="0"/>
        <v>6491465</v>
      </c>
    </row>
    <row r="10" spans="1:7" x14ac:dyDescent="0.25">
      <c r="A10" s="47" t="s">
        <v>60</v>
      </c>
      <c r="B10" t="s">
        <v>52</v>
      </c>
      <c r="C10" s="69">
        <v>203393</v>
      </c>
    </row>
    <row r="12" spans="1:7" x14ac:dyDescent="0.25">
      <c r="B12" s="70" t="s">
        <v>8</v>
      </c>
      <c r="C12" s="71">
        <f>G7-C10</f>
        <v>6288072</v>
      </c>
    </row>
  </sheetData>
  <mergeCells count="1">
    <mergeCell ref="A1:G1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I12"/>
  <sheetViews>
    <sheetView zoomScaleNormal="100" workbookViewId="0">
      <selection activeCell="A3" sqref="A3:XFD4"/>
    </sheetView>
  </sheetViews>
  <sheetFormatPr defaultColWidth="9.140625" defaultRowHeight="15" x14ac:dyDescent="0.25"/>
  <cols>
    <col min="1" max="1" width="14.28515625" style="47" customWidth="1"/>
    <col min="2" max="2" width="13.5703125" style="47" customWidth="1"/>
    <col min="3" max="3" width="17.85546875" customWidth="1"/>
    <col min="4" max="4" width="43.7109375" customWidth="1"/>
    <col min="5" max="8" width="17.140625" style="48" customWidth="1"/>
    <col min="9" max="9" width="9.85546875" bestFit="1" customWidth="1"/>
  </cols>
  <sheetData>
    <row r="1" spans="1:9" ht="18.75" x14ac:dyDescent="0.3">
      <c r="A1" s="86" t="s">
        <v>32</v>
      </c>
      <c r="B1" s="86"/>
      <c r="C1" s="86"/>
      <c r="D1" s="86"/>
      <c r="E1" s="86"/>
      <c r="F1" s="86"/>
      <c r="G1" s="86"/>
      <c r="H1" s="86"/>
    </row>
    <row r="2" spans="1:9" ht="15" customHeight="1" x14ac:dyDescent="0.25">
      <c r="A2" s="13" t="s">
        <v>35</v>
      </c>
      <c r="B2" s="13" t="s">
        <v>2</v>
      </c>
      <c r="C2" s="14" t="s">
        <v>3</v>
      </c>
      <c r="D2" s="14" t="s">
        <v>4</v>
      </c>
      <c r="E2" s="15" t="s">
        <v>5</v>
      </c>
      <c r="F2" s="15" t="s">
        <v>6</v>
      </c>
      <c r="G2" s="15" t="s">
        <v>7</v>
      </c>
      <c r="H2" s="15" t="s">
        <v>8</v>
      </c>
    </row>
    <row r="3" spans="1:9" s="68" customFormat="1" ht="27" customHeight="1" x14ac:dyDescent="0.25">
      <c r="A3" s="65">
        <v>45009</v>
      </c>
      <c r="B3" s="65">
        <v>45009</v>
      </c>
      <c r="C3" s="66" t="s">
        <v>39</v>
      </c>
      <c r="D3" s="66" t="s">
        <v>10</v>
      </c>
      <c r="E3" s="67">
        <v>2008854</v>
      </c>
      <c r="F3" s="67">
        <v>180797</v>
      </c>
      <c r="G3" s="67">
        <v>182806</v>
      </c>
      <c r="H3" s="67">
        <v>2010863</v>
      </c>
    </row>
    <row r="4" spans="1:9" s="68" customFormat="1" ht="27" customHeight="1" x14ac:dyDescent="0.25">
      <c r="A4" s="65">
        <v>45002</v>
      </c>
      <c r="B4" s="65">
        <v>45002</v>
      </c>
      <c r="C4" s="66" t="s">
        <v>39</v>
      </c>
      <c r="D4" s="66" t="s">
        <v>31</v>
      </c>
      <c r="E4" s="67">
        <v>2018013</v>
      </c>
      <c r="F4" s="67">
        <v>181622</v>
      </c>
      <c r="G4" s="67">
        <v>183639</v>
      </c>
      <c r="H4" s="67">
        <v>2020030</v>
      </c>
    </row>
    <row r="5" spans="1:9" ht="27" customHeight="1" x14ac:dyDescent="0.25">
      <c r="A5" s="16">
        <v>44993</v>
      </c>
      <c r="B5" s="16">
        <v>44993</v>
      </c>
      <c r="C5" s="17" t="s">
        <v>39</v>
      </c>
      <c r="D5" s="17" t="s">
        <v>40</v>
      </c>
      <c r="E5" s="18">
        <v>1342336</v>
      </c>
      <c r="F5" s="18">
        <v>120810</v>
      </c>
      <c r="G5" s="18">
        <v>122153</v>
      </c>
      <c r="H5" s="18">
        <v>1343679</v>
      </c>
      <c r="I5" s="48"/>
    </row>
    <row r="6" spans="1:9" ht="27" customHeight="1" x14ac:dyDescent="0.25">
      <c r="A6" s="16">
        <v>44982</v>
      </c>
      <c r="B6" s="16">
        <v>44982</v>
      </c>
      <c r="C6" s="17" t="s">
        <v>39</v>
      </c>
      <c r="D6" s="17" t="s">
        <v>10</v>
      </c>
      <c r="E6" s="18">
        <v>1924294</v>
      </c>
      <c r="F6" s="18">
        <v>173187</v>
      </c>
      <c r="G6" s="18">
        <v>175111</v>
      </c>
      <c r="H6" s="18">
        <v>1926218</v>
      </c>
    </row>
    <row r="7" spans="1:9" ht="27" customHeight="1" x14ac:dyDescent="0.25">
      <c r="A7" s="16">
        <v>44967</v>
      </c>
      <c r="B7" s="16">
        <v>44957</v>
      </c>
      <c r="C7" s="17" t="s">
        <v>39</v>
      </c>
      <c r="D7" s="17" t="s">
        <v>40</v>
      </c>
      <c r="E7" s="18">
        <v>1508672</v>
      </c>
      <c r="F7" s="18">
        <v>135780</v>
      </c>
      <c r="G7" s="18">
        <v>137289</v>
      </c>
      <c r="H7" s="18">
        <v>1510181</v>
      </c>
    </row>
    <row r="8" spans="1:9" ht="27" customHeight="1" x14ac:dyDescent="0.25">
      <c r="A8" s="16">
        <v>44967</v>
      </c>
      <c r="B8" s="16">
        <v>44957</v>
      </c>
      <c r="C8" s="17" t="s">
        <v>39</v>
      </c>
      <c r="D8" s="17" t="s">
        <v>31</v>
      </c>
      <c r="E8" s="18">
        <v>1966610</v>
      </c>
      <c r="F8" s="18">
        <v>176995</v>
      </c>
      <c r="G8" s="18">
        <v>178962</v>
      </c>
      <c r="H8" s="18">
        <v>1968577</v>
      </c>
    </row>
    <row r="9" spans="1:9" ht="27" customHeight="1" x14ac:dyDescent="0.25">
      <c r="A9" s="16">
        <v>44958</v>
      </c>
      <c r="B9" s="16">
        <v>44957</v>
      </c>
      <c r="C9" s="17" t="s">
        <v>39</v>
      </c>
      <c r="D9" s="17" t="s">
        <v>10</v>
      </c>
      <c r="E9" s="18">
        <v>2459271</v>
      </c>
      <c r="F9" s="18">
        <v>221334</v>
      </c>
      <c r="G9" s="18">
        <v>223794</v>
      </c>
      <c r="H9" s="18">
        <v>2461731</v>
      </c>
    </row>
    <row r="10" spans="1:9" ht="27" customHeight="1" x14ac:dyDescent="0.25">
      <c r="A10" s="16">
        <v>44934</v>
      </c>
      <c r="B10" s="16">
        <v>44568</v>
      </c>
      <c r="C10" s="17" t="s">
        <v>39</v>
      </c>
      <c r="D10" s="17" t="s">
        <v>31</v>
      </c>
      <c r="E10" s="18">
        <v>2178516</v>
      </c>
      <c r="F10" s="18">
        <v>196067</v>
      </c>
      <c r="G10" s="18">
        <v>198245</v>
      </c>
      <c r="H10" s="18">
        <v>2180694</v>
      </c>
    </row>
    <row r="11" spans="1:9" ht="27" customHeight="1" x14ac:dyDescent="0.25">
      <c r="A11" s="16">
        <v>44933</v>
      </c>
      <c r="B11" s="16">
        <v>44933</v>
      </c>
      <c r="C11" s="17" t="s">
        <v>39</v>
      </c>
      <c r="D11" s="17" t="s">
        <v>10</v>
      </c>
      <c r="E11" s="18">
        <v>3541039</v>
      </c>
      <c r="F11" s="18">
        <v>318695</v>
      </c>
      <c r="G11" s="18">
        <v>322234</v>
      </c>
      <c r="H11" s="18">
        <v>3544578</v>
      </c>
    </row>
    <row r="12" spans="1:9" ht="23.25" customHeight="1" x14ac:dyDescent="0.25">
      <c r="A12" s="49" t="s">
        <v>41</v>
      </c>
      <c r="E12" s="50">
        <f>SUM(E3:E11)</f>
        <v>18947605</v>
      </c>
      <c r="F12" s="50">
        <f t="shared" ref="F12:H12" si="0">SUM(F3:F11)</f>
        <v>1705287</v>
      </c>
      <c r="G12" s="50">
        <f t="shared" si="0"/>
        <v>1724233</v>
      </c>
      <c r="H12" s="50">
        <f t="shared" si="0"/>
        <v>18966551</v>
      </c>
    </row>
  </sheetData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G6"/>
  <sheetViews>
    <sheetView zoomScaleNormal="100" workbookViewId="0">
      <selection activeCell="G5" sqref="G5"/>
    </sheetView>
  </sheetViews>
  <sheetFormatPr defaultColWidth="9.140625" defaultRowHeight="15" x14ac:dyDescent="0.25"/>
  <cols>
    <col min="1" max="1" width="14.28515625" style="47" customWidth="1"/>
    <col min="2" max="2" width="30" customWidth="1"/>
    <col min="3" max="3" width="15" customWidth="1"/>
    <col min="4" max="7" width="17.140625" style="48" customWidth="1"/>
  </cols>
  <sheetData>
    <row r="1" spans="1:7" ht="18.75" x14ac:dyDescent="0.3">
      <c r="A1" s="86" t="s">
        <v>32</v>
      </c>
      <c r="B1" s="86"/>
      <c r="C1" s="86"/>
      <c r="D1" s="86"/>
      <c r="E1" s="86"/>
      <c r="F1" s="86"/>
      <c r="G1" s="86"/>
    </row>
    <row r="2" spans="1:7" ht="15" customHeight="1" x14ac:dyDescent="0.25">
      <c r="A2" s="13" t="s">
        <v>2</v>
      </c>
      <c r="B2" s="14" t="s">
        <v>4</v>
      </c>
      <c r="C2" s="14" t="s">
        <v>17</v>
      </c>
      <c r="D2" s="15" t="s">
        <v>5</v>
      </c>
      <c r="E2" s="15" t="s">
        <v>6</v>
      </c>
      <c r="F2" s="15" t="s">
        <v>7</v>
      </c>
      <c r="G2" s="15" t="s">
        <v>8</v>
      </c>
    </row>
    <row r="3" spans="1:7" ht="27" customHeight="1" x14ac:dyDescent="0.25">
      <c r="A3" s="16">
        <v>44916</v>
      </c>
      <c r="B3" s="17" t="s">
        <v>33</v>
      </c>
      <c r="C3" s="17"/>
      <c r="D3" s="18">
        <v>2856795</v>
      </c>
      <c r="E3" s="18">
        <v>517080</v>
      </c>
      <c r="F3" s="18">
        <v>187177</v>
      </c>
      <c r="G3" s="18">
        <v>2526892</v>
      </c>
    </row>
    <row r="4" spans="1:7" s="54" customFormat="1" ht="26.25" customHeight="1" x14ac:dyDescent="0.25">
      <c r="A4" s="51">
        <v>44902</v>
      </c>
      <c r="B4" s="52" t="s">
        <v>31</v>
      </c>
      <c r="C4" s="52"/>
      <c r="D4" s="53">
        <v>2039798</v>
      </c>
      <c r="E4" s="53">
        <v>260587</v>
      </c>
      <c r="F4" s="53">
        <v>142337</v>
      </c>
      <c r="G4" s="53">
        <v>1921548</v>
      </c>
    </row>
    <row r="5" spans="1:7" s="54" customFormat="1" ht="24" customHeight="1" x14ac:dyDescent="0.25">
      <c r="A5" s="51">
        <v>44902</v>
      </c>
      <c r="B5" s="52" t="s">
        <v>10</v>
      </c>
      <c r="C5" s="52"/>
      <c r="D5" s="53">
        <v>3121186</v>
      </c>
      <c r="E5" s="53">
        <v>357912</v>
      </c>
      <c r="F5" s="53">
        <v>221062</v>
      </c>
      <c r="G5" s="53">
        <v>2984336</v>
      </c>
    </row>
    <row r="6" spans="1:7" x14ac:dyDescent="0.25">
      <c r="A6" s="49" t="s">
        <v>34</v>
      </c>
      <c r="D6" s="50">
        <v>8017779</v>
      </c>
      <c r="E6" s="50">
        <f>SUM(E3:E5)</f>
        <v>1135579</v>
      </c>
      <c r="F6" s="50">
        <f>SUM(F3:F5)</f>
        <v>550576</v>
      </c>
      <c r="G6" s="50">
        <f>SUM(G3:G5)</f>
        <v>7432776</v>
      </c>
    </row>
  </sheetData>
  <mergeCells count="1">
    <mergeCell ref="A1:G1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"/>
  <sheetViews>
    <sheetView workbookViewId="0">
      <selection activeCell="A3" sqref="A3:XFD4"/>
    </sheetView>
  </sheetViews>
  <sheetFormatPr defaultRowHeight="15" x14ac:dyDescent="0.25"/>
  <cols>
    <col min="1" max="1" width="14.42578125" customWidth="1"/>
    <col min="2" max="2" width="43.5703125" customWidth="1"/>
    <col min="3" max="3" width="37.28515625" customWidth="1"/>
    <col min="4" max="4" width="15.140625" customWidth="1"/>
    <col min="5" max="5" width="13.28515625" customWidth="1"/>
    <col min="6" max="6" width="22.28515625" customWidth="1"/>
    <col min="7" max="7" width="20.28515625" customWidth="1"/>
  </cols>
  <sheetData>
    <row r="1" spans="1:7" ht="18.75" x14ac:dyDescent="0.3">
      <c r="A1" s="87" t="s">
        <v>12</v>
      </c>
      <c r="B1" s="87"/>
      <c r="C1" s="87"/>
      <c r="D1" s="87"/>
      <c r="E1" s="87"/>
      <c r="F1" s="87"/>
      <c r="G1" s="87"/>
    </row>
    <row r="2" spans="1:7" ht="27" customHeight="1" x14ac:dyDescent="0.25">
      <c r="A2" s="13" t="s">
        <v>2</v>
      </c>
      <c r="B2" s="14" t="s">
        <v>3</v>
      </c>
      <c r="C2" s="14" t="s">
        <v>4</v>
      </c>
      <c r="D2" s="15" t="s">
        <v>5</v>
      </c>
      <c r="E2" s="15" t="s">
        <v>6</v>
      </c>
      <c r="F2" s="15" t="s">
        <v>7</v>
      </c>
      <c r="G2" s="15" t="s">
        <v>8</v>
      </c>
    </row>
    <row r="3" spans="1:7" s="54" customFormat="1" ht="32.25" customHeight="1" x14ac:dyDescent="0.25">
      <c r="A3" s="55">
        <v>44861</v>
      </c>
      <c r="B3" s="56" t="s">
        <v>13</v>
      </c>
      <c r="C3" s="56" t="s">
        <v>14</v>
      </c>
      <c r="D3" s="57">
        <v>2278660</v>
      </c>
      <c r="E3" s="57">
        <v>218406</v>
      </c>
      <c r="F3" s="57">
        <v>164820</v>
      </c>
      <c r="G3" s="57">
        <v>2225074</v>
      </c>
    </row>
    <row r="4" spans="1:7" s="54" customFormat="1" ht="30" customHeight="1" x14ac:dyDescent="0.25">
      <c r="A4" s="51">
        <v>44861</v>
      </c>
      <c r="B4" s="52" t="s">
        <v>9</v>
      </c>
      <c r="C4" s="52" t="s">
        <v>15</v>
      </c>
      <c r="D4" s="53">
        <v>3101768</v>
      </c>
      <c r="E4" s="53">
        <v>292485</v>
      </c>
      <c r="F4" s="53">
        <v>224743</v>
      </c>
      <c r="G4" s="53">
        <v>3034026</v>
      </c>
    </row>
    <row r="5" spans="1:7" x14ac:dyDescent="0.25">
      <c r="D5" s="19">
        <f>SUM(D3:D4)</f>
        <v>5380428</v>
      </c>
      <c r="E5" s="19">
        <f t="shared" ref="E5:G5" si="0">SUM(E3:E4)</f>
        <v>510891</v>
      </c>
      <c r="F5" s="19">
        <f t="shared" si="0"/>
        <v>389563</v>
      </c>
      <c r="G5" s="19">
        <f t="shared" si="0"/>
        <v>5259100</v>
      </c>
    </row>
  </sheetData>
  <mergeCells count="1">
    <mergeCell ref="A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G5"/>
  <sheetViews>
    <sheetView topLeftCell="B1" zoomScaleNormal="100" workbookViewId="0">
      <selection sqref="A1:G2"/>
    </sheetView>
  </sheetViews>
  <sheetFormatPr defaultColWidth="9.140625" defaultRowHeight="15.75" x14ac:dyDescent="0.25"/>
  <cols>
    <col min="1" max="1" width="13.5703125" style="11" customWidth="1"/>
    <col min="2" max="2" width="42.5703125" style="1" customWidth="1"/>
    <col min="3" max="3" width="51.42578125" style="1" customWidth="1"/>
    <col min="4" max="7" width="17.140625" style="12" customWidth="1"/>
    <col min="8" max="16384" width="9.140625" style="1"/>
  </cols>
  <sheetData>
    <row r="1" spans="1:7" x14ac:dyDescent="0.25">
      <c r="A1" s="88" t="s">
        <v>0</v>
      </c>
      <c r="B1" s="88"/>
      <c r="C1" s="88"/>
      <c r="D1" s="88"/>
      <c r="E1" s="88"/>
      <c r="F1" s="88"/>
      <c r="G1" s="88"/>
    </row>
    <row r="2" spans="1:7" x14ac:dyDescent="0.25">
      <c r="A2" s="88" t="s">
        <v>1</v>
      </c>
      <c r="B2" s="88"/>
      <c r="C2" s="88"/>
      <c r="D2" s="88"/>
      <c r="E2" s="88"/>
      <c r="F2" s="88"/>
      <c r="G2" s="88"/>
    </row>
    <row r="3" spans="1:7" ht="15" customHeight="1" x14ac:dyDescent="0.25">
      <c r="A3" s="2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spans="1:7" x14ac:dyDescent="0.25">
      <c r="A4" s="5">
        <v>44778</v>
      </c>
      <c r="B4" s="6" t="s">
        <v>9</v>
      </c>
      <c r="C4" s="6" t="s">
        <v>10</v>
      </c>
      <c r="D4" s="7">
        <v>2908204</v>
      </c>
      <c r="E4" s="7">
        <v>261738</v>
      </c>
      <c r="F4" s="7">
        <v>211718</v>
      </c>
      <c r="G4" s="7">
        <v>2858184</v>
      </c>
    </row>
    <row r="5" spans="1:7" x14ac:dyDescent="0.25">
      <c r="A5" s="8"/>
      <c r="B5" s="9"/>
      <c r="C5" s="9"/>
      <c r="D5" s="10">
        <f>SUM(D4:D4)</f>
        <v>2908204</v>
      </c>
      <c r="E5" s="10">
        <f>SUM(E4:E4)</f>
        <v>261738</v>
      </c>
      <c r="F5" s="10">
        <f>SUM(F4:F4)</f>
        <v>211718</v>
      </c>
      <c r="G5" s="10">
        <f>SUM(G4:G4)</f>
        <v>2858184</v>
      </c>
    </row>
  </sheetData>
  <mergeCells count="2">
    <mergeCell ref="A1:G1"/>
    <mergeCell ref="A2:G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6"/>
  <sheetViews>
    <sheetView zoomScaleNormal="100" workbookViewId="0">
      <selection activeCell="A3" sqref="A3:XFD5"/>
    </sheetView>
  </sheetViews>
  <sheetFormatPr defaultColWidth="9.140625" defaultRowHeight="15" x14ac:dyDescent="0.25"/>
  <cols>
    <col min="1" max="1" width="14.28515625" style="47" customWidth="1"/>
    <col min="2" max="2" width="30" customWidth="1"/>
    <col min="3" max="3" width="31.140625" customWidth="1"/>
    <col min="4" max="7" width="17.140625" style="48" customWidth="1"/>
  </cols>
  <sheetData>
    <row r="1" spans="1:7" ht="18.75" x14ac:dyDescent="0.3">
      <c r="A1" s="86" t="s">
        <v>32</v>
      </c>
      <c r="B1" s="86"/>
      <c r="C1" s="86"/>
      <c r="D1" s="86"/>
      <c r="E1" s="86"/>
      <c r="F1" s="86"/>
      <c r="G1" s="86"/>
    </row>
    <row r="2" spans="1:7" ht="15" customHeight="1" x14ac:dyDescent="0.25">
      <c r="A2" s="13" t="s">
        <v>35</v>
      </c>
      <c r="B2" s="14" t="s">
        <v>3</v>
      </c>
      <c r="C2" s="14" t="s">
        <v>4</v>
      </c>
      <c r="D2" s="15" t="s">
        <v>5</v>
      </c>
      <c r="E2" s="15" t="s">
        <v>6</v>
      </c>
      <c r="F2" s="15" t="s">
        <v>7</v>
      </c>
      <c r="G2" s="15" t="s">
        <v>8</v>
      </c>
    </row>
    <row r="3" spans="1:7" s="54" customFormat="1" ht="25.5" customHeight="1" x14ac:dyDescent="0.25">
      <c r="A3" s="55">
        <v>44771</v>
      </c>
      <c r="B3" s="56" t="s">
        <v>11</v>
      </c>
      <c r="C3" s="56" t="s">
        <v>36</v>
      </c>
      <c r="D3" s="57">
        <v>1478192</v>
      </c>
      <c r="E3" s="57">
        <v>133037</v>
      </c>
      <c r="F3" s="57">
        <v>107612</v>
      </c>
      <c r="G3" s="57">
        <v>1452767</v>
      </c>
    </row>
    <row r="4" spans="1:7" s="54" customFormat="1" ht="25.5" customHeight="1" x14ac:dyDescent="0.25">
      <c r="A4" s="55">
        <v>44771</v>
      </c>
      <c r="B4" s="56" t="s">
        <v>11</v>
      </c>
      <c r="C4" s="56" t="s">
        <v>37</v>
      </c>
      <c r="D4" s="57">
        <v>1715677</v>
      </c>
      <c r="E4" s="57">
        <v>154411</v>
      </c>
      <c r="F4" s="57">
        <v>124901</v>
      </c>
      <c r="G4" s="57">
        <v>1686167</v>
      </c>
    </row>
    <row r="5" spans="1:7" s="54" customFormat="1" ht="25.5" customHeight="1" x14ac:dyDescent="0.25">
      <c r="A5" s="55">
        <v>44750</v>
      </c>
      <c r="B5" s="56" t="s">
        <v>11</v>
      </c>
      <c r="C5" s="56" t="s">
        <v>38</v>
      </c>
      <c r="D5" s="57">
        <v>2315335</v>
      </c>
      <c r="E5" s="57">
        <v>208380</v>
      </c>
      <c r="F5" s="57">
        <v>168556</v>
      </c>
      <c r="G5" s="57">
        <v>2275511</v>
      </c>
    </row>
    <row r="6" spans="1:7" ht="27" customHeight="1" x14ac:dyDescent="0.25">
      <c r="A6" s="49"/>
      <c r="D6" s="50">
        <f>SUM(D3:D5)</f>
        <v>5509204</v>
      </c>
      <c r="E6" s="50">
        <f t="shared" ref="E6:G6" si="0">SUM(E3:E5)</f>
        <v>495828</v>
      </c>
      <c r="F6" s="50">
        <f t="shared" si="0"/>
        <v>401069</v>
      </c>
      <c r="G6" s="50">
        <f t="shared" si="0"/>
        <v>5414445</v>
      </c>
    </row>
  </sheetData>
  <mergeCells count="1">
    <mergeCell ref="A1:G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công nợ 2022+2023</vt:lpstr>
      <vt:lpstr>t6.2023</vt:lpstr>
      <vt:lpstr>t5.2023</vt:lpstr>
      <vt:lpstr>t4.2023</vt:lpstr>
      <vt:lpstr>t1,2,3.2023</vt:lpstr>
      <vt:lpstr>t12.2022 A Đăng</vt:lpstr>
      <vt:lpstr>t10 A Đăng </vt:lpstr>
      <vt:lpstr> t8 A ĐĂNG</vt:lpstr>
      <vt:lpstr>t7 A ĐĂNG</vt:lpstr>
      <vt:lpstr>T6 A ĐĂNG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2022-11-19T04:48:46Z</dcterms:created>
  <dcterms:modified xsi:type="dcterms:W3CDTF">2023-08-11T01:43:38Z</dcterms:modified>
</cp:coreProperties>
</file>