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TMART STORE\2022\THÁNG 02-2022\"/>
    </mc:Choice>
  </mc:AlternateContent>
  <bookViews>
    <workbookView xWindow="-120" yWindow="-120" windowWidth="20730" windowHeight="11160"/>
  </bookViews>
  <sheets>
    <sheet name="T2-2022" sheetId="3" r:id="rId1"/>
    <sheet name="HÀNG TRẢ THÁNG 02-2022" sheetId="5" r:id="rId2"/>
  </sheets>
  <definedNames>
    <definedName name="_xlnm._FilterDatabase" localSheetId="0" hidden="1">'T2-2022'!$A$4:$K$123</definedName>
    <definedName name="_xlnm.Print_Area" localSheetId="0">'T2-2022'!$A$2:$L$132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3" l="1"/>
  <c r="I23" i="3" l="1"/>
  <c r="I30" i="3"/>
  <c r="I38" i="3"/>
  <c r="I52" i="3"/>
  <c r="I65" i="3"/>
  <c r="I66" i="3"/>
  <c r="I69" i="3"/>
  <c r="I71" i="3"/>
  <c r="I77" i="3"/>
  <c r="I85" i="3"/>
  <c r="I93" i="3"/>
  <c r="I94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H111" i="3"/>
  <c r="I111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7" i="3"/>
  <c r="I67" i="3" s="1"/>
  <c r="H68" i="3"/>
  <c r="I68" i="3" s="1"/>
  <c r="H70" i="3"/>
  <c r="I70" i="3" s="1"/>
  <c r="H72" i="3"/>
  <c r="I72" i="3" s="1"/>
  <c r="H73" i="3"/>
  <c r="I73" i="3" s="1"/>
  <c r="H74" i="3"/>
  <c r="I74" i="3" s="1"/>
  <c r="H75" i="3"/>
  <c r="I75" i="3" s="1"/>
  <c r="H76" i="3"/>
  <c r="I76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5" i="3"/>
  <c r="I95" i="3" s="1"/>
  <c r="H96" i="3"/>
  <c r="I96" i="3" s="1"/>
  <c r="H112" i="3"/>
  <c r="I112" i="3" s="1"/>
  <c r="H113" i="3"/>
  <c r="I113" i="3" s="1"/>
  <c r="H114" i="3"/>
  <c r="I114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 s="1"/>
  <c r="H122" i="3"/>
  <c r="I122" i="3" s="1"/>
  <c r="H5" i="3"/>
  <c r="I5" i="3" s="1"/>
  <c r="H123" i="3" l="1"/>
  <c r="G389" i="5"/>
  <c r="G390" i="5"/>
  <c r="G391" i="5"/>
  <c r="G392" i="5"/>
  <c r="G375" i="5"/>
  <c r="G376" i="5"/>
  <c r="G377" i="5"/>
  <c r="G378" i="5"/>
  <c r="G362" i="5"/>
  <c r="G363" i="5"/>
  <c r="G364" i="5"/>
  <c r="G365" i="5"/>
  <c r="G347" i="5"/>
  <c r="G348" i="5"/>
  <c r="G349" i="5"/>
  <c r="G350" i="5"/>
  <c r="G351" i="5"/>
  <c r="G406" i="5"/>
  <c r="G407" i="5" s="1"/>
  <c r="G408" i="5" s="1"/>
  <c r="G405" i="5"/>
  <c r="G404" i="5"/>
  <c r="G403" i="5"/>
  <c r="G394" i="5"/>
  <c r="G393" i="5"/>
  <c r="G388" i="5"/>
  <c r="G380" i="5"/>
  <c r="G379" i="5"/>
  <c r="G374" i="5"/>
  <c r="G361" i="5"/>
  <c r="G353" i="5"/>
  <c r="G352" i="5"/>
  <c r="G346" i="5"/>
  <c r="G336" i="5"/>
  <c r="G337" i="5"/>
  <c r="G338" i="5"/>
  <c r="G335" i="5"/>
  <c r="G327" i="5"/>
  <c r="G309" i="5"/>
  <c r="G310" i="5"/>
  <c r="G311" i="5"/>
  <c r="G300" i="5"/>
  <c r="G291" i="5"/>
  <c r="G292" i="5"/>
  <c r="G280" i="5"/>
  <c r="G281" i="5"/>
  <c r="G282" i="5"/>
  <c r="G283" i="5"/>
  <c r="G326" i="5"/>
  <c r="G318" i="5"/>
  <c r="G319" i="5" s="1"/>
  <c r="G308" i="5"/>
  <c r="G299" i="5"/>
  <c r="G290" i="5"/>
  <c r="G279" i="5"/>
  <c r="G218" i="5"/>
  <c r="G217" i="5"/>
  <c r="G219" i="5"/>
  <c r="G220" i="5"/>
  <c r="G221" i="5"/>
  <c r="G222" i="5"/>
  <c r="G223" i="5"/>
  <c r="G224" i="5"/>
  <c r="G204" i="5"/>
  <c r="G205" i="5"/>
  <c r="G206" i="5"/>
  <c r="G207" i="5"/>
  <c r="G208" i="5"/>
  <c r="G203" i="5"/>
  <c r="G167" i="5"/>
  <c r="G168" i="5"/>
  <c r="G169" i="5"/>
  <c r="G170" i="5"/>
  <c r="G118" i="5"/>
  <c r="G119" i="5"/>
  <c r="G120" i="5"/>
  <c r="G93" i="5"/>
  <c r="G94" i="5"/>
  <c r="G95" i="5"/>
  <c r="G96" i="5"/>
  <c r="G97" i="5"/>
  <c r="G82" i="5"/>
  <c r="G83" i="5"/>
  <c r="G84" i="5"/>
  <c r="G72" i="5"/>
  <c r="G56" i="5"/>
  <c r="G57" i="5"/>
  <c r="G45" i="5"/>
  <c r="G23" i="5"/>
  <c r="G11" i="5"/>
  <c r="G12" i="5"/>
  <c r="G13" i="5"/>
  <c r="G14" i="5"/>
  <c r="G15" i="5"/>
  <c r="G123" i="3"/>
  <c r="I123" i="3" l="1"/>
  <c r="G381" i="5"/>
  <c r="G395" i="5"/>
  <c r="G366" i="5"/>
  <c r="G354" i="5"/>
  <c r="G328" i="5"/>
  <c r="G329" i="5" s="1"/>
  <c r="G330" i="5" s="1"/>
  <c r="G312" i="5"/>
  <c r="G313" i="5" s="1"/>
  <c r="G314" i="5" s="1"/>
  <c r="G339" i="5"/>
  <c r="G340" i="5" s="1"/>
  <c r="G341" i="5" s="1"/>
  <c r="G409" i="5"/>
  <c r="G396" i="5"/>
  <c r="G397" i="5" s="1"/>
  <c r="G382" i="5"/>
  <c r="G383" i="5" s="1"/>
  <c r="G367" i="5"/>
  <c r="G368" i="5" s="1"/>
  <c r="G355" i="5"/>
  <c r="G356" i="5" s="1"/>
  <c r="G302" i="5"/>
  <c r="G303" i="5" s="1"/>
  <c r="G304" i="5" s="1"/>
  <c r="G293" i="5"/>
  <c r="G294" i="5" s="1"/>
  <c r="G295" i="5" s="1"/>
  <c r="G284" i="5"/>
  <c r="G285" i="5" s="1"/>
  <c r="G286" i="5" s="1"/>
  <c r="G320" i="5"/>
  <c r="G321" i="5" s="1"/>
  <c r="G233" i="5"/>
  <c r="G193" i="5"/>
  <c r="G194" i="5"/>
  <c r="G195" i="5"/>
  <c r="G181" i="5"/>
  <c r="G182" i="5"/>
  <c r="G183" i="5"/>
  <c r="G166" i="5"/>
  <c r="G171" i="5"/>
  <c r="G165" i="5"/>
  <c r="G144" i="5"/>
  <c r="G145" i="5"/>
  <c r="G146" i="5"/>
  <c r="G133" i="5"/>
  <c r="G134" i="5"/>
  <c r="G135" i="5"/>
  <c r="G136" i="5"/>
  <c r="K126" i="5"/>
  <c r="G33" i="5"/>
  <c r="G34" i="5"/>
  <c r="G35" i="5"/>
  <c r="G22" i="5"/>
  <c r="G24" i="5"/>
  <c r="G25" i="5" l="1"/>
  <c r="G271" i="5" l="1"/>
  <c r="G264" i="5"/>
  <c r="G263" i="5"/>
  <c r="G261" i="5"/>
  <c r="G254" i="5"/>
  <c r="G253" i="5"/>
  <c r="G252" i="5"/>
  <c r="G244" i="5"/>
  <c r="G243" i="5"/>
  <c r="G242" i="5"/>
  <c r="G241" i="5"/>
  <c r="G240" i="5"/>
  <c r="G232" i="5"/>
  <c r="G216" i="5"/>
  <c r="G192" i="5"/>
  <c r="G196" i="5"/>
  <c r="G185" i="5"/>
  <c r="G180" i="5"/>
  <c r="G156" i="5"/>
  <c r="G173" i="5"/>
  <c r="G172" i="5"/>
  <c r="G157" i="5"/>
  <c r="G155" i="5"/>
  <c r="G107" i="5"/>
  <c r="G108" i="5"/>
  <c r="G109" i="5"/>
  <c r="G110" i="5"/>
  <c r="G106" i="5"/>
  <c r="G147" i="5"/>
  <c r="G143" i="5"/>
  <c r="G132" i="5"/>
  <c r="G123" i="5"/>
  <c r="G117" i="5"/>
  <c r="G92" i="5"/>
  <c r="G99" i="5" s="1"/>
  <c r="G85" i="5"/>
  <c r="G81" i="5"/>
  <c r="G73" i="5"/>
  <c r="G66" i="5"/>
  <c r="G65" i="5"/>
  <c r="G44" i="5"/>
  <c r="G67" i="5" l="1"/>
  <c r="G68" i="5" s="1"/>
  <c r="G69" i="5" s="1"/>
  <c r="G174" i="5"/>
  <c r="G175" i="5" s="1"/>
  <c r="G176" i="5" s="1"/>
  <c r="G255" i="5"/>
  <c r="G256" i="5" s="1"/>
  <c r="G148" i="5"/>
  <c r="G149" i="5" s="1"/>
  <c r="G150" i="5" s="1"/>
  <c r="G225" i="5"/>
  <c r="G273" i="5"/>
  <c r="G274" i="5" s="1"/>
  <c r="G275" i="5" s="1"/>
  <c r="G265" i="5"/>
  <c r="G266" i="5" s="1"/>
  <c r="G245" i="5"/>
  <c r="G246" i="5" s="1"/>
  <c r="G234" i="5"/>
  <c r="G235" i="5" s="1"/>
  <c r="G210" i="5"/>
  <c r="G211" i="5" s="1"/>
  <c r="G86" i="5"/>
  <c r="G87" i="5" s="1"/>
  <c r="G88" i="5" s="1"/>
  <c r="G197" i="5"/>
  <c r="G198" i="5" s="1"/>
  <c r="G199" i="5" s="1"/>
  <c r="G186" i="5"/>
  <c r="G187" i="5" s="1"/>
  <c r="G188" i="5" s="1"/>
  <c r="G158" i="5"/>
  <c r="G159" i="5" s="1"/>
  <c r="G160" i="5" s="1"/>
  <c r="G124" i="5"/>
  <c r="G125" i="5" s="1"/>
  <c r="G126" i="5" s="1"/>
  <c r="G111" i="5"/>
  <c r="G112" i="5" s="1"/>
  <c r="G113" i="5" s="1"/>
  <c r="G137" i="5"/>
  <c r="G138" i="5" s="1"/>
  <c r="G139" i="5" s="1"/>
  <c r="G74" i="5"/>
  <c r="G75" i="5" s="1"/>
  <c r="G76" i="5" s="1"/>
  <c r="G100" i="5"/>
  <c r="G101" i="5" s="1"/>
  <c r="G55" i="5"/>
  <c r="G58" i="5" s="1"/>
  <c r="G43" i="5"/>
  <c r="G46" i="5" s="1"/>
  <c r="G226" i="5" l="1"/>
  <c r="G227" i="5" s="1"/>
  <c r="G212" i="5"/>
  <c r="G267" i="5"/>
  <c r="G257" i="5"/>
  <c r="G247" i="5"/>
  <c r="G236" i="5"/>
  <c r="G47" i="5"/>
  <c r="G48" i="5" s="1"/>
  <c r="G26" i="5"/>
  <c r="G27" i="5" s="1"/>
  <c r="G59" i="5" l="1"/>
  <c r="G60" i="5" s="1"/>
  <c r="G32" i="5"/>
  <c r="G36" i="5" s="1"/>
  <c r="G10" i="5"/>
  <c r="G16" i="5" s="1"/>
  <c r="G17" i="5" l="1"/>
  <c r="G18" i="5" s="1"/>
  <c r="G37" i="5"/>
  <c r="G38" i="5" s="1"/>
</calcChain>
</file>

<file path=xl/sharedStrings.xml><?xml version="1.0" encoding="utf-8"?>
<sst xmlns="http://schemas.openxmlformats.org/spreadsheetml/2006/main" count="767" uniqueCount="291">
  <si>
    <t>STT</t>
  </si>
  <si>
    <t>Ngày tháng</t>
  </si>
  <si>
    <t>BÊN BÁN HÀNG</t>
  </si>
  <si>
    <t>BÊN MUA HÀNG</t>
  </si>
  <si>
    <t>Nơi giao</t>
  </si>
  <si>
    <t>TÊN SIÊU THỊ</t>
  </si>
  <si>
    <t>SẢN PHẨM</t>
  </si>
  <si>
    <t>SỐ LƯỢNG</t>
  </si>
  <si>
    <t>THÀNH TIỀN</t>
  </si>
  <si>
    <t>XUẤT TRẢ THÁNG 6-2020</t>
  </si>
  <si>
    <t>SỐ TIỀN</t>
  </si>
  <si>
    <t>10 %VAT</t>
  </si>
  <si>
    <t>ngày</t>
  </si>
  <si>
    <t>ĐƠN GIÁ 
CHƯA VAT</t>
  </si>
  <si>
    <t>TỔNG</t>
  </si>
  <si>
    <t>10</t>
  </si>
  <si>
    <t>11</t>
  </si>
  <si>
    <t>12</t>
  </si>
  <si>
    <t>13</t>
  </si>
  <si>
    <t>14</t>
  </si>
  <si>
    <t>15</t>
  </si>
  <si>
    <t>TỔNG TT</t>
  </si>
  <si>
    <t>10% VAT</t>
  </si>
  <si>
    <t>10%VAT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</si>
  <si>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</si>
  <si>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</si>
  <si>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</si>
  <si>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</si>
  <si>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</si>
  <si>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</si>
  <si>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</si>
  <si>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</si>
  <si>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</si>
  <si>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</si>
  <si>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</si>
  <si>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</si>
  <si>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</si>
  <si>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27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</si>
  <si>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</si>
  <si>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</si>
  <si>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</si>
  <si>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</si>
  <si>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</si>
  <si>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</si>
  <si>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</si>
  <si>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</si>
  <si>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</si>
  <si>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</si>
  <si>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</si>
  <si>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</si>
  <si>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</si>
  <si>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</si>
  <si>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</si>
  <si>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</si>
  <si>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</si>
  <si>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</si>
  <si>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</si>
  <si>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</si>
  <si>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</si>
  <si>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</si>
  <si>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485 Vũ tông phan</t>
  </si>
  <si>
    <t>KĐT Dương nội</t>
  </si>
  <si>
    <t>KĐTM Lê trọng tấn</t>
  </si>
  <si>
    <t>112 Âu cơ</t>
  </si>
  <si>
    <t>39 Cầu diễn</t>
  </si>
  <si>
    <t>20 Đức diễn</t>
  </si>
  <si>
    <t>Trần thủ độ</t>
  </si>
  <si>
    <t>59 Xuân la</t>
  </si>
  <si>
    <t>Lê văn thiêm</t>
  </si>
  <si>
    <t>112 Tân khai</t>
  </si>
  <si>
    <t>44 Triều khúc</t>
  </si>
  <si>
    <t>72 Lĩnh nam</t>
  </si>
  <si>
    <t>274 Khương đình</t>
  </si>
  <si>
    <t>29 Xuân la</t>
  </si>
  <si>
    <t>184 Đại từ</t>
  </si>
  <si>
    <t>CT3 KĐT Văn khê</t>
  </si>
  <si>
    <t>Victory Thăng long</t>
  </si>
  <si>
    <t>19T6 Kiến hưng</t>
  </si>
  <si>
    <t>58 Tố hữu NTL</t>
  </si>
  <si>
    <t>Vĩnh quỳnh</t>
  </si>
  <si>
    <t>47 Tân xuân BTL</t>
  </si>
  <si>
    <t>TM Hưng yên -HY</t>
  </si>
  <si>
    <t>Victory 2</t>
  </si>
  <si>
    <t>Roma Tố hữu</t>
  </si>
  <si>
    <t>CT12B Kim văn kim lũ</t>
  </si>
  <si>
    <t>CT3B Nam cường cổ nhuế</t>
  </si>
  <si>
    <t>52</t>
  </si>
  <si>
    <t>53</t>
  </si>
  <si>
    <t>54</t>
  </si>
  <si>
    <t>55</t>
  </si>
  <si>
    <t>56</t>
  </si>
  <si>
    <t>Ecohome 3</t>
  </si>
  <si>
    <t>Ecohome 2</t>
  </si>
  <si>
    <t>Ecohome 1</t>
  </si>
  <si>
    <t>47 Tân xuân</t>
  </si>
  <si>
    <t>Nơ 6A Linh đàm</t>
  </si>
  <si>
    <t>HH03A Thanh hà</t>
  </si>
  <si>
    <t>Tân tây đô</t>
  </si>
  <si>
    <t>KĐT Đại thanh</t>
  </si>
  <si>
    <t>Số 1 trần nguyên đáng</t>
  </si>
  <si>
    <t>101D3 Ng quý đức</t>
  </si>
  <si>
    <t>CT2-KĐT Xala</t>
  </si>
  <si>
    <t>CT1 Ngô thị nhậm HĐ</t>
  </si>
  <si>
    <t>Trần thủ độ 2</t>
  </si>
  <si>
    <t>96 Vĩnh hưng</t>
  </si>
  <si>
    <t xml:space="preserve">TỔNG 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</si>
  <si>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</si>
  <si>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</si>
  <si>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</si>
  <si>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</si>
  <si>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</si>
  <si>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</si>
  <si>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</si>
  <si>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</si>
  <si>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</si>
  <si>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</si>
  <si>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</si>
  <si>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</si>
  <si>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</si>
  <si>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</si>
  <si>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</si>
  <si>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</si>
  <si>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</si>
  <si>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</si>
  <si>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</si>
  <si>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</si>
  <si>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</si>
  <si>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</si>
  <si>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</si>
  <si>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</si>
  <si>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</si>
  <si>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</si>
  <si>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</si>
  <si>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</si>
  <si>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</si>
  <si>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</si>
  <si>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</si>
  <si>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</si>
  <si>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</si>
  <si>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</si>
  <si>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</si>
  <si>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</si>
  <si>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</si>
  <si>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</si>
  <si>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</si>
  <si>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</si>
  <si>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</si>
  <si>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</si>
  <si>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</si>
  <si>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</si>
  <si>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</si>
  <si>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</si>
  <si>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</si>
  <si>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</si>
  <si>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</si>
  <si>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</si>
  <si>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</si>
  <si>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</si>
  <si>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</si>
  <si>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</si>
  <si>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</si>
  <si>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</si>
  <si>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</si>
  <si>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</si>
  <si>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</si>
  <si>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</si>
  <si>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</si>
  <si>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</si>
  <si>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TRỊNH THỊ DỐI</t>
  </si>
  <si>
    <t>1410 TỈNH LỘ 10</t>
  </si>
  <si>
    <t xml:space="preserve">Tổng tiền phải thanh toán </t>
  </si>
  <si>
    <t xml:space="preserve">           BẢNG KÊ CHI TIẾT CÔNG NỢ TMART- THÁNG 02/2022</t>
  </si>
  <si>
    <t>XUẤT TRẢ THÁNG 02-2022</t>
  </si>
  <si>
    <t>T1-Tòa A7 an bình city</t>
  </si>
  <si>
    <t>KDĐT Golden an khánh</t>
  </si>
  <si>
    <t>KĐT Mới Lê trọng tấn</t>
  </si>
  <si>
    <t>FLC Đại mỗ</t>
  </si>
  <si>
    <t>39 cầu diễn</t>
  </si>
  <si>
    <t>Locogi 13</t>
  </si>
  <si>
    <t>Số 2 kim giang</t>
  </si>
  <si>
    <t>69 Phố xóm hà đông</t>
  </si>
  <si>
    <t>Tòa Hemisco xala</t>
  </si>
  <si>
    <t>Đại thanh 3 CT8A</t>
  </si>
  <si>
    <t>HH2 Dương nội</t>
  </si>
  <si>
    <t>Teco tứ hiệp</t>
  </si>
  <si>
    <t>Ecohome 3-N05</t>
  </si>
  <si>
    <t>Khu ngoại giao đoàn xuân tảo từ liêm</t>
  </si>
  <si>
    <t>208-2082 Xuân đỉnh</t>
  </si>
  <si>
    <t>4A Linh đàm</t>
  </si>
  <si>
    <t>6A Linh đàm</t>
  </si>
  <si>
    <t>Intracom vĩnh ngọc đông anh</t>
  </si>
  <si>
    <t>Ruby city phúc l</t>
  </si>
  <si>
    <t>K3 Kparrk văn lũ</t>
  </si>
  <si>
    <t>CT2-Epics home 43 phạm văn đồng</t>
  </si>
  <si>
    <t>Số 1 trần nguyên đán.</t>
  </si>
  <si>
    <t>Nơ 4A Linh đàm</t>
  </si>
  <si>
    <t>HH03 A Thanh hà</t>
  </si>
  <si>
    <t>Tecco tứ hiệp</t>
  </si>
  <si>
    <t>Reseco cổ nhuế</t>
  </si>
  <si>
    <t>Tòa A7 an bình city</t>
  </si>
  <si>
    <t>Ecohomes 2</t>
  </si>
  <si>
    <t>Ecohomes 3</t>
  </si>
  <si>
    <t>Quầy Kossmo</t>
  </si>
  <si>
    <t>32T ĐN-A KĐT An khánh</t>
  </si>
  <si>
    <t>32T - KĐT An khánh</t>
  </si>
  <si>
    <t>Quầy SS - Tòa nhà thuần mão</t>
  </si>
  <si>
    <t>Licogin 3</t>
  </si>
  <si>
    <t>Tòa nhsf Hemisco xa la</t>
  </si>
  <si>
    <t>KĐT Xa la</t>
  </si>
  <si>
    <t>323 đường HT13</t>
  </si>
  <si>
    <t>71 BÙI VĂN NGỮ</t>
  </si>
  <si>
    <t>LIÊN ẤP 2-6 VL-A, BC</t>
  </si>
  <si>
    <t>850A LÊ VĂN LƯỢNG</t>
  </si>
  <si>
    <t>245 TRẦN THỊ CỜ</t>
  </si>
  <si>
    <t>TP. HCM, ngày  9  tháng  03 năm 2022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</si>
  <si>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</si>
  <si>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</si>
  <si>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</si>
  <si>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</si>
  <si>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</si>
  <si>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</si>
  <si>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</si>
  <si>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</si>
  <si>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</si>
  <si>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CT2-KĐT XALA</t>
  </si>
  <si>
    <t>MỘC NẤM HƯƠNG 250G</t>
  </si>
  <si>
    <t>CHẢ CỐM 300G</t>
  </si>
  <si>
    <t>GIÒ LỤA CÂY 250G</t>
  </si>
  <si>
    <t>CHẢ NƯỚNG 300G</t>
  </si>
  <si>
    <t>ĐÙI GÀ CAY 500G</t>
  </si>
  <si>
    <t>GIÒ SỤN GÀ 250G</t>
  </si>
  <si>
    <t>CHÂN GÀ 400G</t>
  </si>
  <si>
    <t>59 XUÂN LA, TÂY HỒ. HN</t>
  </si>
  <si>
    <t>KĐT ECOHOME3</t>
  </si>
  <si>
    <t>TRẦN THỦ ĐỘ 2</t>
  </si>
  <si>
    <t>VĨNH QUỲNH</t>
  </si>
  <si>
    <t>INTRACOM VĨNH NGỌC ĐÔNG ANH</t>
  </si>
  <si>
    <t>CHÂN GIÒ HEO 500G</t>
  </si>
  <si>
    <t>CHÂN GIÒ HEO 300G</t>
  </si>
  <si>
    <t>TECO TỨ HIỆP</t>
  </si>
  <si>
    <t>96 VĨNH HƯNG</t>
  </si>
  <si>
    <t>LÊ VĂN THIÊM</t>
  </si>
  <si>
    <t>GIÒ TAI LƯỠI 250G</t>
  </si>
  <si>
    <t>ECOHOME2</t>
  </si>
  <si>
    <t>47 TÂN XUÂN</t>
  </si>
  <si>
    <t>ĐỨC DIỄN</t>
  </si>
  <si>
    <t>DƯƠNG NỘI</t>
  </si>
  <si>
    <t>TỐ HỮU</t>
  </si>
  <si>
    <t xml:space="preserve">CT2 EPICS HOME </t>
  </si>
  <si>
    <t>BẮP BÒ MUỐI 200G</t>
  </si>
  <si>
    <t>VICTORY THĂNG LONG</t>
  </si>
  <si>
    <t>GOLDEN AN KHÁNH</t>
  </si>
  <si>
    <t>KOSMO</t>
  </si>
  <si>
    <t>GÀ MUỐI 500G</t>
  </si>
  <si>
    <t>ĐẠI MỖ</t>
  </si>
  <si>
    <t>TAI HEO MUỐI 200G</t>
  </si>
  <si>
    <t>KIÊN HUNG</t>
  </si>
  <si>
    <t>LOCOGI13</t>
  </si>
  <si>
    <t>GIÒ TAI LƯỠI XÀO 250G</t>
  </si>
  <si>
    <t xml:space="preserve">DƯƠNG NỘI </t>
  </si>
  <si>
    <t>TRIỀU KHÚC</t>
  </si>
  <si>
    <t>TAI HEO MUỐI 400G</t>
  </si>
  <si>
    <t>KIM VÂN</t>
  </si>
  <si>
    <t>CEMEK</t>
  </si>
  <si>
    <t>LINH NAM</t>
  </si>
  <si>
    <t>112 TÂN KHAI</t>
  </si>
  <si>
    <t>Mộc NẤM HƯƠNG 250G</t>
  </si>
  <si>
    <t>CẦU DIỄN</t>
  </si>
  <si>
    <t>323 ĐƯỜNG HT13</t>
  </si>
  <si>
    <t>GIÒ LỤA CÂY 500G</t>
  </si>
  <si>
    <t>NGÔ THỊ NHẬM</t>
  </si>
  <si>
    <t>VĨNH LỘC A</t>
  </si>
  <si>
    <t>XUAN LA</t>
  </si>
  <si>
    <t>HƯNG YÊN</t>
  </si>
  <si>
    <t>d2,4  k  nhận  (giá thuế 8%)</t>
  </si>
  <si>
    <t>d4,5,6,7  k nhận      ( giá thuế 8%)</t>
  </si>
  <si>
    <t>d4   k  nhận      (giá thuế 8%)</t>
  </si>
  <si>
    <t xml:space="preserve">d2,4,5,6,7  k nhận </t>
  </si>
  <si>
    <t>từ d6 đến d10 k nhận    (giá thuế 8%)</t>
  </si>
  <si>
    <t>d2,4 k nhận ;  d1 nhận 3/5; d3 nhận 2/3     (giá thuế 8%)</t>
  </si>
  <si>
    <t>giá thuế 8%</t>
  </si>
  <si>
    <t>D6  k  nhận   (giá thuế 8%)</t>
  </si>
  <si>
    <t>d2,4  k  nhận   ( giá thuế 8%)</t>
  </si>
  <si>
    <t>d1,3,4 k  nhận     (giá thuế 8%)</t>
  </si>
  <si>
    <t>d2  k  nhận  (giá thuế 8%)</t>
  </si>
  <si>
    <t>d2  k nhận ; giá thuế 8%</t>
  </si>
  <si>
    <t>Đối chiếu</t>
  </si>
  <si>
    <t>Lệch</t>
  </si>
  <si>
    <t>Check lại</t>
  </si>
  <si>
    <t>đã chốt</t>
  </si>
  <si>
    <t>HD 6246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</si>
</sst>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-* #,##0\ _₫_-;\-* #,##0\ _₫_-;_-* &quot;-&quot;??\ _₫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 tint="4.9989318521683403E-2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indexed="8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ont="1"/>
    <xf numFmtId="0" fontId="0" fillId="0" borderId="1" xfId="0" applyFont="1" applyBorder="1"/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1" xfId="1" applyNumberFormat="1" applyFont="1" applyBorder="1"/>
    <xf numFmtId="43" fontId="0" fillId="0" borderId="0" xfId="1" applyFont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/>
    <xf numFmtId="165" fontId="6" fillId="0" borderId="0" xfId="1" applyNumberFormat="1" applyFo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horizontal="left"/>
    </xf>
    <xf numFmtId="165" fontId="7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14" fontId="6" fillId="5" borderId="1" xfId="0" quotePrefix="1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165" fontId="6" fillId="0" borderId="1" xfId="1" applyNumberFormat="1" applyFont="1" applyFill="1" applyBorder="1"/>
    <xf numFmtId="165" fontId="6" fillId="2" borderId="1" xfId="0" applyNumberFormat="1" applyFont="1" applyFill="1" applyBorder="1"/>
    <xf numFmtId="165" fontId="6" fillId="5" borderId="1" xfId="1" applyNumberFormat="1" applyFont="1" applyFill="1" applyBorder="1"/>
    <xf numFmtId="165" fontId="6" fillId="0" borderId="0" xfId="0" applyNumberFormat="1" applyFont="1" applyFill="1" applyBorder="1"/>
    <xf numFmtId="0" fontId="6" fillId="0" borderId="0" xfId="0" applyFont="1" applyFill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1" applyNumberFormat="1" applyFont="1" applyFill="1" applyAlignment="1">
      <alignment vertical="center"/>
    </xf>
    <xf numFmtId="165" fontId="6" fillId="0" borderId="0" xfId="1" applyNumberFormat="1" applyFont="1" applyFill="1"/>
    <xf numFmtId="165" fontId="6" fillId="0" borderId="0" xfId="0" applyNumberFormat="1" applyFont="1" applyFill="1"/>
    <xf numFmtId="0" fontId="8" fillId="0" borderId="0" xfId="0" applyFont="1" applyAlignment="1"/>
    <xf numFmtId="165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5" fontId="6" fillId="5" borderId="1" xfId="0" applyNumberFormat="1" applyFont="1" applyFill="1" applyBorder="1"/>
    <xf numFmtId="14" fontId="9" fillId="5" borderId="1" xfId="0" quotePrefix="1" applyNumberFormat="1" applyFont="1" applyFill="1" applyBorder="1" applyAlignment="1">
      <alignment horizontal="center" vertical="center"/>
    </xf>
    <xf numFmtId="0" fontId="6" fillId="5" borderId="0" xfId="0" applyFont="1" applyFill="1"/>
    <xf numFmtId="0" fontId="6" fillId="0" borderId="1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5" fontId="10" fillId="0" borderId="1" xfId="1" applyNumberFormat="1" applyFont="1" applyBorder="1" applyAlignment="1">
      <alignment horizontal="center" vertical="center"/>
    </xf>
    <xf numFmtId="166" fontId="0" fillId="2" borderId="0" xfId="0" applyNumberFormat="1" applyFont="1" applyFill="1"/>
    <xf numFmtId="14" fontId="0" fillId="0" borderId="1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0" fontId="0" fillId="3" borderId="0" xfId="0" applyFont="1" applyFill="1"/>
    <xf numFmtId="0" fontId="11" fillId="0" borderId="5" xfId="0" applyFont="1" applyBorder="1" applyAlignment="1">
      <alignment horizontal="center" vertical="center"/>
    </xf>
    <xf numFmtId="165" fontId="0" fillId="3" borderId="0" xfId="0" applyNumberFormat="1" applyFont="1" applyFill="1"/>
    <xf numFmtId="9" fontId="0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5" fontId="10" fillId="5" borderId="1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vertical="center"/>
    </xf>
    <xf numFmtId="165" fontId="10" fillId="0" borderId="4" xfId="1" applyNumberFormat="1" applyFont="1" applyBorder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165" fontId="0" fillId="0" borderId="0" xfId="0" applyNumberFormat="1" applyFont="1"/>
    <xf numFmtId="0" fontId="0" fillId="0" borderId="1" xfId="0" applyFont="1" applyBorder="1" applyAlignment="1">
      <alignment horizontal="right" vertical="center"/>
    </xf>
    <xf numFmtId="165" fontId="6" fillId="6" borderId="1" xfId="1" applyNumberFormat="1" applyFont="1" applyFill="1" applyBorder="1"/>
    <xf numFmtId="165" fontId="6" fillId="2" borderId="1" xfId="1" applyNumberFormat="1" applyFont="1" applyFill="1" applyBorder="1"/>
    <xf numFmtId="14" fontId="6" fillId="2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abSelected="1" zoomScaleNormal="100" zoomScaleSheetLayoutView="77" workbookViewId="0">
      <pane xSplit="1" ySplit="4" topLeftCell="B107" activePane="bottomRight" state="frozen"/>
      <selection pane="topRight" activeCell="B1" sqref="B1"/>
      <selection pane="bottomLeft" activeCell="A5" sqref="A5"/>
      <selection pane="bottomRight" activeCell="I111" sqref="I111"/>
    </sheetView>
  </sheetViews>
  <sheetFormatPr defaultColWidth="9.28515625" defaultRowHeight="19.5" customHeight="1" x14ac:dyDescent="0.25"/>
  <cols>
    <col min="1" max="1" width="8.42578125" style="27" bestFit="1" customWidth="1"/>
    <col min="2" max="2" width="14.7109375" style="9" bestFit="1" customWidth="1"/>
    <col min="3" max="3" width="25.5703125" style="9" customWidth="1"/>
    <col min="4" max="6" width="53.5703125" style="9" hidden="1" customWidth="1"/>
    <col min="7" max="7" width="15.28515625" style="10" customWidth="1"/>
    <col min="8" max="8" width="16.5703125" style="9" customWidth="1"/>
    <col min="9" max="9" width="9.85546875" style="10" bestFit="1" customWidth="1"/>
    <col min="10" max="10" width="42.7109375" style="9" bestFit="1" customWidth="1"/>
    <col min="11" max="16384" width="9.28515625" style="9"/>
  </cols>
  <sheetData>
    <row r="1" spans="1:10" ht="19.5" customHeight="1" x14ac:dyDescent="0.25">
      <c r="A1" s="90"/>
      <c r="B1" s="90"/>
      <c r="C1" s="90"/>
      <c r="D1" s="13"/>
      <c r="E1" s="13"/>
      <c r="F1" s="13"/>
      <c r="G1" s="14"/>
    </row>
    <row r="2" spans="1:10" ht="19.5" customHeight="1" x14ac:dyDescent="0.25">
      <c r="A2" s="91"/>
      <c r="B2" s="91"/>
      <c r="C2" s="91"/>
      <c r="D2" s="91"/>
      <c r="E2" s="91"/>
      <c r="F2" s="91"/>
      <c r="G2" s="15"/>
    </row>
    <row r="3" spans="1:10" ht="19.5" customHeight="1" x14ac:dyDescent="0.25">
      <c r="A3" s="92" t="s">
        <v>171</v>
      </c>
      <c r="B3" s="92"/>
      <c r="C3" s="92"/>
      <c r="D3" s="92"/>
      <c r="E3" s="92"/>
      <c r="F3" s="92"/>
      <c r="G3" s="92"/>
      <c r="H3" s="92"/>
    </row>
    <row r="4" spans="1:10" s="40" customFormat="1" ht="19.5" customHeight="1" x14ac:dyDescent="0.25">
      <c r="A4" s="37" t="s">
        <v>0</v>
      </c>
      <c r="B4" s="37" t="s">
        <v>1</v>
      </c>
      <c r="C4" s="37" t="s">
        <v>4</v>
      </c>
      <c r="D4" s="37"/>
      <c r="E4" s="37"/>
      <c r="F4" s="37"/>
      <c r="G4" s="38" t="s">
        <v>10</v>
      </c>
      <c r="H4" s="37" t="s">
        <v>286</v>
      </c>
      <c r="I4" s="39" t="s">
        <v>287</v>
      </c>
    </row>
    <row r="5" spans="1:10" s="36" customFormat="1" ht="19.5" customHeight="1" x14ac:dyDescent="0.25">
      <c r="A5" s="16" t="s">
        <v>215</v>
      </c>
      <c r="B5" s="17">
        <v>44601</v>
      </c>
      <c r="C5" s="41" t="s">
        <v>173</v>
      </c>
      <c r="D5" s="42"/>
      <c r="E5" s="42"/>
      <c r="F5" s="42"/>
      <c r="G5" s="21">
        <v>251160</v>
      </c>
      <c r="H5" s="20">
        <f>+G5</f>
        <v>251160</v>
      </c>
      <c r="I5" s="21">
        <f>+H5-G5</f>
        <v>0</v>
      </c>
      <c r="J5" s="34"/>
    </row>
    <row r="6" spans="1:10" s="23" customFormat="1" ht="19.5" customHeight="1" x14ac:dyDescent="0.25">
      <c r="A6" s="24" t="s">
        <v>216</v>
      </c>
      <c r="B6" s="25">
        <v>44601</v>
      </c>
      <c r="C6" s="18" t="s">
        <v>85</v>
      </c>
      <c r="D6" s="43"/>
      <c r="E6" s="43"/>
      <c r="F6" s="43"/>
      <c r="G6" s="19">
        <v>220515.75</v>
      </c>
      <c r="H6" s="20">
        <f t="shared" ref="H6:H68" si="0">+G6</f>
        <v>220515.75</v>
      </c>
      <c r="I6" s="21">
        <f t="shared" ref="I6:I69" si="1">+H6-G6</f>
        <v>0</v>
      </c>
      <c r="J6" s="22"/>
    </row>
    <row r="7" spans="1:10" s="23" customFormat="1" ht="19.5" customHeight="1" x14ac:dyDescent="0.25">
      <c r="A7" s="16" t="s">
        <v>217</v>
      </c>
      <c r="B7" s="17">
        <v>44601</v>
      </c>
      <c r="C7" s="18" t="s">
        <v>76</v>
      </c>
      <c r="D7" s="43"/>
      <c r="E7" s="43"/>
      <c r="F7" s="43"/>
      <c r="G7" s="19">
        <v>554020.74</v>
      </c>
      <c r="H7" s="20">
        <f t="shared" si="0"/>
        <v>554020.74</v>
      </c>
      <c r="I7" s="21">
        <f t="shared" si="1"/>
        <v>0</v>
      </c>
      <c r="J7" s="22"/>
    </row>
    <row r="8" spans="1:10" s="23" customFormat="1" ht="19.5" customHeight="1" x14ac:dyDescent="0.25">
      <c r="A8" s="24" t="s">
        <v>218</v>
      </c>
      <c r="B8" s="25">
        <v>44601</v>
      </c>
      <c r="C8" s="18" t="s">
        <v>174</v>
      </c>
      <c r="D8" s="43"/>
      <c r="E8" s="43"/>
      <c r="F8" s="43"/>
      <c r="G8" s="19">
        <v>1770455.05</v>
      </c>
      <c r="H8" s="20">
        <f t="shared" si="0"/>
        <v>1770455.05</v>
      </c>
      <c r="I8" s="21">
        <f t="shared" si="1"/>
        <v>0</v>
      </c>
      <c r="J8" s="22"/>
    </row>
    <row r="9" spans="1:10" s="23" customFormat="1" ht="19.5" customHeight="1" x14ac:dyDescent="0.25">
      <c r="A9" s="16" t="s">
        <v>219</v>
      </c>
      <c r="B9" s="17">
        <v>44601</v>
      </c>
      <c r="C9" s="18" t="s">
        <v>175</v>
      </c>
      <c r="D9" s="43"/>
      <c r="E9" s="43"/>
      <c r="F9" s="43"/>
      <c r="G9" s="19">
        <v>288834</v>
      </c>
      <c r="H9" s="20">
        <f t="shared" si="0"/>
        <v>288834</v>
      </c>
      <c r="I9" s="21">
        <f t="shared" si="1"/>
        <v>0</v>
      </c>
      <c r="J9" s="22"/>
    </row>
    <row r="10" spans="1:10" s="23" customFormat="1" ht="19.5" customHeight="1" x14ac:dyDescent="0.25">
      <c r="A10" s="24" t="s">
        <v>220</v>
      </c>
      <c r="B10" s="25">
        <v>44601</v>
      </c>
      <c r="C10" s="18" t="s">
        <v>97</v>
      </c>
      <c r="D10" s="43"/>
      <c r="E10" s="43"/>
      <c r="F10" s="43"/>
      <c r="G10" s="19">
        <v>495694.29</v>
      </c>
      <c r="H10" s="20">
        <f t="shared" si="0"/>
        <v>495694.29</v>
      </c>
      <c r="I10" s="21">
        <f t="shared" si="1"/>
        <v>0</v>
      </c>
      <c r="J10" s="22"/>
    </row>
    <row r="11" spans="1:10" s="23" customFormat="1" ht="19.5" customHeight="1" x14ac:dyDescent="0.25">
      <c r="A11" s="16" t="s">
        <v>221</v>
      </c>
      <c r="B11" s="17">
        <v>44601</v>
      </c>
      <c r="C11" s="18" t="s">
        <v>176</v>
      </c>
      <c r="D11" s="43"/>
      <c r="E11" s="43"/>
      <c r="F11" s="43"/>
      <c r="G11" s="19">
        <v>150696</v>
      </c>
      <c r="H11" s="20">
        <f t="shared" si="0"/>
        <v>150696</v>
      </c>
      <c r="I11" s="21">
        <f t="shared" si="1"/>
        <v>0</v>
      </c>
      <c r="J11" s="22"/>
    </row>
    <row r="12" spans="1:10" s="23" customFormat="1" ht="19.5" customHeight="1" x14ac:dyDescent="0.25">
      <c r="A12" s="24" t="s">
        <v>222</v>
      </c>
      <c r="B12" s="25">
        <v>44601</v>
      </c>
      <c r="C12" s="18" t="s">
        <v>65</v>
      </c>
      <c r="D12" s="43"/>
      <c r="E12" s="43"/>
      <c r="F12" s="43"/>
      <c r="G12" s="19">
        <v>911577.03</v>
      </c>
      <c r="H12" s="20">
        <f t="shared" si="0"/>
        <v>911577.03</v>
      </c>
      <c r="I12" s="21">
        <f t="shared" si="1"/>
        <v>0</v>
      </c>
      <c r="J12" s="22"/>
    </row>
    <row r="13" spans="1:10" s="23" customFormat="1" ht="19.5" customHeight="1" x14ac:dyDescent="0.25">
      <c r="A13" s="16" t="s">
        <v>223</v>
      </c>
      <c r="B13" s="17">
        <v>44601</v>
      </c>
      <c r="C13" s="18" t="s">
        <v>65</v>
      </c>
      <c r="D13" s="43"/>
      <c r="E13" s="43"/>
      <c r="F13" s="43"/>
      <c r="G13" s="19">
        <v>683649.33</v>
      </c>
      <c r="H13" s="20">
        <f t="shared" si="0"/>
        <v>683649.33</v>
      </c>
      <c r="I13" s="21">
        <f t="shared" si="1"/>
        <v>0</v>
      </c>
      <c r="J13" s="22"/>
    </row>
    <row r="14" spans="1:10" s="23" customFormat="1" ht="19.5" customHeight="1" x14ac:dyDescent="0.25">
      <c r="A14" s="24" t="s">
        <v>15</v>
      </c>
      <c r="B14" s="25">
        <v>44601</v>
      </c>
      <c r="C14" s="18" t="s">
        <v>177</v>
      </c>
      <c r="D14" s="43"/>
      <c r="E14" s="43"/>
      <c r="F14" s="43"/>
      <c r="G14" s="19">
        <v>2502681.09</v>
      </c>
      <c r="H14" s="20">
        <f t="shared" si="0"/>
        <v>2502681.09</v>
      </c>
      <c r="I14" s="21">
        <f t="shared" si="1"/>
        <v>0</v>
      </c>
      <c r="J14" s="22"/>
    </row>
    <row r="15" spans="1:10" s="23" customFormat="1" ht="19.5" customHeight="1" x14ac:dyDescent="0.25">
      <c r="A15" s="16" t="s">
        <v>16</v>
      </c>
      <c r="B15" s="17">
        <v>44601</v>
      </c>
      <c r="C15" s="18" t="s">
        <v>78</v>
      </c>
      <c r="D15" s="43"/>
      <c r="E15" s="43"/>
      <c r="F15" s="43"/>
      <c r="G15" s="19">
        <v>595927.15</v>
      </c>
      <c r="H15" s="20">
        <f t="shared" si="0"/>
        <v>595927.15</v>
      </c>
      <c r="I15" s="21">
        <f t="shared" si="1"/>
        <v>0</v>
      </c>
      <c r="J15" s="22"/>
    </row>
    <row r="16" spans="1:10" s="23" customFormat="1" ht="19.5" customHeight="1" x14ac:dyDescent="0.25">
      <c r="A16" s="24" t="s">
        <v>17</v>
      </c>
      <c r="B16" s="25">
        <v>44601</v>
      </c>
      <c r="C16" s="18" t="s">
        <v>70</v>
      </c>
      <c r="D16" s="43"/>
      <c r="E16" s="43"/>
      <c r="F16" s="43"/>
      <c r="G16" s="19">
        <v>996873.15</v>
      </c>
      <c r="H16" s="20">
        <f t="shared" si="0"/>
        <v>996873.15</v>
      </c>
      <c r="I16" s="21">
        <f t="shared" si="1"/>
        <v>0</v>
      </c>
      <c r="J16" s="22"/>
    </row>
    <row r="17" spans="1:10" s="23" customFormat="1" ht="19.5" customHeight="1" x14ac:dyDescent="0.25">
      <c r="A17" s="16" t="s">
        <v>18</v>
      </c>
      <c r="B17" s="17">
        <v>44601</v>
      </c>
      <c r="C17" s="18" t="s">
        <v>178</v>
      </c>
      <c r="D17" s="43"/>
      <c r="E17" s="43"/>
      <c r="F17" s="43"/>
      <c r="G17" s="19">
        <v>554020.74</v>
      </c>
      <c r="H17" s="20">
        <f t="shared" si="0"/>
        <v>554020.74</v>
      </c>
      <c r="I17" s="21">
        <f t="shared" si="1"/>
        <v>0</v>
      </c>
      <c r="J17" s="22"/>
    </row>
    <row r="18" spans="1:10" s="23" customFormat="1" ht="19.5" customHeight="1" x14ac:dyDescent="0.25">
      <c r="A18" s="24" t="s">
        <v>19</v>
      </c>
      <c r="B18" s="25">
        <v>44601</v>
      </c>
      <c r="C18" s="18" t="s">
        <v>179</v>
      </c>
      <c r="D18" s="43"/>
      <c r="E18" s="43"/>
      <c r="F18" s="43"/>
      <c r="G18" s="19">
        <v>367526.25</v>
      </c>
      <c r="H18" s="20">
        <f t="shared" si="0"/>
        <v>367526.25</v>
      </c>
      <c r="I18" s="21">
        <f t="shared" si="1"/>
        <v>0</v>
      </c>
      <c r="J18" s="22"/>
    </row>
    <row r="19" spans="1:10" s="23" customFormat="1" ht="19.5" customHeight="1" x14ac:dyDescent="0.25">
      <c r="A19" s="16" t="s">
        <v>20</v>
      </c>
      <c r="B19" s="17">
        <v>44601</v>
      </c>
      <c r="C19" s="18" t="s">
        <v>61</v>
      </c>
      <c r="D19" s="43"/>
      <c r="E19" s="43"/>
      <c r="F19" s="43"/>
      <c r="G19" s="19">
        <v>138138</v>
      </c>
      <c r="H19" s="20">
        <f t="shared" si="0"/>
        <v>138138</v>
      </c>
      <c r="I19" s="21">
        <f t="shared" si="1"/>
        <v>0</v>
      </c>
      <c r="J19" s="22"/>
    </row>
    <row r="20" spans="1:10" s="23" customFormat="1" ht="19.5" customHeight="1" x14ac:dyDescent="0.25">
      <c r="A20" s="24" t="s">
        <v>24</v>
      </c>
      <c r="B20" s="25">
        <v>44601</v>
      </c>
      <c r="C20" s="18" t="s">
        <v>180</v>
      </c>
      <c r="D20" s="43"/>
      <c r="E20" s="43"/>
      <c r="F20" s="43"/>
      <c r="G20" s="19">
        <v>554020.74</v>
      </c>
      <c r="H20" s="20">
        <f t="shared" si="0"/>
        <v>554020.74</v>
      </c>
      <c r="I20" s="21">
        <f t="shared" si="1"/>
        <v>0</v>
      </c>
      <c r="J20" s="22"/>
    </row>
    <row r="21" spans="1:10" s="23" customFormat="1" ht="19.5" customHeight="1" x14ac:dyDescent="0.25">
      <c r="A21" s="16" t="s">
        <v>25</v>
      </c>
      <c r="B21" s="17">
        <v>44601</v>
      </c>
      <c r="C21" s="18" t="s">
        <v>102</v>
      </c>
      <c r="D21" s="43"/>
      <c r="E21" s="43"/>
      <c r="F21" s="43"/>
      <c r="G21" s="19">
        <v>554020.74</v>
      </c>
      <c r="H21" s="20">
        <f t="shared" si="0"/>
        <v>554020.74</v>
      </c>
      <c r="I21" s="21">
        <f t="shared" si="1"/>
        <v>0</v>
      </c>
      <c r="J21" s="22"/>
    </row>
    <row r="22" spans="1:10" s="23" customFormat="1" ht="19.5" customHeight="1" x14ac:dyDescent="0.25">
      <c r="A22" s="24" t="s">
        <v>26</v>
      </c>
      <c r="B22" s="25">
        <v>44601</v>
      </c>
      <c r="C22" s="18" t="s">
        <v>75</v>
      </c>
      <c r="D22" s="43"/>
      <c r="E22" s="43"/>
      <c r="F22" s="43"/>
      <c r="G22" s="19">
        <v>333504.99</v>
      </c>
      <c r="H22" s="20">
        <f t="shared" si="0"/>
        <v>333504.99</v>
      </c>
      <c r="I22" s="21">
        <f t="shared" si="1"/>
        <v>0</v>
      </c>
      <c r="J22" s="22"/>
    </row>
    <row r="23" spans="1:10" s="23" customFormat="1" ht="19.5" customHeight="1" x14ac:dyDescent="0.25">
      <c r="A23" s="35" t="s">
        <v>27</v>
      </c>
      <c r="B23" s="17">
        <v>44601</v>
      </c>
      <c r="C23" s="18" t="s">
        <v>181</v>
      </c>
      <c r="D23" s="43"/>
      <c r="E23" s="43"/>
      <c r="F23" s="43"/>
      <c r="G23" s="85">
        <v>220515.75</v>
      </c>
      <c r="H23" s="34">
        <v>220516</v>
      </c>
      <c r="I23" s="84">
        <f t="shared" si="1"/>
        <v>0.25</v>
      </c>
      <c r="J23" s="22"/>
    </row>
    <row r="24" spans="1:10" s="23" customFormat="1" ht="19.5" customHeight="1" x14ac:dyDescent="0.25">
      <c r="A24" s="24" t="s">
        <v>28</v>
      </c>
      <c r="B24" s="25">
        <v>44601</v>
      </c>
      <c r="C24" s="18" t="s">
        <v>101</v>
      </c>
      <c r="D24" s="43"/>
      <c r="E24" s="43"/>
      <c r="F24" s="43"/>
      <c r="G24" s="19">
        <v>493038</v>
      </c>
      <c r="H24" s="20">
        <f t="shared" si="0"/>
        <v>493038</v>
      </c>
      <c r="I24" s="21">
        <f t="shared" si="1"/>
        <v>0</v>
      </c>
      <c r="J24" s="22"/>
    </row>
    <row r="25" spans="1:10" s="23" customFormat="1" ht="19.5" customHeight="1" x14ac:dyDescent="0.25">
      <c r="A25" s="16" t="s">
        <v>29</v>
      </c>
      <c r="B25" s="17">
        <v>44601</v>
      </c>
      <c r="C25" s="18" t="s">
        <v>182</v>
      </c>
      <c r="D25" s="43"/>
      <c r="E25" s="43"/>
      <c r="F25" s="43"/>
      <c r="G25" s="19">
        <v>1039982.58</v>
      </c>
      <c r="H25" s="20">
        <f t="shared" si="0"/>
        <v>1039982.58</v>
      </c>
      <c r="I25" s="21">
        <f t="shared" si="1"/>
        <v>0</v>
      </c>
      <c r="J25" s="22"/>
    </row>
    <row r="26" spans="1:10" s="23" customFormat="1" ht="19.5" customHeight="1" x14ac:dyDescent="0.25">
      <c r="A26" s="24" t="s">
        <v>30</v>
      </c>
      <c r="B26" s="25">
        <v>44601</v>
      </c>
      <c r="C26" s="18" t="s">
        <v>71</v>
      </c>
      <c r="D26" s="43"/>
      <c r="E26" s="43"/>
      <c r="F26" s="43"/>
      <c r="G26" s="19">
        <v>1261229.97</v>
      </c>
      <c r="H26" s="20">
        <f t="shared" si="0"/>
        <v>1261229.97</v>
      </c>
      <c r="I26" s="21">
        <f t="shared" si="1"/>
        <v>0</v>
      </c>
      <c r="J26" s="22"/>
    </row>
    <row r="27" spans="1:10" s="23" customFormat="1" ht="19.5" customHeight="1" x14ac:dyDescent="0.25">
      <c r="A27" s="16" t="s">
        <v>31</v>
      </c>
      <c r="B27" s="17">
        <v>44601</v>
      </c>
      <c r="C27" s="18" t="s">
        <v>69</v>
      </c>
      <c r="D27" s="43"/>
      <c r="E27" s="43"/>
      <c r="F27" s="43"/>
      <c r="G27" s="19">
        <v>1519295.05</v>
      </c>
      <c r="H27" s="20">
        <f t="shared" si="0"/>
        <v>1519295.05</v>
      </c>
      <c r="I27" s="21">
        <f t="shared" si="1"/>
        <v>0</v>
      </c>
      <c r="J27" s="22"/>
    </row>
    <row r="28" spans="1:10" s="23" customFormat="1" ht="19.5" customHeight="1" x14ac:dyDescent="0.25">
      <c r="A28" s="24" t="s">
        <v>32</v>
      </c>
      <c r="B28" s="25">
        <v>44601</v>
      </c>
      <c r="C28" s="18" t="s">
        <v>104</v>
      </c>
      <c r="D28" s="43"/>
      <c r="E28" s="43"/>
      <c r="F28" s="43"/>
      <c r="G28" s="19">
        <v>923367.9</v>
      </c>
      <c r="H28" s="20">
        <f t="shared" si="0"/>
        <v>923367.9</v>
      </c>
      <c r="I28" s="21">
        <f t="shared" si="1"/>
        <v>0</v>
      </c>
      <c r="J28" s="22"/>
    </row>
    <row r="29" spans="1:10" s="23" customFormat="1" ht="19.5" customHeight="1" x14ac:dyDescent="0.25">
      <c r="A29" s="16" t="s">
        <v>33</v>
      </c>
      <c r="B29" s="17">
        <v>44601</v>
      </c>
      <c r="C29" s="18" t="s">
        <v>100</v>
      </c>
      <c r="D29" s="43"/>
      <c r="E29" s="43"/>
      <c r="F29" s="43"/>
      <c r="G29" s="19">
        <v>403848.9</v>
      </c>
      <c r="H29" s="20">
        <f t="shared" si="0"/>
        <v>403848.9</v>
      </c>
      <c r="I29" s="21">
        <f t="shared" si="1"/>
        <v>0</v>
      </c>
      <c r="J29" s="22"/>
    </row>
    <row r="30" spans="1:10" s="23" customFormat="1" ht="19.5" customHeight="1" x14ac:dyDescent="0.25">
      <c r="A30" s="24" t="s">
        <v>34</v>
      </c>
      <c r="B30" s="25">
        <v>44601</v>
      </c>
      <c r="C30" s="18" t="s">
        <v>73</v>
      </c>
      <c r="D30" s="43"/>
      <c r="E30" s="43"/>
      <c r="F30" s="43"/>
      <c r="G30" s="19">
        <v>720973.89</v>
      </c>
      <c r="H30" s="20">
        <v>720974</v>
      </c>
      <c r="I30" s="21">
        <f t="shared" si="1"/>
        <v>0.10999999998603016</v>
      </c>
      <c r="J30" s="22"/>
    </row>
    <row r="31" spans="1:10" s="23" customFormat="1" ht="19.5" customHeight="1" x14ac:dyDescent="0.25">
      <c r="A31" s="16" t="s">
        <v>37</v>
      </c>
      <c r="B31" s="17">
        <v>44601</v>
      </c>
      <c r="C31" s="18" t="s">
        <v>79</v>
      </c>
      <c r="D31" s="43"/>
      <c r="E31" s="43"/>
      <c r="F31" s="43"/>
      <c r="G31" s="19">
        <v>1417657.15</v>
      </c>
      <c r="H31" s="20">
        <f t="shared" si="0"/>
        <v>1417657.15</v>
      </c>
      <c r="I31" s="21">
        <f t="shared" si="1"/>
        <v>0</v>
      </c>
      <c r="J31" s="22"/>
    </row>
    <row r="32" spans="1:10" s="23" customFormat="1" ht="19.5" customHeight="1" x14ac:dyDescent="0.25">
      <c r="A32" s="24" t="s">
        <v>35</v>
      </c>
      <c r="B32" s="25">
        <v>44601</v>
      </c>
      <c r="C32" s="18" t="s">
        <v>183</v>
      </c>
      <c r="D32" s="43"/>
      <c r="E32" s="43"/>
      <c r="F32" s="43"/>
      <c r="G32" s="19">
        <v>606264.75</v>
      </c>
      <c r="H32" s="20">
        <f t="shared" si="0"/>
        <v>606264.75</v>
      </c>
      <c r="I32" s="21">
        <f t="shared" si="1"/>
        <v>0</v>
      </c>
      <c r="J32" s="22"/>
    </row>
    <row r="33" spans="1:10" s="23" customFormat="1" ht="19.5" customHeight="1" x14ac:dyDescent="0.25">
      <c r="A33" s="16" t="s">
        <v>36</v>
      </c>
      <c r="B33" s="17">
        <v>44601</v>
      </c>
      <c r="C33" s="18" t="s">
        <v>63</v>
      </c>
      <c r="D33" s="43"/>
      <c r="E33" s="43"/>
      <c r="F33" s="43"/>
      <c r="G33" s="19">
        <v>446958.33</v>
      </c>
      <c r="H33" s="20">
        <f t="shared" si="0"/>
        <v>446958.33</v>
      </c>
      <c r="I33" s="21">
        <f t="shared" si="1"/>
        <v>0</v>
      </c>
      <c r="J33" s="22"/>
    </row>
    <row r="34" spans="1:10" s="23" customFormat="1" ht="19.5" customHeight="1" x14ac:dyDescent="0.25">
      <c r="A34" s="24" t="s">
        <v>38</v>
      </c>
      <c r="B34" s="25">
        <v>44601</v>
      </c>
      <c r="C34" s="18" t="s">
        <v>67</v>
      </c>
      <c r="D34" s="43"/>
      <c r="E34" s="43"/>
      <c r="F34" s="43"/>
      <c r="G34" s="19">
        <v>1104298.6499999999</v>
      </c>
      <c r="H34" s="20">
        <f t="shared" si="0"/>
        <v>1104298.6499999999</v>
      </c>
      <c r="I34" s="21">
        <f t="shared" si="1"/>
        <v>0</v>
      </c>
      <c r="J34" s="22"/>
    </row>
    <row r="35" spans="1:10" s="23" customFormat="1" ht="19.5" customHeight="1" x14ac:dyDescent="0.25">
      <c r="A35" s="16" t="s">
        <v>39</v>
      </c>
      <c r="B35" s="17">
        <v>44601</v>
      </c>
      <c r="C35" s="18" t="s">
        <v>66</v>
      </c>
      <c r="D35" s="43"/>
      <c r="E35" s="43"/>
      <c r="F35" s="43"/>
      <c r="G35" s="19">
        <v>1630339.62</v>
      </c>
      <c r="H35" s="20">
        <f t="shared" si="0"/>
        <v>1630339.62</v>
      </c>
      <c r="I35" s="21">
        <f t="shared" si="1"/>
        <v>0</v>
      </c>
      <c r="J35" s="22"/>
    </row>
    <row r="36" spans="1:10" s="23" customFormat="1" ht="19.5" customHeight="1" x14ac:dyDescent="0.25">
      <c r="A36" s="24" t="s">
        <v>40</v>
      </c>
      <c r="B36" s="25">
        <v>44601</v>
      </c>
      <c r="C36" s="18" t="s">
        <v>184</v>
      </c>
      <c r="D36" s="43"/>
      <c r="E36" s="43"/>
      <c r="F36" s="43"/>
      <c r="G36" s="19">
        <v>737353.89</v>
      </c>
      <c r="H36" s="20">
        <f t="shared" si="0"/>
        <v>737353.89</v>
      </c>
      <c r="I36" s="21">
        <f t="shared" si="1"/>
        <v>0</v>
      </c>
      <c r="J36" s="22"/>
    </row>
    <row r="37" spans="1:10" s="23" customFormat="1" ht="19.5" customHeight="1" x14ac:dyDescent="0.25">
      <c r="A37" s="16" t="s">
        <v>41</v>
      </c>
      <c r="B37" s="17">
        <v>44601</v>
      </c>
      <c r="C37" s="18" t="s">
        <v>96</v>
      </c>
      <c r="D37" s="43"/>
      <c r="E37" s="43"/>
      <c r="F37" s="43"/>
      <c r="G37" s="19">
        <v>2328603.5499999998</v>
      </c>
      <c r="H37" s="20">
        <f t="shared" si="0"/>
        <v>2328603.5499999998</v>
      </c>
      <c r="I37" s="21">
        <f t="shared" si="1"/>
        <v>0</v>
      </c>
      <c r="J37" s="22"/>
    </row>
    <row r="38" spans="1:10" s="23" customFormat="1" ht="19.5" customHeight="1" x14ac:dyDescent="0.25">
      <c r="A38" s="24" t="s">
        <v>42</v>
      </c>
      <c r="B38" s="25">
        <v>44601</v>
      </c>
      <c r="C38" s="18" t="s">
        <v>84</v>
      </c>
      <c r="D38" s="43"/>
      <c r="E38" s="43"/>
      <c r="F38" s="43"/>
      <c r="G38" s="19">
        <v>1586735.15</v>
      </c>
      <c r="H38" s="20">
        <v>1586735</v>
      </c>
      <c r="I38" s="21">
        <f t="shared" si="1"/>
        <v>-0.14999999990686774</v>
      </c>
      <c r="J38" s="22"/>
    </row>
    <row r="39" spans="1:10" s="23" customFormat="1" ht="19.5" customHeight="1" x14ac:dyDescent="0.25">
      <c r="A39" s="16" t="s">
        <v>43</v>
      </c>
      <c r="B39" s="17">
        <v>44601</v>
      </c>
      <c r="C39" s="18" t="s">
        <v>98</v>
      </c>
      <c r="D39" s="43"/>
      <c r="E39" s="43"/>
      <c r="F39" s="43"/>
      <c r="G39" s="19">
        <v>555841.65</v>
      </c>
      <c r="H39" s="20">
        <f t="shared" si="0"/>
        <v>555841.65</v>
      </c>
      <c r="I39" s="21">
        <f t="shared" si="1"/>
        <v>0</v>
      </c>
      <c r="J39" s="22"/>
    </row>
    <row r="40" spans="1:10" s="23" customFormat="1" ht="19.5" customHeight="1" x14ac:dyDescent="0.25">
      <c r="A40" s="24" t="s">
        <v>44</v>
      </c>
      <c r="B40" s="25">
        <v>44601</v>
      </c>
      <c r="C40" s="18" t="s">
        <v>91</v>
      </c>
      <c r="D40" s="43"/>
      <c r="E40" s="43"/>
      <c r="F40" s="43"/>
      <c r="G40" s="19">
        <v>958240.92</v>
      </c>
      <c r="H40" s="20">
        <f t="shared" si="0"/>
        <v>958240.92</v>
      </c>
      <c r="I40" s="21">
        <f t="shared" si="1"/>
        <v>0</v>
      </c>
      <c r="J40" s="22"/>
    </row>
    <row r="41" spans="1:10" s="23" customFormat="1" ht="19.5" customHeight="1" x14ac:dyDescent="0.25">
      <c r="A41" s="16" t="s">
        <v>45</v>
      </c>
      <c r="B41" s="17">
        <v>44601</v>
      </c>
      <c r="C41" s="18" t="s">
        <v>185</v>
      </c>
      <c r="D41" s="43"/>
      <c r="E41" s="43"/>
      <c r="F41" s="43"/>
      <c r="G41" s="19">
        <v>484200.99</v>
      </c>
      <c r="H41" s="20">
        <f t="shared" si="0"/>
        <v>484200.99</v>
      </c>
      <c r="I41" s="21">
        <f t="shared" si="1"/>
        <v>0</v>
      </c>
      <c r="J41" s="22"/>
    </row>
    <row r="42" spans="1:10" s="23" customFormat="1" ht="19.5" customHeight="1" x14ac:dyDescent="0.25">
      <c r="A42" s="24" t="s">
        <v>46</v>
      </c>
      <c r="B42" s="25">
        <v>44601</v>
      </c>
      <c r="C42" s="18" t="s">
        <v>92</v>
      </c>
      <c r="D42" s="43"/>
      <c r="E42" s="43"/>
      <c r="F42" s="43"/>
      <c r="G42" s="19">
        <v>739147.5</v>
      </c>
      <c r="H42" s="20">
        <f t="shared" si="0"/>
        <v>739147.5</v>
      </c>
      <c r="I42" s="21">
        <f t="shared" si="1"/>
        <v>0</v>
      </c>
      <c r="J42" s="22"/>
    </row>
    <row r="43" spans="1:10" s="23" customFormat="1" ht="19.5" customHeight="1" x14ac:dyDescent="0.25">
      <c r="A43" s="16" t="s">
        <v>47</v>
      </c>
      <c r="B43" s="17">
        <v>44601</v>
      </c>
      <c r="C43" s="18" t="s">
        <v>94</v>
      </c>
      <c r="D43" s="43"/>
      <c r="E43" s="43"/>
      <c r="F43" s="43"/>
      <c r="G43" s="19">
        <v>923367.9</v>
      </c>
      <c r="H43" s="20">
        <f t="shared" si="0"/>
        <v>923367.9</v>
      </c>
      <c r="I43" s="21">
        <f t="shared" si="1"/>
        <v>0</v>
      </c>
      <c r="J43" s="22"/>
    </row>
    <row r="44" spans="1:10" s="23" customFormat="1" ht="19.5" customHeight="1" x14ac:dyDescent="0.25">
      <c r="A44" s="24" t="s">
        <v>48</v>
      </c>
      <c r="B44" s="25">
        <v>44601</v>
      </c>
      <c r="C44" s="18" t="s">
        <v>93</v>
      </c>
      <c r="D44" s="43"/>
      <c r="E44" s="43"/>
      <c r="F44" s="43"/>
      <c r="G44" s="19">
        <v>995216.95</v>
      </c>
      <c r="H44" s="20">
        <f t="shared" si="0"/>
        <v>995216.95</v>
      </c>
      <c r="I44" s="21">
        <f t="shared" si="1"/>
        <v>0</v>
      </c>
      <c r="J44" s="22"/>
    </row>
    <row r="45" spans="1:10" s="23" customFormat="1" ht="19.5" customHeight="1" x14ac:dyDescent="0.25">
      <c r="A45" s="16" t="s">
        <v>49</v>
      </c>
      <c r="B45" s="17">
        <v>44601</v>
      </c>
      <c r="C45" s="18" t="s">
        <v>186</v>
      </c>
      <c r="D45" s="43"/>
      <c r="E45" s="43"/>
      <c r="F45" s="43"/>
      <c r="G45" s="19">
        <v>484200.99</v>
      </c>
      <c r="H45" s="20">
        <f t="shared" si="0"/>
        <v>484200.99</v>
      </c>
      <c r="I45" s="21">
        <f t="shared" si="1"/>
        <v>0</v>
      </c>
      <c r="J45" s="22"/>
    </row>
    <row r="46" spans="1:10" s="23" customFormat="1" ht="19.5" customHeight="1" x14ac:dyDescent="0.25">
      <c r="A46" s="24" t="s">
        <v>50</v>
      </c>
      <c r="B46" s="25">
        <v>44601</v>
      </c>
      <c r="C46" s="18" t="s">
        <v>187</v>
      </c>
      <c r="D46" s="43"/>
      <c r="E46" s="43"/>
      <c r="F46" s="43"/>
      <c r="G46" s="19">
        <v>371621.25</v>
      </c>
      <c r="H46" s="20">
        <f t="shared" si="0"/>
        <v>371621.25</v>
      </c>
      <c r="I46" s="21">
        <f t="shared" si="1"/>
        <v>0</v>
      </c>
      <c r="J46" s="22"/>
    </row>
    <row r="47" spans="1:10" s="23" customFormat="1" ht="19.5" customHeight="1" x14ac:dyDescent="0.25">
      <c r="A47" s="16" t="s">
        <v>51</v>
      </c>
      <c r="B47" s="17">
        <v>44601</v>
      </c>
      <c r="C47" s="18" t="s">
        <v>74</v>
      </c>
      <c r="D47" s="43"/>
      <c r="E47" s="43"/>
      <c r="F47" s="43"/>
      <c r="G47" s="19">
        <v>964656.42</v>
      </c>
      <c r="H47" s="20">
        <f t="shared" si="0"/>
        <v>964656.42</v>
      </c>
      <c r="I47" s="21">
        <f t="shared" si="1"/>
        <v>0</v>
      </c>
      <c r="J47" s="22"/>
    </row>
    <row r="48" spans="1:10" s="23" customFormat="1" ht="19.5" customHeight="1" x14ac:dyDescent="0.25">
      <c r="A48" s="24" t="s">
        <v>52</v>
      </c>
      <c r="B48" s="25">
        <v>44601</v>
      </c>
      <c r="C48" s="18" t="s">
        <v>188</v>
      </c>
      <c r="D48" s="43"/>
      <c r="E48" s="43"/>
      <c r="F48" s="43"/>
      <c r="G48" s="19">
        <v>676371.15</v>
      </c>
      <c r="H48" s="20">
        <f t="shared" si="0"/>
        <v>676371.15</v>
      </c>
      <c r="I48" s="21">
        <f t="shared" si="1"/>
        <v>0</v>
      </c>
      <c r="J48" s="22"/>
    </row>
    <row r="49" spans="1:10" s="23" customFormat="1" ht="19.5" customHeight="1" x14ac:dyDescent="0.25">
      <c r="A49" s="16" t="s">
        <v>53</v>
      </c>
      <c r="B49" s="17">
        <v>44601</v>
      </c>
      <c r="C49" s="18" t="s">
        <v>189</v>
      </c>
      <c r="D49" s="43"/>
      <c r="E49" s="43"/>
      <c r="F49" s="43"/>
      <c r="G49" s="19">
        <v>660660</v>
      </c>
      <c r="H49" s="20">
        <f t="shared" si="0"/>
        <v>660660</v>
      </c>
      <c r="I49" s="21">
        <f t="shared" si="1"/>
        <v>0</v>
      </c>
      <c r="J49" s="22"/>
    </row>
    <row r="50" spans="1:10" s="23" customFormat="1" ht="19.5" customHeight="1" x14ac:dyDescent="0.25">
      <c r="A50" s="24" t="s">
        <v>54</v>
      </c>
      <c r="B50" s="25">
        <v>44601</v>
      </c>
      <c r="C50" s="18" t="s">
        <v>99</v>
      </c>
      <c r="D50" s="43"/>
      <c r="E50" s="43"/>
      <c r="F50" s="43"/>
      <c r="G50" s="19">
        <v>1536503.15</v>
      </c>
      <c r="H50" s="20">
        <f t="shared" si="0"/>
        <v>1536503.15</v>
      </c>
      <c r="I50" s="21">
        <f t="shared" si="1"/>
        <v>0</v>
      </c>
      <c r="J50" s="22"/>
    </row>
    <row r="51" spans="1:10" s="23" customFormat="1" ht="19.5" customHeight="1" x14ac:dyDescent="0.25">
      <c r="A51" s="16" t="s">
        <v>55</v>
      </c>
      <c r="B51" s="25">
        <v>44608</v>
      </c>
      <c r="C51" s="18" t="s">
        <v>190</v>
      </c>
      <c r="D51" s="43"/>
      <c r="E51" s="43"/>
      <c r="F51" s="43"/>
      <c r="G51" s="19">
        <v>556477.74</v>
      </c>
      <c r="H51" s="20">
        <f t="shared" si="0"/>
        <v>556477.74</v>
      </c>
      <c r="I51" s="21">
        <f t="shared" si="1"/>
        <v>0</v>
      </c>
      <c r="J51" s="22"/>
    </row>
    <row r="52" spans="1:10" s="23" customFormat="1" ht="19.5" customHeight="1" x14ac:dyDescent="0.25">
      <c r="A52" s="24" t="s">
        <v>56</v>
      </c>
      <c r="B52" s="25">
        <v>44608</v>
      </c>
      <c r="C52" s="18" t="s">
        <v>191</v>
      </c>
      <c r="D52" s="43"/>
      <c r="E52" s="43"/>
      <c r="F52" s="43"/>
      <c r="G52" s="19">
        <v>806901.55</v>
      </c>
      <c r="H52" s="20">
        <v>806902</v>
      </c>
      <c r="I52" s="21">
        <f t="shared" si="1"/>
        <v>0.44999999995343387</v>
      </c>
      <c r="J52" s="22"/>
    </row>
    <row r="53" spans="1:10" s="23" customFormat="1" ht="19.5" customHeight="1" x14ac:dyDescent="0.25">
      <c r="A53" s="16" t="s">
        <v>57</v>
      </c>
      <c r="B53" s="25">
        <v>44608</v>
      </c>
      <c r="C53" s="18" t="s">
        <v>77</v>
      </c>
      <c r="D53" s="43"/>
      <c r="E53" s="43"/>
      <c r="F53" s="43"/>
      <c r="G53" s="19">
        <v>925641.99</v>
      </c>
      <c r="H53" s="20">
        <f t="shared" si="0"/>
        <v>925641.99</v>
      </c>
      <c r="I53" s="21">
        <f t="shared" si="1"/>
        <v>0</v>
      </c>
      <c r="J53" s="22"/>
    </row>
    <row r="54" spans="1:10" s="23" customFormat="1" ht="19.5" customHeight="1" x14ac:dyDescent="0.25">
      <c r="A54" s="24" t="s">
        <v>58</v>
      </c>
      <c r="B54" s="25">
        <v>44608</v>
      </c>
      <c r="C54" s="18" t="s">
        <v>192</v>
      </c>
      <c r="D54" s="43"/>
      <c r="E54" s="43"/>
      <c r="F54" s="43"/>
      <c r="G54" s="19">
        <v>1365017.29</v>
      </c>
      <c r="H54" s="20">
        <f t="shared" si="0"/>
        <v>1365017.29</v>
      </c>
      <c r="I54" s="21">
        <f t="shared" si="1"/>
        <v>0</v>
      </c>
      <c r="J54" s="22"/>
    </row>
    <row r="55" spans="1:10" s="23" customFormat="1" ht="19.5" customHeight="1" x14ac:dyDescent="0.25">
      <c r="A55" s="16" t="s">
        <v>59</v>
      </c>
      <c r="B55" s="25">
        <v>44608</v>
      </c>
      <c r="C55" s="18" t="s">
        <v>102</v>
      </c>
      <c r="D55" s="43"/>
      <c r="E55" s="43"/>
      <c r="F55" s="43"/>
      <c r="G55" s="19">
        <v>660021.18000000005</v>
      </c>
      <c r="H55" s="20">
        <f t="shared" si="0"/>
        <v>660021.18000000005</v>
      </c>
      <c r="I55" s="21">
        <f t="shared" si="1"/>
        <v>0</v>
      </c>
      <c r="J55" s="22"/>
    </row>
    <row r="56" spans="1:10" s="23" customFormat="1" ht="19.5" customHeight="1" x14ac:dyDescent="0.25">
      <c r="A56" s="24" t="s">
        <v>86</v>
      </c>
      <c r="B56" s="25">
        <v>44608</v>
      </c>
      <c r="C56" s="18" t="s">
        <v>61</v>
      </c>
      <c r="D56" s="43"/>
      <c r="E56" s="43"/>
      <c r="F56" s="43"/>
      <c r="G56" s="19">
        <v>361110.75</v>
      </c>
      <c r="H56" s="20">
        <f t="shared" si="0"/>
        <v>361110.75</v>
      </c>
      <c r="I56" s="21">
        <f t="shared" si="1"/>
        <v>0</v>
      </c>
      <c r="J56" s="22"/>
    </row>
    <row r="57" spans="1:10" s="23" customFormat="1" ht="19.5" customHeight="1" x14ac:dyDescent="0.25">
      <c r="A57" s="16" t="s">
        <v>87</v>
      </c>
      <c r="B57" s="25">
        <v>44608</v>
      </c>
      <c r="C57" s="18" t="s">
        <v>75</v>
      </c>
      <c r="D57" s="43"/>
      <c r="E57" s="43"/>
      <c r="F57" s="43"/>
      <c r="G57" s="19">
        <v>972565.23</v>
      </c>
      <c r="H57" s="20">
        <f t="shared" si="0"/>
        <v>972565.23</v>
      </c>
      <c r="I57" s="21">
        <f t="shared" si="1"/>
        <v>0</v>
      </c>
      <c r="J57" s="22"/>
    </row>
    <row r="58" spans="1:10" s="23" customFormat="1" ht="19.5" customHeight="1" x14ac:dyDescent="0.25">
      <c r="A58" s="24" t="s">
        <v>88</v>
      </c>
      <c r="B58" s="25">
        <v>44608</v>
      </c>
      <c r="C58" s="18" t="s">
        <v>83</v>
      </c>
      <c r="D58" s="43"/>
      <c r="E58" s="43"/>
      <c r="F58" s="43"/>
      <c r="G58" s="19">
        <v>969377.5</v>
      </c>
      <c r="H58" s="20">
        <f t="shared" si="0"/>
        <v>969377.5</v>
      </c>
      <c r="I58" s="21">
        <f t="shared" si="1"/>
        <v>0</v>
      </c>
      <c r="J58" s="22"/>
    </row>
    <row r="59" spans="1:10" s="23" customFormat="1" ht="19.5" customHeight="1" x14ac:dyDescent="0.25">
      <c r="A59" s="16" t="s">
        <v>89</v>
      </c>
      <c r="B59" s="25">
        <v>44608</v>
      </c>
      <c r="C59" s="18" t="s">
        <v>100</v>
      </c>
      <c r="D59" s="43"/>
      <c r="E59" s="43"/>
      <c r="F59" s="43"/>
      <c r="G59" s="19">
        <v>1087422.7</v>
      </c>
      <c r="H59" s="20">
        <f t="shared" si="0"/>
        <v>1087422.7</v>
      </c>
      <c r="I59" s="21">
        <f t="shared" si="1"/>
        <v>0</v>
      </c>
      <c r="J59" s="22"/>
    </row>
    <row r="60" spans="1:10" s="23" customFormat="1" ht="19.5" customHeight="1" x14ac:dyDescent="0.25">
      <c r="A60" s="24" t="s">
        <v>90</v>
      </c>
      <c r="B60" s="25">
        <v>44608</v>
      </c>
      <c r="C60" s="18" t="s">
        <v>193</v>
      </c>
      <c r="D60" s="43"/>
      <c r="E60" s="43"/>
      <c r="F60" s="43"/>
      <c r="G60" s="19">
        <v>1988725.83</v>
      </c>
      <c r="H60" s="20">
        <f t="shared" si="0"/>
        <v>1988725.83</v>
      </c>
      <c r="I60" s="21">
        <f t="shared" si="1"/>
        <v>0</v>
      </c>
      <c r="J60" s="22"/>
    </row>
    <row r="61" spans="1:10" s="23" customFormat="1" ht="19.5" customHeight="1" x14ac:dyDescent="0.25">
      <c r="A61" s="16" t="s">
        <v>106</v>
      </c>
      <c r="B61" s="25">
        <v>44608</v>
      </c>
      <c r="C61" s="18" t="s">
        <v>74</v>
      </c>
      <c r="D61" s="43"/>
      <c r="E61" s="43"/>
      <c r="F61" s="43"/>
      <c r="G61" s="19">
        <v>1797550.3</v>
      </c>
      <c r="H61" s="20">
        <f t="shared" si="0"/>
        <v>1797550.3</v>
      </c>
      <c r="I61" s="21">
        <f t="shared" si="1"/>
        <v>0</v>
      </c>
      <c r="J61" s="22"/>
    </row>
    <row r="62" spans="1:10" s="23" customFormat="1" ht="19.5" customHeight="1" x14ac:dyDescent="0.25">
      <c r="A62" s="24" t="s">
        <v>107</v>
      </c>
      <c r="B62" s="25">
        <v>44608</v>
      </c>
      <c r="C62" s="18" t="s">
        <v>194</v>
      </c>
      <c r="D62" s="43"/>
      <c r="E62" s="43"/>
      <c r="F62" s="43"/>
      <c r="G62" s="19">
        <v>1258705.6299999999</v>
      </c>
      <c r="H62" s="20">
        <f t="shared" si="0"/>
        <v>1258705.6299999999</v>
      </c>
      <c r="I62" s="21">
        <f t="shared" si="1"/>
        <v>0</v>
      </c>
      <c r="J62" s="22"/>
    </row>
    <row r="63" spans="1:10" s="23" customFormat="1" ht="19.5" customHeight="1" x14ac:dyDescent="0.25">
      <c r="A63" s="16" t="s">
        <v>108</v>
      </c>
      <c r="B63" s="25">
        <v>44608</v>
      </c>
      <c r="C63" s="18" t="s">
        <v>69</v>
      </c>
      <c r="D63" s="43"/>
      <c r="E63" s="43"/>
      <c r="F63" s="43"/>
      <c r="G63" s="19">
        <v>1372284.55</v>
      </c>
      <c r="H63" s="20">
        <f t="shared" si="0"/>
        <v>1372284.55</v>
      </c>
      <c r="I63" s="21">
        <f t="shared" si="1"/>
        <v>0</v>
      </c>
      <c r="J63" s="22"/>
    </row>
    <row r="64" spans="1:10" s="23" customFormat="1" ht="19.5" customHeight="1" x14ac:dyDescent="0.25">
      <c r="A64" s="24" t="s">
        <v>109</v>
      </c>
      <c r="B64" s="25">
        <v>44608</v>
      </c>
      <c r="C64" s="18" t="s">
        <v>104</v>
      </c>
      <c r="D64" s="43"/>
      <c r="E64" s="43"/>
      <c r="F64" s="43"/>
      <c r="G64" s="19">
        <v>1026654.72</v>
      </c>
      <c r="H64" s="20">
        <f t="shared" si="0"/>
        <v>1026654.72</v>
      </c>
      <c r="I64" s="21">
        <f t="shared" si="1"/>
        <v>0</v>
      </c>
      <c r="J64" s="22"/>
    </row>
    <row r="65" spans="1:10" s="23" customFormat="1" ht="19.5" customHeight="1" x14ac:dyDescent="0.25">
      <c r="A65" s="16" t="s">
        <v>110</v>
      </c>
      <c r="B65" s="25">
        <v>44608</v>
      </c>
      <c r="C65" s="18" t="s">
        <v>71</v>
      </c>
      <c r="D65" s="43"/>
      <c r="E65" s="43"/>
      <c r="F65" s="43"/>
      <c r="G65" s="19">
        <v>1497140.19</v>
      </c>
      <c r="H65" s="20">
        <v>1497140</v>
      </c>
      <c r="I65" s="21">
        <f t="shared" si="1"/>
        <v>-0.18999999994412065</v>
      </c>
      <c r="J65" s="22"/>
    </row>
    <row r="66" spans="1:10" s="23" customFormat="1" ht="19.5" customHeight="1" x14ac:dyDescent="0.25">
      <c r="A66" s="24" t="s">
        <v>111</v>
      </c>
      <c r="B66" s="25">
        <v>44608</v>
      </c>
      <c r="C66" s="18" t="s">
        <v>195</v>
      </c>
      <c r="D66" s="43"/>
      <c r="E66" s="43"/>
      <c r="F66" s="43"/>
      <c r="G66" s="19">
        <v>900010.02</v>
      </c>
      <c r="H66" s="20">
        <v>900010</v>
      </c>
      <c r="I66" s="21">
        <f t="shared" si="1"/>
        <v>-2.0000000018626451E-2</v>
      </c>
      <c r="J66" s="22"/>
    </row>
    <row r="67" spans="1:10" s="23" customFormat="1" ht="19.5" customHeight="1" x14ac:dyDescent="0.25">
      <c r="A67" s="16" t="s">
        <v>112</v>
      </c>
      <c r="B67" s="25">
        <v>44608</v>
      </c>
      <c r="C67" s="18" t="s">
        <v>95</v>
      </c>
      <c r="D67" s="43"/>
      <c r="E67" s="43"/>
      <c r="F67" s="43"/>
      <c r="G67" s="19">
        <v>301392</v>
      </c>
      <c r="H67" s="20">
        <f t="shared" si="0"/>
        <v>301392</v>
      </c>
      <c r="I67" s="21">
        <f t="shared" si="1"/>
        <v>0</v>
      </c>
      <c r="J67" s="22"/>
    </row>
    <row r="68" spans="1:10" s="23" customFormat="1" ht="19.5" customHeight="1" x14ac:dyDescent="0.25">
      <c r="A68" s="24" t="s">
        <v>113</v>
      </c>
      <c r="B68" s="25">
        <v>44608</v>
      </c>
      <c r="C68" s="18" t="s">
        <v>66</v>
      </c>
      <c r="D68" s="43"/>
      <c r="E68" s="43"/>
      <c r="F68" s="43"/>
      <c r="G68" s="19">
        <v>1749525.05</v>
      </c>
      <c r="H68" s="20">
        <f t="shared" si="0"/>
        <v>1749525.05</v>
      </c>
      <c r="I68" s="21">
        <f t="shared" si="1"/>
        <v>0</v>
      </c>
      <c r="J68" s="22"/>
    </row>
    <row r="69" spans="1:10" s="23" customFormat="1" ht="19.5" customHeight="1" x14ac:dyDescent="0.25">
      <c r="A69" s="16" t="s">
        <v>114</v>
      </c>
      <c r="B69" s="25">
        <v>44608</v>
      </c>
      <c r="C69" s="18" t="s">
        <v>179</v>
      </c>
      <c r="D69" s="43"/>
      <c r="E69" s="43"/>
      <c r="F69" s="43"/>
      <c r="G69" s="19">
        <v>787723.3</v>
      </c>
      <c r="H69" s="20">
        <v>787723</v>
      </c>
      <c r="I69" s="21">
        <f t="shared" si="1"/>
        <v>-0.30000000004656613</v>
      </c>
      <c r="J69" s="22"/>
    </row>
    <row r="70" spans="1:10" s="23" customFormat="1" ht="19.5" customHeight="1" x14ac:dyDescent="0.25">
      <c r="A70" s="24" t="s">
        <v>115</v>
      </c>
      <c r="B70" s="25">
        <v>44608</v>
      </c>
      <c r="C70" s="18" t="s">
        <v>68</v>
      </c>
      <c r="D70" s="43"/>
      <c r="E70" s="43"/>
      <c r="F70" s="43"/>
      <c r="G70" s="19">
        <v>694615.74</v>
      </c>
      <c r="H70" s="20">
        <f t="shared" ref="H70:H122" si="2">+G70</f>
        <v>694615.74</v>
      </c>
      <c r="I70" s="21">
        <f t="shared" ref="I70:I122" si="3">+H70-G70</f>
        <v>0</v>
      </c>
      <c r="J70" s="22"/>
    </row>
    <row r="71" spans="1:10" s="23" customFormat="1" ht="19.5" customHeight="1" x14ac:dyDescent="0.25">
      <c r="A71" s="16" t="s">
        <v>116</v>
      </c>
      <c r="B71" s="25">
        <v>44608</v>
      </c>
      <c r="C71" s="18" t="s">
        <v>72</v>
      </c>
      <c r="D71" s="43"/>
      <c r="E71" s="43"/>
      <c r="F71" s="43"/>
      <c r="G71" s="19">
        <v>635246.43000000005</v>
      </c>
      <c r="H71" s="20">
        <v>635246</v>
      </c>
      <c r="I71" s="21">
        <f t="shared" si="3"/>
        <v>-0.43000000005122274</v>
      </c>
      <c r="J71" s="22"/>
    </row>
    <row r="72" spans="1:10" s="23" customFormat="1" ht="19.5" customHeight="1" x14ac:dyDescent="0.25">
      <c r="A72" s="24" t="s">
        <v>117</v>
      </c>
      <c r="B72" s="25">
        <v>44608</v>
      </c>
      <c r="C72" s="18" t="s">
        <v>60</v>
      </c>
      <c r="D72" s="43"/>
      <c r="E72" s="43"/>
      <c r="F72" s="43"/>
      <c r="G72" s="19">
        <v>753263.42</v>
      </c>
      <c r="H72" s="20">
        <f t="shared" si="2"/>
        <v>753263.42</v>
      </c>
      <c r="I72" s="21">
        <f t="shared" si="3"/>
        <v>0</v>
      </c>
      <c r="J72" s="22"/>
    </row>
    <row r="73" spans="1:10" s="23" customFormat="1" ht="19.5" customHeight="1" x14ac:dyDescent="0.25">
      <c r="A73" s="16" t="s">
        <v>118</v>
      </c>
      <c r="B73" s="25">
        <v>44608</v>
      </c>
      <c r="C73" s="18" t="s">
        <v>103</v>
      </c>
      <c r="D73" s="43"/>
      <c r="E73" s="43"/>
      <c r="F73" s="43"/>
      <c r="G73" s="19">
        <v>578072.04</v>
      </c>
      <c r="H73" s="20">
        <f t="shared" si="2"/>
        <v>578072.04</v>
      </c>
      <c r="I73" s="21">
        <f t="shared" si="3"/>
        <v>0</v>
      </c>
      <c r="J73" s="22"/>
    </row>
    <row r="74" spans="1:10" s="23" customFormat="1" ht="19.5" customHeight="1" x14ac:dyDescent="0.25">
      <c r="A74" s="24" t="s">
        <v>119</v>
      </c>
      <c r="B74" s="25">
        <v>44608</v>
      </c>
      <c r="C74" s="18" t="s">
        <v>79</v>
      </c>
      <c r="D74" s="43"/>
      <c r="E74" s="43"/>
      <c r="F74" s="43"/>
      <c r="G74" s="19">
        <v>1455851.67</v>
      </c>
      <c r="H74" s="20">
        <f t="shared" si="2"/>
        <v>1455851.67</v>
      </c>
      <c r="I74" s="21">
        <f t="shared" si="3"/>
        <v>0</v>
      </c>
      <c r="J74" s="22"/>
    </row>
    <row r="75" spans="1:10" s="23" customFormat="1" ht="19.5" customHeight="1" x14ac:dyDescent="0.25">
      <c r="A75" s="16" t="s">
        <v>120</v>
      </c>
      <c r="B75" s="25">
        <v>44608</v>
      </c>
      <c r="C75" s="18" t="s">
        <v>98</v>
      </c>
      <c r="D75" s="43"/>
      <c r="E75" s="43"/>
      <c r="F75" s="43"/>
      <c r="G75" s="19">
        <v>1897754.95</v>
      </c>
      <c r="H75" s="20">
        <f t="shared" si="2"/>
        <v>1897754.95</v>
      </c>
      <c r="I75" s="21">
        <f t="shared" si="3"/>
        <v>0</v>
      </c>
      <c r="J75" s="22"/>
    </row>
    <row r="76" spans="1:10" s="23" customFormat="1" ht="19.5" customHeight="1" x14ac:dyDescent="0.25">
      <c r="A76" s="24" t="s">
        <v>121</v>
      </c>
      <c r="B76" s="25">
        <v>44608</v>
      </c>
      <c r="C76" s="18" t="s">
        <v>196</v>
      </c>
      <c r="D76" s="43"/>
      <c r="E76" s="43"/>
      <c r="F76" s="43"/>
      <c r="G76" s="19">
        <v>1901928.21</v>
      </c>
      <c r="H76" s="20">
        <f t="shared" si="2"/>
        <v>1901928.21</v>
      </c>
      <c r="I76" s="21">
        <f t="shared" si="3"/>
        <v>0</v>
      </c>
      <c r="J76" s="22"/>
    </row>
    <row r="77" spans="1:10" s="23" customFormat="1" ht="19.5" customHeight="1" x14ac:dyDescent="0.25">
      <c r="A77" s="35" t="s">
        <v>122</v>
      </c>
      <c r="B77" s="25">
        <v>44608</v>
      </c>
      <c r="C77" s="18" t="s">
        <v>197</v>
      </c>
      <c r="D77" s="43"/>
      <c r="E77" s="43"/>
      <c r="F77" s="43"/>
      <c r="G77" s="85">
        <v>1652545.44</v>
      </c>
      <c r="H77" s="34">
        <v>1652545</v>
      </c>
      <c r="I77" s="84">
        <f t="shared" si="3"/>
        <v>-0.43999999994412065</v>
      </c>
      <c r="J77" s="22"/>
    </row>
    <row r="78" spans="1:10" s="23" customFormat="1" ht="19.5" customHeight="1" x14ac:dyDescent="0.25">
      <c r="A78" s="24" t="s">
        <v>123</v>
      </c>
      <c r="B78" s="25">
        <v>44608</v>
      </c>
      <c r="C78" s="18" t="s">
        <v>64</v>
      </c>
      <c r="D78" s="43"/>
      <c r="E78" s="43"/>
      <c r="F78" s="43"/>
      <c r="G78" s="19">
        <v>2719589.6</v>
      </c>
      <c r="H78" s="20">
        <f t="shared" si="2"/>
        <v>2719589.6</v>
      </c>
      <c r="I78" s="21">
        <f t="shared" si="3"/>
        <v>0</v>
      </c>
      <c r="J78" s="22"/>
    </row>
    <row r="79" spans="1:10" s="23" customFormat="1" ht="19.5" customHeight="1" x14ac:dyDescent="0.25">
      <c r="A79" s="16" t="s">
        <v>124</v>
      </c>
      <c r="B79" s="25">
        <v>44608</v>
      </c>
      <c r="C79" s="18" t="s">
        <v>80</v>
      </c>
      <c r="D79" s="43"/>
      <c r="E79" s="43"/>
      <c r="F79" s="43"/>
      <c r="G79" s="19">
        <v>621181.47</v>
      </c>
      <c r="H79" s="20">
        <f t="shared" si="2"/>
        <v>621181.47</v>
      </c>
      <c r="I79" s="21">
        <f t="shared" si="3"/>
        <v>0</v>
      </c>
      <c r="J79" s="22"/>
    </row>
    <row r="80" spans="1:10" s="23" customFormat="1" ht="19.5" customHeight="1" x14ac:dyDescent="0.25">
      <c r="A80" s="24" t="s">
        <v>125</v>
      </c>
      <c r="B80" s="25">
        <v>44608</v>
      </c>
      <c r="C80" s="18" t="s">
        <v>93</v>
      </c>
      <c r="D80" s="43"/>
      <c r="E80" s="43"/>
      <c r="F80" s="43"/>
      <c r="G80" s="19">
        <v>997845.03</v>
      </c>
      <c r="H80" s="20">
        <f t="shared" si="2"/>
        <v>997845.03</v>
      </c>
      <c r="I80" s="21">
        <f t="shared" si="3"/>
        <v>0</v>
      </c>
      <c r="J80" s="22"/>
    </row>
    <row r="81" spans="1:10" s="23" customFormat="1" ht="19.5" customHeight="1" x14ac:dyDescent="0.25">
      <c r="A81" s="16" t="s">
        <v>126</v>
      </c>
      <c r="B81" s="25">
        <v>44608</v>
      </c>
      <c r="C81" s="18" t="s">
        <v>198</v>
      </c>
      <c r="D81" s="43"/>
      <c r="E81" s="43"/>
      <c r="F81" s="43"/>
      <c r="G81" s="19">
        <v>1029338.31</v>
      </c>
      <c r="H81" s="20">
        <f t="shared" si="2"/>
        <v>1029338.31</v>
      </c>
      <c r="I81" s="21">
        <f t="shared" si="3"/>
        <v>0</v>
      </c>
      <c r="J81" s="22"/>
    </row>
    <row r="82" spans="1:10" s="23" customFormat="1" ht="19.5" customHeight="1" x14ac:dyDescent="0.25">
      <c r="A82" s="24" t="s">
        <v>127</v>
      </c>
      <c r="B82" s="25">
        <v>44608</v>
      </c>
      <c r="C82" s="18" t="s">
        <v>199</v>
      </c>
      <c r="D82" s="43"/>
      <c r="E82" s="43"/>
      <c r="F82" s="43"/>
      <c r="G82" s="19">
        <v>1038883.3</v>
      </c>
      <c r="H82" s="20">
        <f t="shared" si="2"/>
        <v>1038883.3</v>
      </c>
      <c r="I82" s="21">
        <f t="shared" si="3"/>
        <v>0</v>
      </c>
      <c r="J82" s="22"/>
    </row>
    <row r="83" spans="1:10" s="23" customFormat="1" ht="19.5" customHeight="1" x14ac:dyDescent="0.25">
      <c r="A83" s="16" t="s">
        <v>128</v>
      </c>
      <c r="B83" s="25">
        <v>44608</v>
      </c>
      <c r="C83" s="18" t="s">
        <v>200</v>
      </c>
      <c r="D83" s="43"/>
      <c r="E83" s="43"/>
      <c r="F83" s="43"/>
      <c r="G83" s="19">
        <v>949807.95</v>
      </c>
      <c r="H83" s="20">
        <f t="shared" si="2"/>
        <v>949807.95</v>
      </c>
      <c r="I83" s="21">
        <f t="shared" si="3"/>
        <v>0</v>
      </c>
      <c r="J83" s="22"/>
    </row>
    <row r="84" spans="1:10" s="23" customFormat="1" ht="19.5" customHeight="1" x14ac:dyDescent="0.25">
      <c r="A84" s="24" t="s">
        <v>129</v>
      </c>
      <c r="B84" s="25">
        <v>44608</v>
      </c>
      <c r="C84" s="18" t="s">
        <v>201</v>
      </c>
      <c r="D84" s="43"/>
      <c r="E84" s="43"/>
      <c r="F84" s="43"/>
      <c r="G84" s="19">
        <v>927462.9</v>
      </c>
      <c r="H84" s="20">
        <f t="shared" si="2"/>
        <v>927462.9</v>
      </c>
      <c r="I84" s="21">
        <f t="shared" si="3"/>
        <v>0</v>
      </c>
      <c r="J84" s="22"/>
    </row>
    <row r="85" spans="1:10" s="23" customFormat="1" ht="19.5" customHeight="1" x14ac:dyDescent="0.25">
      <c r="A85" s="35" t="s">
        <v>130</v>
      </c>
      <c r="B85" s="25">
        <v>44608</v>
      </c>
      <c r="C85" s="18" t="s">
        <v>85</v>
      </c>
      <c r="D85" s="43"/>
      <c r="E85" s="43"/>
      <c r="F85" s="43"/>
      <c r="G85" s="85">
        <v>992323.15</v>
      </c>
      <c r="H85" s="34">
        <v>992323</v>
      </c>
      <c r="I85" s="84">
        <f t="shared" si="3"/>
        <v>-0.15000000002328306</v>
      </c>
      <c r="J85" s="22"/>
    </row>
    <row r="86" spans="1:10" s="23" customFormat="1" ht="19.5" customHeight="1" x14ac:dyDescent="0.25">
      <c r="A86" s="24" t="s">
        <v>131</v>
      </c>
      <c r="B86" s="25">
        <v>44608</v>
      </c>
      <c r="C86" s="18" t="s">
        <v>202</v>
      </c>
      <c r="D86" s="43"/>
      <c r="E86" s="43"/>
      <c r="F86" s="43"/>
      <c r="G86" s="19">
        <v>595927.15</v>
      </c>
      <c r="H86" s="20">
        <f t="shared" si="2"/>
        <v>595927.15</v>
      </c>
      <c r="I86" s="21">
        <f t="shared" si="3"/>
        <v>0</v>
      </c>
      <c r="J86" s="22"/>
    </row>
    <row r="87" spans="1:10" s="23" customFormat="1" ht="19.5" customHeight="1" x14ac:dyDescent="0.25">
      <c r="A87" s="16" t="s">
        <v>132</v>
      </c>
      <c r="B87" s="25">
        <v>44608</v>
      </c>
      <c r="C87" s="18" t="s">
        <v>73</v>
      </c>
      <c r="D87" s="43"/>
      <c r="E87" s="43"/>
      <c r="F87" s="43"/>
      <c r="G87" s="19">
        <v>1500881.2</v>
      </c>
      <c r="H87" s="20">
        <f t="shared" si="2"/>
        <v>1500881.2</v>
      </c>
      <c r="I87" s="21">
        <f t="shared" si="3"/>
        <v>0</v>
      </c>
      <c r="J87" s="22"/>
    </row>
    <row r="88" spans="1:10" s="23" customFormat="1" ht="19.5" customHeight="1" x14ac:dyDescent="0.25">
      <c r="A88" s="24" t="s">
        <v>133</v>
      </c>
      <c r="B88" s="25">
        <v>44608</v>
      </c>
      <c r="C88" s="18" t="s">
        <v>97</v>
      </c>
      <c r="D88" s="43"/>
      <c r="E88" s="43"/>
      <c r="F88" s="43"/>
      <c r="G88" s="19">
        <v>1828289.19</v>
      </c>
      <c r="H88" s="20">
        <f t="shared" si="2"/>
        <v>1828289.19</v>
      </c>
      <c r="I88" s="21">
        <f t="shared" si="3"/>
        <v>0</v>
      </c>
      <c r="J88" s="22"/>
    </row>
    <row r="89" spans="1:10" s="23" customFormat="1" ht="19.5" customHeight="1" x14ac:dyDescent="0.25">
      <c r="A89" s="16" t="s">
        <v>134</v>
      </c>
      <c r="B89" s="25">
        <v>44608</v>
      </c>
      <c r="C89" s="18" t="s">
        <v>62</v>
      </c>
      <c r="D89" s="43"/>
      <c r="E89" s="43"/>
      <c r="F89" s="43"/>
      <c r="G89" s="19">
        <v>857206.35</v>
      </c>
      <c r="H89" s="20">
        <f t="shared" si="2"/>
        <v>857206.35</v>
      </c>
      <c r="I89" s="21">
        <f t="shared" si="3"/>
        <v>0</v>
      </c>
      <c r="J89" s="22"/>
    </row>
    <row r="90" spans="1:10" s="23" customFormat="1" ht="19.5" customHeight="1" x14ac:dyDescent="0.25">
      <c r="A90" s="24" t="s">
        <v>135</v>
      </c>
      <c r="B90" s="25">
        <v>44608</v>
      </c>
      <c r="C90" s="18" t="s">
        <v>76</v>
      </c>
      <c r="D90" s="43"/>
      <c r="E90" s="43"/>
      <c r="F90" s="43"/>
      <c r="G90" s="19">
        <v>1138704.8400000001</v>
      </c>
      <c r="H90" s="20">
        <f t="shared" si="2"/>
        <v>1138704.8400000001</v>
      </c>
      <c r="I90" s="21">
        <f t="shared" si="3"/>
        <v>0</v>
      </c>
      <c r="J90" s="22"/>
    </row>
    <row r="91" spans="1:10" s="23" customFormat="1" ht="19.5" customHeight="1" x14ac:dyDescent="0.25">
      <c r="A91" s="16" t="s">
        <v>136</v>
      </c>
      <c r="B91" s="25">
        <v>44608</v>
      </c>
      <c r="C91" s="18" t="s">
        <v>203</v>
      </c>
      <c r="D91" s="43"/>
      <c r="E91" s="43"/>
      <c r="F91" s="43"/>
      <c r="G91" s="19">
        <v>1770455.05</v>
      </c>
      <c r="H91" s="20">
        <f t="shared" si="2"/>
        <v>1770455.05</v>
      </c>
      <c r="I91" s="21">
        <f t="shared" si="3"/>
        <v>0</v>
      </c>
      <c r="J91" s="22"/>
    </row>
    <row r="92" spans="1:10" s="23" customFormat="1" ht="19.5" customHeight="1" x14ac:dyDescent="0.25">
      <c r="A92" s="24" t="s">
        <v>137</v>
      </c>
      <c r="B92" s="25">
        <v>44608</v>
      </c>
      <c r="C92" s="18" t="s">
        <v>82</v>
      </c>
      <c r="D92" s="43"/>
      <c r="E92" s="43"/>
      <c r="F92" s="43"/>
      <c r="G92" s="19">
        <v>1017547.44</v>
      </c>
      <c r="H92" s="20">
        <f t="shared" si="2"/>
        <v>1017547.44</v>
      </c>
      <c r="I92" s="21">
        <f t="shared" si="3"/>
        <v>0</v>
      </c>
      <c r="J92" s="22"/>
    </row>
    <row r="93" spans="1:10" s="23" customFormat="1" ht="19.5" customHeight="1" x14ac:dyDescent="0.25">
      <c r="A93" s="86" t="s">
        <v>138</v>
      </c>
      <c r="B93" s="25">
        <v>44616</v>
      </c>
      <c r="C93" s="18" t="s">
        <v>204</v>
      </c>
      <c r="D93" s="43"/>
      <c r="E93" s="43"/>
      <c r="F93" s="43"/>
      <c r="G93" s="19">
        <v>1338879</v>
      </c>
      <c r="H93" s="20">
        <v>1338879</v>
      </c>
      <c r="I93" s="21">
        <f t="shared" si="3"/>
        <v>0</v>
      </c>
      <c r="J93" s="22" t="s">
        <v>278</v>
      </c>
    </row>
    <row r="94" spans="1:10" s="23" customFormat="1" ht="19.5" customHeight="1" x14ac:dyDescent="0.25">
      <c r="A94" s="86" t="s">
        <v>139</v>
      </c>
      <c r="B94" s="25">
        <v>44608</v>
      </c>
      <c r="C94" s="18" t="s">
        <v>205</v>
      </c>
      <c r="D94" s="43"/>
      <c r="E94" s="43"/>
      <c r="F94" s="43"/>
      <c r="G94" s="19">
        <v>1361571</v>
      </c>
      <c r="H94" s="20">
        <v>1361571</v>
      </c>
      <c r="I94" s="21">
        <f t="shared" si="3"/>
        <v>0</v>
      </c>
      <c r="J94" s="22" t="s">
        <v>280</v>
      </c>
    </row>
    <row r="95" spans="1:10" s="23" customFormat="1" ht="19.5" customHeight="1" x14ac:dyDescent="0.25">
      <c r="A95" s="24" t="s">
        <v>140</v>
      </c>
      <c r="B95" s="25">
        <v>44608</v>
      </c>
      <c r="C95" s="41" t="s">
        <v>81</v>
      </c>
      <c r="D95" s="43"/>
      <c r="E95" s="43"/>
      <c r="F95" s="43"/>
      <c r="G95" s="19">
        <v>6401508.75</v>
      </c>
      <c r="H95" s="20">
        <f t="shared" si="2"/>
        <v>6401508.75</v>
      </c>
      <c r="I95" s="21">
        <f t="shared" si="3"/>
        <v>0</v>
      </c>
      <c r="J95" s="22"/>
    </row>
    <row r="96" spans="1:10" s="23" customFormat="1" ht="19.5" customHeight="1" x14ac:dyDescent="0.25">
      <c r="A96" s="16" t="s">
        <v>141</v>
      </c>
      <c r="B96" s="25">
        <v>44601</v>
      </c>
      <c r="C96" s="18" t="s">
        <v>190</v>
      </c>
      <c r="D96" s="43"/>
      <c r="E96" s="43"/>
      <c r="F96" s="43"/>
      <c r="G96" s="19">
        <v>333504.99</v>
      </c>
      <c r="H96" s="20">
        <f t="shared" si="2"/>
        <v>333504.99</v>
      </c>
      <c r="I96" s="21">
        <f t="shared" si="3"/>
        <v>0</v>
      </c>
      <c r="J96" s="22"/>
    </row>
    <row r="97" spans="1:10" s="23" customFormat="1" ht="19.5" customHeight="1" x14ac:dyDescent="0.25">
      <c r="A97" s="24" t="s">
        <v>142</v>
      </c>
      <c r="B97" s="25">
        <v>44616</v>
      </c>
      <c r="C97" s="18" t="s">
        <v>73</v>
      </c>
      <c r="D97" s="43"/>
      <c r="E97" s="43"/>
      <c r="F97" s="43"/>
      <c r="G97" s="19">
        <v>1198626</v>
      </c>
      <c r="H97" s="20">
        <v>1198626</v>
      </c>
      <c r="I97" s="21">
        <f t="shared" si="3"/>
        <v>0</v>
      </c>
      <c r="J97" s="22"/>
    </row>
    <row r="98" spans="1:10" s="23" customFormat="1" ht="19.5" customHeight="1" x14ac:dyDescent="0.25">
      <c r="A98" s="86" t="s">
        <v>143</v>
      </c>
      <c r="B98" s="25">
        <v>44616</v>
      </c>
      <c r="C98" s="18" t="s">
        <v>67</v>
      </c>
      <c r="D98" s="43"/>
      <c r="E98" s="43"/>
      <c r="F98" s="43"/>
      <c r="G98" s="19">
        <v>1000220</v>
      </c>
      <c r="H98" s="20">
        <v>1000220</v>
      </c>
      <c r="I98" s="21">
        <f t="shared" si="3"/>
        <v>0</v>
      </c>
      <c r="J98" s="22"/>
    </row>
    <row r="99" spans="1:10" s="23" customFormat="1" ht="19.5" customHeight="1" x14ac:dyDescent="0.25">
      <c r="A99" s="86" t="s">
        <v>144</v>
      </c>
      <c r="B99" s="25">
        <v>44616</v>
      </c>
      <c r="C99" s="18" t="s">
        <v>94</v>
      </c>
      <c r="D99" s="43"/>
      <c r="E99" s="43"/>
      <c r="F99" s="43"/>
      <c r="G99" s="19">
        <v>1042205</v>
      </c>
      <c r="H99" s="20">
        <v>1042205</v>
      </c>
      <c r="I99" s="21">
        <f t="shared" si="3"/>
        <v>0</v>
      </c>
      <c r="J99" s="22" t="s">
        <v>275</v>
      </c>
    </row>
    <row r="100" spans="1:10" s="23" customFormat="1" ht="19.5" customHeight="1" x14ac:dyDescent="0.25">
      <c r="A100" s="86" t="s">
        <v>145</v>
      </c>
      <c r="B100" s="25">
        <v>44616</v>
      </c>
      <c r="C100" s="18" t="s">
        <v>92</v>
      </c>
      <c r="D100" s="43"/>
      <c r="E100" s="43"/>
      <c r="F100" s="43"/>
      <c r="G100" s="19">
        <v>299544</v>
      </c>
      <c r="H100" s="20">
        <v>299544</v>
      </c>
      <c r="I100" s="21">
        <f t="shared" si="3"/>
        <v>0</v>
      </c>
      <c r="J100" s="22" t="s">
        <v>277</v>
      </c>
    </row>
    <row r="101" spans="1:10" s="23" customFormat="1" ht="19.5" customHeight="1" x14ac:dyDescent="0.25">
      <c r="A101" s="86" t="s">
        <v>146</v>
      </c>
      <c r="B101" s="25">
        <v>44616</v>
      </c>
      <c r="C101" s="18" t="s">
        <v>91</v>
      </c>
      <c r="D101" s="43"/>
      <c r="E101" s="43"/>
      <c r="F101" s="43"/>
      <c r="G101" s="19">
        <v>910638</v>
      </c>
      <c r="H101" s="20">
        <v>910638</v>
      </c>
      <c r="I101" s="21">
        <f t="shared" si="3"/>
        <v>0</v>
      </c>
      <c r="J101" s="22" t="s">
        <v>276</v>
      </c>
    </row>
    <row r="102" spans="1:10" s="23" customFormat="1" ht="19.5" customHeight="1" x14ac:dyDescent="0.25">
      <c r="A102" s="86" t="s">
        <v>147</v>
      </c>
      <c r="B102" s="25">
        <v>44616</v>
      </c>
      <c r="C102" s="18" t="s">
        <v>64</v>
      </c>
      <c r="D102" s="43"/>
      <c r="E102" s="43"/>
      <c r="F102" s="43"/>
      <c r="G102" s="19">
        <v>1236523</v>
      </c>
      <c r="H102" s="20">
        <v>1236523</v>
      </c>
      <c r="I102" s="21">
        <f t="shared" si="3"/>
        <v>0</v>
      </c>
      <c r="J102" s="22" t="s">
        <v>281</v>
      </c>
    </row>
    <row r="103" spans="1:10" s="23" customFormat="1" ht="19.5" customHeight="1" x14ac:dyDescent="0.25">
      <c r="A103" s="86" t="s">
        <v>148</v>
      </c>
      <c r="B103" s="25">
        <v>44616</v>
      </c>
      <c r="C103" s="18" t="s">
        <v>206</v>
      </c>
      <c r="D103" s="43"/>
      <c r="E103" s="43"/>
      <c r="F103" s="43"/>
      <c r="G103" s="19">
        <v>1491667</v>
      </c>
      <c r="H103" s="20">
        <v>1491667</v>
      </c>
      <c r="I103" s="21">
        <f t="shared" si="3"/>
        <v>0</v>
      </c>
      <c r="J103" s="22" t="s">
        <v>280</v>
      </c>
    </row>
    <row r="104" spans="1:10" s="23" customFormat="1" ht="19.5" customHeight="1" x14ac:dyDescent="0.25">
      <c r="A104" s="86" t="s">
        <v>149</v>
      </c>
      <c r="B104" s="25">
        <v>44616</v>
      </c>
      <c r="C104" s="18" t="s">
        <v>100</v>
      </c>
      <c r="D104" s="43"/>
      <c r="E104" s="43"/>
      <c r="F104" s="43"/>
      <c r="G104" s="19">
        <v>431485</v>
      </c>
      <c r="H104" s="20">
        <v>431485</v>
      </c>
      <c r="I104" s="21">
        <f t="shared" si="3"/>
        <v>0</v>
      </c>
      <c r="J104" s="22" t="s">
        <v>283</v>
      </c>
    </row>
    <row r="105" spans="1:10" s="23" customFormat="1" ht="19.5" customHeight="1" x14ac:dyDescent="0.25">
      <c r="A105" s="86" t="s">
        <v>150</v>
      </c>
      <c r="B105" s="25">
        <v>44616</v>
      </c>
      <c r="C105" s="18" t="s">
        <v>102</v>
      </c>
      <c r="D105" s="43"/>
      <c r="E105" s="43"/>
      <c r="F105" s="43"/>
      <c r="G105" s="19">
        <v>849581</v>
      </c>
      <c r="H105" s="20">
        <v>849581</v>
      </c>
      <c r="I105" s="21">
        <f t="shared" si="3"/>
        <v>0</v>
      </c>
      <c r="J105" s="22" t="s">
        <v>285</v>
      </c>
    </row>
    <row r="106" spans="1:10" s="23" customFormat="1" ht="19.5" customHeight="1" x14ac:dyDescent="0.25">
      <c r="A106" s="86" t="s">
        <v>151</v>
      </c>
      <c r="B106" s="25">
        <v>44616</v>
      </c>
      <c r="C106" s="18" t="s">
        <v>70</v>
      </c>
      <c r="D106" s="43"/>
      <c r="E106" s="43"/>
      <c r="F106" s="43"/>
      <c r="G106" s="19">
        <v>1333179</v>
      </c>
      <c r="H106" s="20">
        <v>1333179</v>
      </c>
      <c r="I106" s="21">
        <f t="shared" si="3"/>
        <v>0</v>
      </c>
      <c r="J106" s="23" t="s">
        <v>284</v>
      </c>
    </row>
    <row r="107" spans="1:10" s="23" customFormat="1" ht="19.5" customHeight="1" x14ac:dyDescent="0.25">
      <c r="A107" s="86" t="s">
        <v>152</v>
      </c>
      <c r="B107" s="25">
        <v>44616</v>
      </c>
      <c r="C107" s="18" t="s">
        <v>61</v>
      </c>
      <c r="D107" s="43"/>
      <c r="E107" s="43"/>
      <c r="F107" s="43"/>
      <c r="G107" s="19">
        <v>706398</v>
      </c>
      <c r="H107" s="20">
        <v>706398</v>
      </c>
      <c r="I107" s="21">
        <f t="shared" si="3"/>
        <v>0</v>
      </c>
      <c r="J107" s="23" t="s">
        <v>274</v>
      </c>
    </row>
    <row r="108" spans="1:10" s="23" customFormat="1" ht="19.5" customHeight="1" x14ac:dyDescent="0.25">
      <c r="A108" s="86" t="s">
        <v>153</v>
      </c>
      <c r="B108" s="25">
        <v>44616</v>
      </c>
      <c r="C108" s="18" t="s">
        <v>77</v>
      </c>
      <c r="D108" s="43"/>
      <c r="E108" s="43"/>
      <c r="F108" s="43"/>
      <c r="G108" s="19">
        <v>380420</v>
      </c>
      <c r="H108" s="20">
        <v>380420</v>
      </c>
      <c r="I108" s="21">
        <f t="shared" si="3"/>
        <v>0</v>
      </c>
      <c r="J108" s="23" t="s">
        <v>282</v>
      </c>
    </row>
    <row r="109" spans="1:10" s="23" customFormat="1" ht="19.5" customHeight="1" x14ac:dyDescent="0.25">
      <c r="A109" s="86" t="s">
        <v>154</v>
      </c>
      <c r="B109" s="25">
        <v>44616</v>
      </c>
      <c r="C109" s="18" t="s">
        <v>207</v>
      </c>
      <c r="D109" s="43"/>
      <c r="E109" s="43"/>
      <c r="F109" s="43"/>
      <c r="G109" s="19">
        <v>906578</v>
      </c>
      <c r="H109" s="20">
        <v>906578</v>
      </c>
      <c r="I109" s="21">
        <f t="shared" si="3"/>
        <v>0</v>
      </c>
      <c r="J109" s="23" t="s">
        <v>280</v>
      </c>
    </row>
    <row r="110" spans="1:10" s="23" customFormat="1" ht="19.5" customHeight="1" x14ac:dyDescent="0.25">
      <c r="A110" s="86" t="s">
        <v>155</v>
      </c>
      <c r="B110" s="25">
        <v>44616</v>
      </c>
      <c r="C110" s="18" t="s">
        <v>208</v>
      </c>
      <c r="D110" s="43"/>
      <c r="E110" s="43"/>
      <c r="F110" s="43"/>
      <c r="G110" s="19">
        <v>267960</v>
      </c>
      <c r="H110" s="20">
        <v>267960</v>
      </c>
      <c r="I110" s="21">
        <f>+H110-G110</f>
        <v>0</v>
      </c>
      <c r="J110" s="23" t="s">
        <v>279</v>
      </c>
    </row>
    <row r="111" spans="1:10" s="23" customFormat="1" ht="19.5" customHeight="1" x14ac:dyDescent="0.25">
      <c r="A111" s="24" t="s">
        <v>156</v>
      </c>
      <c r="B111" s="25">
        <v>44616</v>
      </c>
      <c r="C111" s="18" t="s">
        <v>209</v>
      </c>
      <c r="D111" s="43"/>
      <c r="E111" s="43"/>
      <c r="F111" s="43"/>
      <c r="G111" s="21">
        <v>367526.25</v>
      </c>
      <c r="H111" s="20">
        <f t="shared" si="2"/>
        <v>367526.25</v>
      </c>
      <c r="I111" s="21">
        <f t="shared" si="3"/>
        <v>0</v>
      </c>
    </row>
    <row r="112" spans="1:10" s="23" customFormat="1" ht="19.5" customHeight="1" x14ac:dyDescent="0.25">
      <c r="A112" s="16" t="s">
        <v>157</v>
      </c>
      <c r="B112" s="25">
        <v>44603</v>
      </c>
      <c r="C112" s="18" t="s">
        <v>168</v>
      </c>
      <c r="D112" s="43"/>
      <c r="E112" s="43"/>
      <c r="F112" s="43"/>
      <c r="G112" s="19">
        <v>357556.29</v>
      </c>
      <c r="H112" s="20">
        <f t="shared" si="2"/>
        <v>357556.29</v>
      </c>
      <c r="I112" s="21">
        <f t="shared" si="3"/>
        <v>0</v>
      </c>
    </row>
    <row r="113" spans="1:11" s="23" customFormat="1" ht="19.5" customHeight="1" x14ac:dyDescent="0.25">
      <c r="A113" s="24" t="s">
        <v>158</v>
      </c>
      <c r="B113" s="25">
        <v>44603</v>
      </c>
      <c r="C113" s="18" t="s">
        <v>210</v>
      </c>
      <c r="D113" s="43"/>
      <c r="E113" s="43"/>
      <c r="F113" s="43"/>
      <c r="G113" s="19">
        <v>357556.29</v>
      </c>
      <c r="H113" s="20">
        <f t="shared" si="2"/>
        <v>357556.29</v>
      </c>
      <c r="I113" s="21">
        <f t="shared" si="3"/>
        <v>0</v>
      </c>
    </row>
    <row r="114" spans="1:11" s="23" customFormat="1" ht="19.5" customHeight="1" x14ac:dyDescent="0.25">
      <c r="A114" s="16" t="s">
        <v>159</v>
      </c>
      <c r="B114" s="25">
        <v>44607</v>
      </c>
      <c r="C114" s="18" t="s">
        <v>169</v>
      </c>
      <c r="D114" s="43"/>
      <c r="E114" s="43"/>
      <c r="F114" s="43"/>
      <c r="G114" s="19">
        <v>1065314.25</v>
      </c>
      <c r="H114" s="20">
        <f t="shared" si="2"/>
        <v>1065314.25</v>
      </c>
      <c r="I114" s="21">
        <f t="shared" si="3"/>
        <v>0</v>
      </c>
    </row>
    <row r="115" spans="1:11" s="23" customFormat="1" ht="19.5" customHeight="1" x14ac:dyDescent="0.25">
      <c r="A115" s="24" t="s">
        <v>160</v>
      </c>
      <c r="B115" s="25">
        <v>44609</v>
      </c>
      <c r="C115" s="18" t="s">
        <v>211</v>
      </c>
      <c r="D115" s="43"/>
      <c r="E115" s="43"/>
      <c r="F115" s="43"/>
      <c r="G115" s="19">
        <v>1174527.8999999999</v>
      </c>
      <c r="H115" s="20">
        <f t="shared" si="2"/>
        <v>1174527.8999999999</v>
      </c>
      <c r="I115" s="21">
        <f t="shared" si="3"/>
        <v>0</v>
      </c>
    </row>
    <row r="116" spans="1:11" s="23" customFormat="1" ht="19.5" customHeight="1" x14ac:dyDescent="0.25">
      <c r="A116" s="16" t="s">
        <v>161</v>
      </c>
      <c r="B116" s="25">
        <v>44609</v>
      </c>
      <c r="C116" s="18" t="s">
        <v>212</v>
      </c>
      <c r="D116" s="43"/>
      <c r="E116" s="43"/>
      <c r="F116" s="43"/>
      <c r="G116" s="19">
        <v>371621.25</v>
      </c>
      <c r="H116" s="20">
        <f t="shared" si="2"/>
        <v>371621.25</v>
      </c>
      <c r="I116" s="21">
        <f t="shared" si="3"/>
        <v>0</v>
      </c>
    </row>
    <row r="117" spans="1:11" s="23" customFormat="1" ht="19.5" customHeight="1" x14ac:dyDescent="0.25">
      <c r="A117" s="24" t="s">
        <v>162</v>
      </c>
      <c r="B117" s="25">
        <v>44609</v>
      </c>
      <c r="C117" s="18" t="s">
        <v>212</v>
      </c>
      <c r="D117" s="43"/>
      <c r="E117" s="43"/>
      <c r="F117" s="43"/>
      <c r="G117" s="19">
        <v>927462.9</v>
      </c>
      <c r="H117" s="20">
        <f t="shared" si="2"/>
        <v>927462.9</v>
      </c>
      <c r="I117" s="21">
        <f t="shared" si="3"/>
        <v>0</v>
      </c>
    </row>
    <row r="118" spans="1:11" s="23" customFormat="1" ht="19.5" customHeight="1" x14ac:dyDescent="0.25">
      <c r="A118" s="16" t="s">
        <v>163</v>
      </c>
      <c r="B118" s="25">
        <v>44611</v>
      </c>
      <c r="C118" s="18" t="s">
        <v>210</v>
      </c>
      <c r="D118" s="43"/>
      <c r="E118" s="43"/>
      <c r="F118" s="43"/>
      <c r="G118" s="19">
        <v>1774449.95</v>
      </c>
      <c r="H118" s="20">
        <f t="shared" si="2"/>
        <v>1774449.95</v>
      </c>
      <c r="I118" s="21">
        <f t="shared" si="3"/>
        <v>0</v>
      </c>
    </row>
    <row r="119" spans="1:11" s="23" customFormat="1" ht="19.5" customHeight="1" x14ac:dyDescent="0.25">
      <c r="A119" s="24" t="s">
        <v>164</v>
      </c>
      <c r="B119" s="25">
        <v>44613</v>
      </c>
      <c r="C119" s="18" t="s">
        <v>213</v>
      </c>
      <c r="D119" s="43"/>
      <c r="E119" s="43"/>
      <c r="F119" s="43"/>
      <c r="G119" s="19">
        <v>807001.65</v>
      </c>
      <c r="H119" s="20">
        <f t="shared" si="2"/>
        <v>807001.65</v>
      </c>
      <c r="I119" s="21">
        <f t="shared" si="3"/>
        <v>0</v>
      </c>
    </row>
    <row r="120" spans="1:11" s="36" customFormat="1" ht="19.5" customHeight="1" x14ac:dyDescent="0.25">
      <c r="A120" s="16" t="s">
        <v>165</v>
      </c>
      <c r="B120" s="17">
        <v>44616</v>
      </c>
      <c r="C120" s="41" t="s">
        <v>209</v>
      </c>
      <c r="D120" s="42"/>
      <c r="E120" s="42"/>
      <c r="F120" s="42"/>
      <c r="G120" s="21">
        <v>826157.15</v>
      </c>
      <c r="H120" s="20">
        <f t="shared" si="2"/>
        <v>826157.15</v>
      </c>
      <c r="I120" s="21">
        <f t="shared" si="3"/>
        <v>0</v>
      </c>
    </row>
    <row r="121" spans="1:11" s="23" customFormat="1" ht="19.5" customHeight="1" x14ac:dyDescent="0.25">
      <c r="A121" s="24" t="s">
        <v>166</v>
      </c>
      <c r="B121" s="25">
        <v>44616</v>
      </c>
      <c r="C121" s="18" t="s">
        <v>212</v>
      </c>
      <c r="D121" s="43"/>
      <c r="E121" s="43"/>
      <c r="F121" s="43"/>
      <c r="G121" s="19">
        <v>635811.54</v>
      </c>
      <c r="H121" s="20">
        <f t="shared" si="2"/>
        <v>635811.54</v>
      </c>
      <c r="I121" s="21">
        <f t="shared" si="3"/>
        <v>0</v>
      </c>
    </row>
    <row r="122" spans="1:11" s="23" customFormat="1" ht="19.5" customHeight="1" x14ac:dyDescent="0.25">
      <c r="A122" s="16" t="s">
        <v>167</v>
      </c>
      <c r="B122" s="25">
        <v>44620</v>
      </c>
      <c r="C122" s="18" t="s">
        <v>209</v>
      </c>
      <c r="D122" s="43"/>
      <c r="E122" s="43"/>
      <c r="F122" s="43"/>
      <c r="G122" s="19">
        <v>1932717.15</v>
      </c>
      <c r="H122" s="20">
        <f t="shared" si="2"/>
        <v>1932717.15</v>
      </c>
      <c r="I122" s="21">
        <f t="shared" si="3"/>
        <v>0</v>
      </c>
    </row>
    <row r="123" spans="1:11" s="23" customFormat="1" ht="19.5" customHeight="1" x14ac:dyDescent="0.25">
      <c r="A123" s="88" t="s">
        <v>170</v>
      </c>
      <c r="B123" s="88"/>
      <c r="C123" s="89"/>
      <c r="D123" s="44"/>
      <c r="E123" s="44"/>
      <c r="F123" s="44"/>
      <c r="G123" s="45">
        <f>SUM(G5:G122)</f>
        <v>117740965.70000005</v>
      </c>
      <c r="H123" s="45">
        <f>SUM(H5:H122)</f>
        <v>117740964.83000004</v>
      </c>
      <c r="I123" s="21">
        <f>+H123-G123</f>
        <v>-0.87000000476837158</v>
      </c>
      <c r="J123" s="23" t="s">
        <v>288</v>
      </c>
    </row>
    <row r="124" spans="1:11" s="23" customFormat="1" ht="19.5" customHeight="1" x14ac:dyDescent="0.25">
      <c r="A124" s="26"/>
      <c r="B124" s="11"/>
      <c r="C124" s="12"/>
      <c r="D124" s="12"/>
      <c r="E124" s="12"/>
      <c r="F124" s="12"/>
      <c r="G124" s="28" t="s">
        <v>289</v>
      </c>
      <c r="H124" s="28" t="s">
        <v>290</v>
      </c>
      <c r="I124" s="29"/>
      <c r="K124" s="30"/>
    </row>
    <row r="125" spans="1:11" ht="19.5" customHeight="1" x14ac:dyDescent="0.25">
      <c r="D125" s="31"/>
      <c r="E125" s="31"/>
      <c r="F125" s="31"/>
      <c r="G125" s="31" t="s">
        <v>214</v>
      </c>
      <c r="H125" s="31"/>
      <c r="J125" s="10"/>
    </row>
    <row r="127" spans="1:11" ht="19.5" customHeight="1" x14ac:dyDescent="0.25">
      <c r="A127" s="87" t="s">
        <v>2</v>
      </c>
      <c r="B127" s="87"/>
      <c r="C127" s="33" t="s">
        <v>3</v>
      </c>
      <c r="D127" s="33"/>
      <c r="E127" s="33"/>
      <c r="F127" s="33"/>
      <c r="G127" s="32"/>
    </row>
  </sheetData>
  <autoFilter ref="A4:K123"/>
  <mergeCells count="5">
    <mergeCell ref="A127:B127"/>
    <mergeCell ref="A123:C123"/>
    <mergeCell ref="A1:C1"/>
    <mergeCell ref="A2:F2"/>
    <mergeCell ref="A3:H3"/>
  </mergeCells>
  <phoneticPr fontId="4" type="noConversion"/>
  <pageMargins left="0.43307086614173229" right="0.43307086614173229" top="0.23622047244094491" bottom="0.51181102362204722" header="0.31496062992125984" footer="0.31496062992125984"/>
  <pageSetup paperSize="9" scale="39" orientation="portrait" r:id="rId1"/>
  <rowBreaks count="2" manualBreakCount="2">
    <brk id="123" max="11" man="1"/>
    <brk id="130" max="11" man="1"/>
  </rowBreaks>
  <colBreaks count="1" manualBreakCount="1">
    <brk id="8" min="1" max="1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09"/>
  <sheetViews>
    <sheetView topLeftCell="B360" zoomScaleNormal="100" workbookViewId="0">
      <selection activeCell="G397" sqref="G397"/>
    </sheetView>
  </sheetViews>
  <sheetFormatPr defaultColWidth="7.5703125" defaultRowHeight="13.5" customHeight="1" x14ac:dyDescent="0.25"/>
  <cols>
    <col min="1" max="1" width="7.5703125" style="1"/>
    <col min="2" max="2" width="14.7109375" style="1" bestFit="1" customWidth="1"/>
    <col min="3" max="3" width="44.85546875" style="1" bestFit="1" customWidth="1"/>
    <col min="4" max="4" width="32" style="1" bestFit="1" customWidth="1"/>
    <col min="5" max="5" width="7.5703125" style="1"/>
    <col min="6" max="6" width="14.28515625" style="3" bestFit="1" customWidth="1"/>
    <col min="7" max="7" width="18" style="3" bestFit="1" customWidth="1"/>
    <col min="8" max="16384" width="7.5703125" style="1"/>
  </cols>
  <sheetData>
    <row r="3" spans="1:8" ht="13.5" customHeight="1" x14ac:dyDescent="0.25">
      <c r="C3" s="94" t="s">
        <v>9</v>
      </c>
      <c r="D3" s="94"/>
      <c r="E3" s="94"/>
      <c r="F3" s="94"/>
    </row>
    <row r="5" spans="1:8" ht="13.5" customHeight="1" x14ac:dyDescent="0.25">
      <c r="G5" s="4"/>
    </row>
    <row r="6" spans="1:8" ht="13.5" customHeight="1" x14ac:dyDescent="0.25">
      <c r="C6" s="93" t="s">
        <v>172</v>
      </c>
      <c r="D6" s="93"/>
      <c r="E6" s="93"/>
      <c r="F6" s="93"/>
    </row>
    <row r="9" spans="1:8" ht="13.5" customHeight="1" x14ac:dyDescent="0.25">
      <c r="A9" s="46" t="s">
        <v>0</v>
      </c>
      <c r="B9" s="47" t="s">
        <v>12</v>
      </c>
      <c r="C9" s="47" t="s">
        <v>5</v>
      </c>
      <c r="D9" s="47" t="s">
        <v>6</v>
      </c>
      <c r="E9" s="48" t="s">
        <v>7</v>
      </c>
      <c r="F9" s="49" t="s">
        <v>13</v>
      </c>
      <c r="G9" s="50" t="s">
        <v>8</v>
      </c>
    </row>
    <row r="10" spans="1:8" ht="13.5" customHeight="1" x14ac:dyDescent="0.25">
      <c r="A10" s="95">
        <v>1</v>
      </c>
      <c r="B10" s="51">
        <v>44603</v>
      </c>
      <c r="C10" s="47" t="s">
        <v>224</v>
      </c>
      <c r="D10" s="52" t="s">
        <v>229</v>
      </c>
      <c r="E10" s="47">
        <v>1</v>
      </c>
      <c r="F10" s="53">
        <v>165900</v>
      </c>
      <c r="G10" s="50">
        <f>F10*E10</f>
        <v>165900</v>
      </c>
      <c r="H10" s="54"/>
    </row>
    <row r="11" spans="1:8" ht="13.5" customHeight="1" x14ac:dyDescent="0.25">
      <c r="A11" s="96"/>
      <c r="B11" s="51"/>
      <c r="C11" s="47"/>
      <c r="D11" s="52" t="s">
        <v>225</v>
      </c>
      <c r="E11" s="47">
        <v>1</v>
      </c>
      <c r="F11" s="53">
        <v>62900</v>
      </c>
      <c r="G11" s="50">
        <f t="shared" ref="G11:G15" si="0">F11*E11</f>
        <v>62900</v>
      </c>
      <c r="H11" s="54"/>
    </row>
    <row r="12" spans="1:8" ht="13.5" customHeight="1" x14ac:dyDescent="0.25">
      <c r="A12" s="96"/>
      <c r="B12" s="51"/>
      <c r="C12" s="47"/>
      <c r="D12" s="52" t="s">
        <v>226</v>
      </c>
      <c r="E12" s="47">
        <v>2</v>
      </c>
      <c r="F12" s="53">
        <v>116900</v>
      </c>
      <c r="G12" s="50">
        <f t="shared" si="0"/>
        <v>233800</v>
      </c>
      <c r="H12" s="54"/>
    </row>
    <row r="13" spans="1:8" ht="13.5" customHeight="1" x14ac:dyDescent="0.25">
      <c r="A13" s="96"/>
      <c r="B13" s="51"/>
      <c r="C13" s="47"/>
      <c r="D13" s="1" t="s">
        <v>230</v>
      </c>
      <c r="E13" s="47">
        <v>1</v>
      </c>
      <c r="F13" s="53">
        <v>95900</v>
      </c>
      <c r="G13" s="50">
        <f t="shared" si="0"/>
        <v>95900</v>
      </c>
      <c r="H13" s="54"/>
    </row>
    <row r="14" spans="1:8" ht="13.5" customHeight="1" x14ac:dyDescent="0.25">
      <c r="A14" s="96"/>
      <c r="B14" s="51"/>
      <c r="C14" s="47"/>
      <c r="D14" s="52" t="s">
        <v>227</v>
      </c>
      <c r="E14" s="47">
        <v>2</v>
      </c>
      <c r="F14" s="53">
        <v>92900</v>
      </c>
      <c r="G14" s="50">
        <f t="shared" si="0"/>
        <v>185800</v>
      </c>
      <c r="H14" s="54"/>
    </row>
    <row r="15" spans="1:8" ht="13.5" customHeight="1" x14ac:dyDescent="0.25">
      <c r="A15" s="96"/>
      <c r="B15" s="51"/>
      <c r="C15" s="47"/>
      <c r="D15" s="52" t="s">
        <v>228</v>
      </c>
      <c r="E15" s="47">
        <v>1</v>
      </c>
      <c r="F15" s="53">
        <v>109900</v>
      </c>
      <c r="G15" s="50">
        <f t="shared" si="0"/>
        <v>109900</v>
      </c>
      <c r="H15" s="54"/>
    </row>
    <row r="16" spans="1:8" ht="13.5" customHeight="1" x14ac:dyDescent="0.25">
      <c r="A16" s="96"/>
      <c r="B16" s="51"/>
      <c r="C16" s="47"/>
      <c r="F16" s="53" t="s">
        <v>14</v>
      </c>
      <c r="G16" s="50">
        <f>SUM(G10:G15)</f>
        <v>854200</v>
      </c>
    </row>
    <row r="17" spans="1:8" ht="13.5" customHeight="1" x14ac:dyDescent="0.25">
      <c r="A17" s="97"/>
      <c r="B17" s="55"/>
      <c r="C17" s="48"/>
      <c r="D17" s="52"/>
      <c r="E17" s="47"/>
      <c r="F17" s="50" t="s">
        <v>11</v>
      </c>
      <c r="G17" s="50">
        <f>G16*0.1</f>
        <v>85420</v>
      </c>
    </row>
    <row r="18" spans="1:8" ht="13.5" customHeight="1" x14ac:dyDescent="0.25">
      <c r="A18" s="56"/>
      <c r="B18" s="55"/>
      <c r="C18" s="48"/>
      <c r="D18" s="52"/>
      <c r="E18" s="57"/>
      <c r="F18" s="58" t="s">
        <v>21</v>
      </c>
      <c r="G18" s="50">
        <f>SUM(G16:G17)</f>
        <v>939620</v>
      </c>
      <c r="H18" s="59"/>
    </row>
    <row r="19" spans="1:8" ht="13.5" customHeight="1" x14ac:dyDescent="0.25">
      <c r="A19" s="56"/>
      <c r="B19" s="55"/>
      <c r="C19" s="48"/>
      <c r="D19" s="52"/>
      <c r="E19" s="57"/>
      <c r="F19" s="58"/>
      <c r="G19" s="50"/>
      <c r="H19" s="59"/>
    </row>
    <row r="21" spans="1:8" ht="13.5" customHeight="1" x14ac:dyDescent="0.25">
      <c r="A21" s="46" t="s">
        <v>0</v>
      </c>
      <c r="B21" s="47" t="s">
        <v>12</v>
      </c>
      <c r="C21" s="47" t="s">
        <v>5</v>
      </c>
      <c r="D21" s="47" t="s">
        <v>6</v>
      </c>
      <c r="E21" s="48" t="s">
        <v>7</v>
      </c>
      <c r="F21" s="49" t="s">
        <v>13</v>
      </c>
      <c r="G21" s="50" t="s">
        <v>8</v>
      </c>
    </row>
    <row r="22" spans="1:8" ht="13.5" customHeight="1" x14ac:dyDescent="0.25">
      <c r="A22" s="60">
        <v>2</v>
      </c>
      <c r="B22" s="51">
        <v>44620</v>
      </c>
      <c r="C22" s="47" t="s">
        <v>232</v>
      </c>
      <c r="D22" s="47" t="s">
        <v>231</v>
      </c>
      <c r="E22" s="52">
        <v>1</v>
      </c>
      <c r="F22" s="53">
        <v>139900</v>
      </c>
      <c r="G22" s="50">
        <f>E22*F22</f>
        <v>139900</v>
      </c>
    </row>
    <row r="23" spans="1:8" ht="13.5" customHeight="1" x14ac:dyDescent="0.25">
      <c r="A23" s="60"/>
      <c r="B23" s="51"/>
      <c r="C23" s="47"/>
      <c r="D23" s="47" t="s">
        <v>228</v>
      </c>
      <c r="E23" s="52">
        <v>1</v>
      </c>
      <c r="F23" s="53">
        <v>109900</v>
      </c>
      <c r="G23" s="50">
        <f>E23*F23</f>
        <v>109900</v>
      </c>
    </row>
    <row r="24" spans="1:8" ht="13.5" customHeight="1" x14ac:dyDescent="0.25">
      <c r="A24" s="60"/>
      <c r="B24" s="51"/>
      <c r="C24" s="47"/>
      <c r="D24" s="47" t="s">
        <v>226</v>
      </c>
      <c r="E24" s="52">
        <v>2</v>
      </c>
      <c r="F24" s="53">
        <v>116900</v>
      </c>
      <c r="G24" s="50">
        <f>F24*E24</f>
        <v>233800</v>
      </c>
    </row>
    <row r="25" spans="1:8" ht="13.5" customHeight="1" x14ac:dyDescent="0.25">
      <c r="A25" s="46"/>
      <c r="B25" s="55"/>
      <c r="C25" s="48"/>
      <c r="D25" s="52"/>
      <c r="E25" s="47" t="s">
        <v>14</v>
      </c>
      <c r="F25" s="50"/>
      <c r="G25" s="50">
        <f>SUM(G22:G24)</f>
        <v>483600</v>
      </c>
      <c r="H25" s="61"/>
    </row>
    <row r="26" spans="1:8" ht="13.5" customHeight="1" x14ac:dyDescent="0.25">
      <c r="A26" s="46"/>
      <c r="B26" s="55"/>
      <c r="C26" s="48"/>
      <c r="D26" s="52"/>
      <c r="E26" s="62" t="s">
        <v>22</v>
      </c>
      <c r="F26" s="50"/>
      <c r="G26" s="50">
        <f>G25*0.1</f>
        <v>48360</v>
      </c>
      <c r="H26" s="61"/>
    </row>
    <row r="27" spans="1:8" ht="13.5" customHeight="1" x14ac:dyDescent="0.25">
      <c r="A27" s="46"/>
      <c r="B27" s="55"/>
      <c r="C27" s="48"/>
      <c r="D27" s="52"/>
      <c r="E27" s="47" t="s">
        <v>21</v>
      </c>
      <c r="F27" s="50"/>
      <c r="G27" s="50">
        <f>SUM(G25:G26)</f>
        <v>531960</v>
      </c>
      <c r="H27" s="59"/>
    </row>
    <row r="28" spans="1:8" ht="13.5" customHeight="1" x14ac:dyDescent="0.25">
      <c r="A28" s="63"/>
      <c r="B28" s="64"/>
      <c r="C28" s="65"/>
      <c r="D28" s="66"/>
      <c r="E28" s="67"/>
      <c r="F28" s="68"/>
      <c r="G28" s="68"/>
      <c r="H28" s="59"/>
    </row>
    <row r="31" spans="1:8" ht="13.5" customHeight="1" x14ac:dyDescent="0.25">
      <c r="A31" s="46" t="s">
        <v>0</v>
      </c>
      <c r="B31" s="47" t="s">
        <v>12</v>
      </c>
      <c r="C31" s="47" t="s">
        <v>5</v>
      </c>
      <c r="D31" s="47" t="s">
        <v>6</v>
      </c>
      <c r="E31" s="48" t="s">
        <v>7</v>
      </c>
      <c r="F31" s="49" t="s">
        <v>13</v>
      </c>
      <c r="G31" s="50" t="s">
        <v>8</v>
      </c>
    </row>
    <row r="32" spans="1:8" ht="13.5" customHeight="1" x14ac:dyDescent="0.25">
      <c r="A32" s="60">
        <v>3</v>
      </c>
      <c r="B32" s="51">
        <v>44605</v>
      </c>
      <c r="C32" s="47" t="s">
        <v>233</v>
      </c>
      <c r="D32" s="52" t="s">
        <v>231</v>
      </c>
      <c r="E32" s="47">
        <v>2</v>
      </c>
      <c r="F32" s="53">
        <v>139900</v>
      </c>
      <c r="G32" s="50">
        <f>F32*E32</f>
        <v>279800</v>
      </c>
    </row>
    <row r="33" spans="1:8" ht="13.5" customHeight="1" x14ac:dyDescent="0.25">
      <c r="A33" s="69"/>
      <c r="B33" s="51"/>
      <c r="C33" s="47"/>
      <c r="D33" s="52" t="s">
        <v>229</v>
      </c>
      <c r="E33" s="57">
        <v>3</v>
      </c>
      <c r="F33" s="53">
        <v>165900</v>
      </c>
      <c r="G33" s="50">
        <f t="shared" ref="G33:G35" si="1">F33*E33</f>
        <v>497700</v>
      </c>
    </row>
    <row r="34" spans="1:8" ht="13.5" customHeight="1" x14ac:dyDescent="0.25">
      <c r="A34" s="69"/>
      <c r="B34" s="51"/>
      <c r="C34" s="47"/>
      <c r="D34" s="52"/>
      <c r="E34" s="57"/>
      <c r="F34" s="53"/>
      <c r="G34" s="50">
        <f t="shared" si="1"/>
        <v>0</v>
      </c>
    </row>
    <row r="35" spans="1:8" ht="13.5" customHeight="1" x14ac:dyDescent="0.25">
      <c r="A35" s="69"/>
      <c r="B35" s="51"/>
      <c r="C35" s="47"/>
      <c r="D35" s="52"/>
      <c r="E35" s="57"/>
      <c r="F35" s="53"/>
      <c r="G35" s="50">
        <f t="shared" si="1"/>
        <v>0</v>
      </c>
    </row>
    <row r="36" spans="1:8" ht="13.5" customHeight="1" x14ac:dyDescent="0.25">
      <c r="A36" s="56"/>
      <c r="B36" s="55"/>
      <c r="C36" s="48"/>
      <c r="D36" s="52"/>
      <c r="E36" s="57"/>
      <c r="F36" s="58" t="s">
        <v>14</v>
      </c>
      <c r="G36" s="50">
        <f>SUM(G32:G35)</f>
        <v>777500</v>
      </c>
      <c r="H36" s="59"/>
    </row>
    <row r="37" spans="1:8" ht="13.5" customHeight="1" x14ac:dyDescent="0.25">
      <c r="A37" s="46"/>
      <c r="B37" s="55"/>
      <c r="C37" s="48"/>
      <c r="D37" s="52"/>
      <c r="E37" s="47"/>
      <c r="F37" s="50" t="s">
        <v>23</v>
      </c>
      <c r="G37" s="50">
        <f>G36*0.1</f>
        <v>77750</v>
      </c>
      <c r="H37" s="59"/>
    </row>
    <row r="38" spans="1:8" ht="13.5" customHeight="1" x14ac:dyDescent="0.25">
      <c r="A38" s="2"/>
      <c r="B38" s="2"/>
      <c r="C38" s="2"/>
      <c r="D38" s="2"/>
      <c r="E38" s="2"/>
      <c r="F38" s="50" t="s">
        <v>21</v>
      </c>
      <c r="G38" s="50">
        <f>SUM(G36:G37)</f>
        <v>855250</v>
      </c>
    </row>
    <row r="39" spans="1:8" ht="13.5" customHeight="1" x14ac:dyDescent="0.25">
      <c r="A39" s="2"/>
      <c r="B39" s="2"/>
      <c r="C39" s="2"/>
      <c r="D39" s="2"/>
      <c r="E39" s="2"/>
      <c r="F39" s="5"/>
      <c r="G39" s="5"/>
    </row>
    <row r="42" spans="1:8" ht="13.5" customHeight="1" x14ac:dyDescent="0.25">
      <c r="A42" s="46" t="s">
        <v>0</v>
      </c>
      <c r="B42" s="47" t="s">
        <v>12</v>
      </c>
      <c r="C42" s="47" t="s">
        <v>5</v>
      </c>
      <c r="D42" s="47" t="s">
        <v>6</v>
      </c>
      <c r="E42" s="48" t="s">
        <v>7</v>
      </c>
      <c r="F42" s="49" t="s">
        <v>13</v>
      </c>
      <c r="G42" s="50" t="s">
        <v>8</v>
      </c>
    </row>
    <row r="43" spans="1:8" ht="13.5" customHeight="1" x14ac:dyDescent="0.25">
      <c r="A43" s="60">
        <v>4</v>
      </c>
      <c r="B43" s="51">
        <v>44611</v>
      </c>
      <c r="C43" s="47" t="s">
        <v>234</v>
      </c>
      <c r="D43" s="52" t="s">
        <v>229</v>
      </c>
      <c r="E43" s="47">
        <v>2</v>
      </c>
      <c r="F43" s="70">
        <v>165900</v>
      </c>
      <c r="G43" s="50">
        <f>F43*E43</f>
        <v>331800</v>
      </c>
    </row>
    <row r="44" spans="1:8" ht="13.5" customHeight="1" x14ac:dyDescent="0.25">
      <c r="A44" s="71"/>
      <c r="B44" s="51"/>
      <c r="C44" s="47"/>
      <c r="D44" s="48" t="s">
        <v>227</v>
      </c>
      <c r="E44" s="47">
        <v>2</v>
      </c>
      <c r="F44" s="53">
        <v>92900</v>
      </c>
      <c r="G44" s="50">
        <f>F44*E44</f>
        <v>185800</v>
      </c>
    </row>
    <row r="45" spans="1:8" ht="13.5" customHeight="1" x14ac:dyDescent="0.25">
      <c r="A45" s="71"/>
      <c r="B45" s="51"/>
      <c r="C45" s="47"/>
      <c r="D45" s="48" t="s">
        <v>228</v>
      </c>
      <c r="E45" s="47">
        <v>2</v>
      </c>
      <c r="F45" s="53">
        <v>109900</v>
      </c>
      <c r="G45" s="50">
        <f>F45*E45</f>
        <v>219800</v>
      </c>
    </row>
    <row r="46" spans="1:8" ht="13.5" customHeight="1" x14ac:dyDescent="0.25">
      <c r="A46" s="71"/>
      <c r="B46" s="51"/>
      <c r="C46" s="47"/>
      <c r="F46" s="3" t="s">
        <v>105</v>
      </c>
      <c r="G46" s="50">
        <f>SUM(G43:G45)</f>
        <v>737400</v>
      </c>
    </row>
    <row r="47" spans="1:8" ht="13.5" customHeight="1" x14ac:dyDescent="0.25">
      <c r="A47" s="72"/>
      <c r="B47" s="55"/>
      <c r="C47" s="48"/>
      <c r="D47" s="52"/>
      <c r="E47" s="47"/>
      <c r="F47" s="50" t="s">
        <v>23</v>
      </c>
      <c r="G47" s="50">
        <f>G46*10/100</f>
        <v>73740</v>
      </c>
      <c r="H47" s="59"/>
    </row>
    <row r="48" spans="1:8" ht="13.5" customHeight="1" x14ac:dyDescent="0.25">
      <c r="A48" s="72"/>
      <c r="B48" s="55"/>
      <c r="C48" s="48"/>
      <c r="D48" s="52"/>
      <c r="E48" s="47"/>
      <c r="F48" s="50" t="s">
        <v>21</v>
      </c>
      <c r="G48" s="50">
        <f>SUM(G46:G47)</f>
        <v>811140</v>
      </c>
      <c r="H48" s="59"/>
    </row>
    <row r="49" spans="1:8" ht="13.5" customHeight="1" x14ac:dyDescent="0.25">
      <c r="B49" s="2"/>
      <c r="C49" s="2"/>
      <c r="D49" s="2"/>
      <c r="E49" s="2"/>
      <c r="F49" s="73"/>
      <c r="G49" s="74"/>
    </row>
    <row r="50" spans="1:8" ht="13.5" customHeight="1" x14ac:dyDescent="0.25">
      <c r="B50" s="2"/>
      <c r="C50" s="2"/>
      <c r="D50" s="2"/>
      <c r="E50" s="2"/>
      <c r="F50" s="5"/>
      <c r="G50" s="5"/>
    </row>
    <row r="54" spans="1:8" ht="13.5" customHeight="1" x14ac:dyDescent="0.25">
      <c r="A54" s="46" t="s">
        <v>0</v>
      </c>
      <c r="B54" s="47" t="s">
        <v>12</v>
      </c>
      <c r="C54" s="47" t="s">
        <v>5</v>
      </c>
      <c r="D54" s="47" t="s">
        <v>6</v>
      </c>
      <c r="E54" s="48" t="s">
        <v>7</v>
      </c>
      <c r="F54" s="49" t="s">
        <v>13</v>
      </c>
      <c r="G54" s="50" t="s">
        <v>8</v>
      </c>
    </row>
    <row r="55" spans="1:8" ht="13.5" customHeight="1" x14ac:dyDescent="0.25">
      <c r="A55" s="60">
        <v>5</v>
      </c>
      <c r="B55" s="51">
        <v>44611</v>
      </c>
      <c r="C55" s="47" t="s">
        <v>235</v>
      </c>
      <c r="D55" s="52" t="s">
        <v>229</v>
      </c>
      <c r="E55" s="47">
        <v>2</v>
      </c>
      <c r="F55" s="75">
        <v>165900</v>
      </c>
      <c r="G55" s="50">
        <f>F55*E55</f>
        <v>331800</v>
      </c>
    </row>
    <row r="56" spans="1:8" ht="13.5" customHeight="1" x14ac:dyDescent="0.25">
      <c r="A56" s="71"/>
      <c r="B56" s="51"/>
      <c r="C56" s="47"/>
      <c r="D56" s="52" t="s">
        <v>227</v>
      </c>
      <c r="E56" s="47">
        <v>2</v>
      </c>
      <c r="F56" s="76">
        <v>92900</v>
      </c>
      <c r="G56" s="50">
        <f t="shared" ref="G56:G57" si="2">F56*E56</f>
        <v>185800</v>
      </c>
    </row>
    <row r="57" spans="1:8" ht="13.5" customHeight="1" x14ac:dyDescent="0.25">
      <c r="A57" s="71"/>
      <c r="B57" s="51"/>
      <c r="C57" s="47"/>
      <c r="D57" s="2" t="s">
        <v>228</v>
      </c>
      <c r="E57" s="2">
        <v>2</v>
      </c>
      <c r="F57" s="3">
        <v>109900</v>
      </c>
      <c r="G57" s="50">
        <f t="shared" si="2"/>
        <v>219800</v>
      </c>
    </row>
    <row r="58" spans="1:8" ht="13.5" customHeight="1" x14ac:dyDescent="0.25">
      <c r="A58" s="71"/>
      <c r="B58" s="51"/>
      <c r="C58" s="47"/>
      <c r="D58" s="52"/>
      <c r="E58" s="47"/>
      <c r="F58" s="53" t="s">
        <v>14</v>
      </c>
      <c r="G58" s="50">
        <f>SUM(G55:G57)</f>
        <v>737400</v>
      </c>
    </row>
    <row r="59" spans="1:8" ht="13.5" customHeight="1" x14ac:dyDescent="0.25">
      <c r="A59" s="72"/>
      <c r="B59" s="55"/>
      <c r="C59" s="48"/>
      <c r="D59" s="52"/>
      <c r="E59" s="47"/>
      <c r="F59" s="50" t="s">
        <v>23</v>
      </c>
      <c r="G59" s="50">
        <f>G58*0.1</f>
        <v>73740</v>
      </c>
      <c r="H59" s="59"/>
    </row>
    <row r="60" spans="1:8" ht="13.5" customHeight="1" x14ac:dyDescent="0.25">
      <c r="A60" s="72"/>
      <c r="B60" s="55"/>
      <c r="C60" s="48"/>
      <c r="D60" s="52"/>
      <c r="E60" s="47"/>
      <c r="F60" s="50" t="s">
        <v>21</v>
      </c>
      <c r="G60" s="50">
        <f>SUM(G58:G59)</f>
        <v>811140</v>
      </c>
      <c r="H60" s="59"/>
    </row>
    <row r="61" spans="1:8" ht="13.5" customHeight="1" x14ac:dyDescent="0.25">
      <c r="A61" s="72"/>
      <c r="B61" s="55"/>
      <c r="C61" s="48"/>
      <c r="D61" s="52"/>
      <c r="E61" s="47"/>
      <c r="F61" s="50"/>
      <c r="G61" s="50"/>
      <c r="H61" s="59"/>
    </row>
    <row r="62" spans="1:8" ht="13.5" customHeight="1" x14ac:dyDescent="0.25">
      <c r="B62" s="2"/>
      <c r="C62" s="2"/>
      <c r="D62" s="2"/>
      <c r="E62" s="2"/>
      <c r="F62" s="73"/>
      <c r="G62" s="74"/>
    </row>
    <row r="64" spans="1:8" ht="13.5" customHeight="1" x14ac:dyDescent="0.25">
      <c r="A64" s="46" t="s">
        <v>0</v>
      </c>
      <c r="B64" s="47" t="s">
        <v>12</v>
      </c>
      <c r="C64" s="47" t="s">
        <v>5</v>
      </c>
      <c r="D64" s="47" t="s">
        <v>6</v>
      </c>
      <c r="E64" s="48" t="s">
        <v>7</v>
      </c>
      <c r="F64" s="49" t="s">
        <v>13</v>
      </c>
      <c r="G64" s="50" t="s">
        <v>8</v>
      </c>
    </row>
    <row r="65" spans="1:7" ht="13.5" customHeight="1" x14ac:dyDescent="0.25">
      <c r="A65" s="60">
        <v>6</v>
      </c>
      <c r="B65" s="51">
        <v>44611</v>
      </c>
      <c r="C65" s="47" t="s">
        <v>236</v>
      </c>
      <c r="D65" s="52" t="s">
        <v>237</v>
      </c>
      <c r="E65" s="47">
        <v>1</v>
      </c>
      <c r="F65" s="53">
        <v>162900</v>
      </c>
      <c r="G65" s="50">
        <f>F65*E65</f>
        <v>162900</v>
      </c>
    </row>
    <row r="66" spans="1:7" ht="13.5" customHeight="1" x14ac:dyDescent="0.25">
      <c r="A66" s="71"/>
      <c r="B66" s="51"/>
      <c r="C66" s="47"/>
      <c r="D66" s="52" t="s">
        <v>238</v>
      </c>
      <c r="E66" s="1">
        <v>2</v>
      </c>
      <c r="F66" s="3">
        <v>99000</v>
      </c>
      <c r="G66" s="50">
        <f>F66*E66</f>
        <v>198000</v>
      </c>
    </row>
    <row r="67" spans="1:7" ht="13.5" customHeight="1" x14ac:dyDescent="0.25">
      <c r="A67" s="71"/>
      <c r="B67" s="51"/>
      <c r="C67" s="47"/>
      <c r="D67" s="52"/>
      <c r="E67" s="47"/>
      <c r="F67" s="53" t="s">
        <v>14</v>
      </c>
      <c r="G67" s="50">
        <f>SUM(G65:G66)</f>
        <v>360900</v>
      </c>
    </row>
    <row r="68" spans="1:7" ht="13.5" customHeight="1" x14ac:dyDescent="0.25">
      <c r="A68" s="72"/>
      <c r="B68" s="55"/>
      <c r="C68" s="48"/>
      <c r="D68" s="52"/>
      <c r="E68" s="47"/>
      <c r="F68" s="50" t="s">
        <v>23</v>
      </c>
      <c r="G68" s="50">
        <f>G67*0.1</f>
        <v>36090</v>
      </c>
    </row>
    <row r="69" spans="1:7" ht="13.5" customHeight="1" x14ac:dyDescent="0.25">
      <c r="A69" s="72"/>
      <c r="B69" s="55"/>
      <c r="C69" s="48"/>
      <c r="D69" s="52"/>
      <c r="E69" s="47"/>
      <c r="F69" s="50" t="s">
        <v>21</v>
      </c>
      <c r="G69" s="50">
        <f>SUM(G67:G68)</f>
        <v>396990</v>
      </c>
    </row>
    <row r="71" spans="1:7" ht="13.5" customHeight="1" x14ac:dyDescent="0.25">
      <c r="A71" s="46" t="s">
        <v>0</v>
      </c>
      <c r="B71" s="47" t="s">
        <v>12</v>
      </c>
      <c r="C71" s="47" t="s">
        <v>5</v>
      </c>
      <c r="D71" s="47" t="s">
        <v>6</v>
      </c>
      <c r="E71" s="48" t="s">
        <v>7</v>
      </c>
      <c r="F71" s="49" t="s">
        <v>13</v>
      </c>
      <c r="G71" s="50" t="s">
        <v>8</v>
      </c>
    </row>
    <row r="72" spans="1:7" ht="13.5" customHeight="1" x14ac:dyDescent="0.25">
      <c r="A72" s="60">
        <v>7</v>
      </c>
      <c r="B72" s="51">
        <v>44611</v>
      </c>
      <c r="C72" s="47" t="s">
        <v>239</v>
      </c>
      <c r="D72" s="52" t="s">
        <v>229</v>
      </c>
      <c r="E72" s="47">
        <v>3</v>
      </c>
      <c r="F72" s="75">
        <v>165900</v>
      </c>
      <c r="G72" s="50">
        <f>F72*E72</f>
        <v>497700</v>
      </c>
    </row>
    <row r="73" spans="1:7" ht="13.5" customHeight="1" x14ac:dyDescent="0.25">
      <c r="A73" s="71"/>
      <c r="B73" s="51"/>
      <c r="C73" s="47"/>
      <c r="E73" s="77"/>
      <c r="G73" s="50">
        <f>F73*E73</f>
        <v>0</v>
      </c>
    </row>
    <row r="74" spans="1:7" ht="13.5" customHeight="1" x14ac:dyDescent="0.25">
      <c r="A74" s="71"/>
      <c r="B74" s="51"/>
      <c r="C74" s="47"/>
      <c r="D74" s="52"/>
      <c r="E74" s="47"/>
      <c r="F74" s="53" t="s">
        <v>14</v>
      </c>
      <c r="G74" s="50">
        <f>SUM(G72:G73)</f>
        <v>497700</v>
      </c>
    </row>
    <row r="75" spans="1:7" ht="13.5" customHeight="1" x14ac:dyDescent="0.25">
      <c r="A75" s="72"/>
      <c r="B75" s="55"/>
      <c r="C75" s="48"/>
      <c r="D75" s="52"/>
      <c r="E75" s="47"/>
      <c r="F75" s="50" t="s">
        <v>23</v>
      </c>
      <c r="G75" s="50">
        <f>G74*0.1</f>
        <v>49770</v>
      </c>
    </row>
    <row r="76" spans="1:7" ht="13.5" customHeight="1" x14ac:dyDescent="0.25">
      <c r="A76" s="72"/>
      <c r="B76" s="55"/>
      <c r="C76" s="48"/>
      <c r="D76" s="52"/>
      <c r="E76" s="47"/>
      <c r="F76" s="50" t="s">
        <v>21</v>
      </c>
      <c r="G76" s="50">
        <f>SUM(G74:G75)</f>
        <v>547470</v>
      </c>
    </row>
    <row r="80" spans="1:7" ht="13.5" customHeight="1" x14ac:dyDescent="0.25">
      <c r="A80" s="46" t="s">
        <v>0</v>
      </c>
      <c r="B80" s="47" t="s">
        <v>12</v>
      </c>
      <c r="C80" s="47" t="s">
        <v>5</v>
      </c>
      <c r="D80" s="47" t="s">
        <v>6</v>
      </c>
      <c r="E80" s="48" t="s">
        <v>7</v>
      </c>
      <c r="F80" s="49" t="s">
        <v>13</v>
      </c>
      <c r="G80" s="50" t="s">
        <v>8</v>
      </c>
    </row>
    <row r="81" spans="1:7" ht="13.5" customHeight="1" x14ac:dyDescent="0.25">
      <c r="A81" s="60">
        <v>8</v>
      </c>
      <c r="B81" s="51">
        <v>44613</v>
      </c>
      <c r="C81" s="47" t="s">
        <v>240</v>
      </c>
      <c r="D81" s="52" t="s">
        <v>238</v>
      </c>
      <c r="E81" s="1">
        <v>4</v>
      </c>
      <c r="F81" s="3">
        <v>99000</v>
      </c>
      <c r="G81" s="50">
        <f>F81*E81</f>
        <v>396000</v>
      </c>
    </row>
    <row r="82" spans="1:7" ht="13.5" customHeight="1" x14ac:dyDescent="0.25">
      <c r="A82" s="71"/>
      <c r="B82" s="51"/>
      <c r="C82" s="47"/>
      <c r="D82" s="52" t="s">
        <v>227</v>
      </c>
      <c r="E82" s="47">
        <v>3</v>
      </c>
      <c r="F82" s="76">
        <v>92900</v>
      </c>
      <c r="G82" s="50">
        <f t="shared" ref="G82:G84" si="3">F82*E82</f>
        <v>278700</v>
      </c>
    </row>
    <row r="83" spans="1:7" ht="13.5" customHeight="1" x14ac:dyDescent="0.25">
      <c r="A83" s="71"/>
      <c r="B83" s="51"/>
      <c r="C83" s="47"/>
      <c r="D83" s="52" t="s">
        <v>230</v>
      </c>
      <c r="E83" s="47">
        <v>3</v>
      </c>
      <c r="F83" s="53">
        <v>95900</v>
      </c>
      <c r="G83" s="50">
        <f t="shared" si="3"/>
        <v>287700</v>
      </c>
    </row>
    <row r="84" spans="1:7" ht="13.5" customHeight="1" x14ac:dyDescent="0.25">
      <c r="A84" s="71"/>
      <c r="B84" s="51"/>
      <c r="C84" s="47"/>
      <c r="D84" s="52" t="s">
        <v>226</v>
      </c>
      <c r="E84" s="47">
        <v>1</v>
      </c>
      <c r="F84" s="53">
        <v>116900</v>
      </c>
      <c r="G84" s="50">
        <f t="shared" si="3"/>
        <v>116900</v>
      </c>
    </row>
    <row r="85" spans="1:7" ht="13.5" customHeight="1" x14ac:dyDescent="0.25">
      <c r="A85" s="71"/>
      <c r="B85" s="51"/>
      <c r="C85" s="47"/>
      <c r="D85" s="52"/>
      <c r="E85" s="47"/>
      <c r="F85" s="5"/>
      <c r="G85" s="50">
        <f>F85*E85</f>
        <v>0</v>
      </c>
    </row>
    <row r="86" spans="1:7" ht="13.5" customHeight="1" x14ac:dyDescent="0.25">
      <c r="A86" s="71"/>
      <c r="B86" s="51"/>
      <c r="C86" s="47"/>
      <c r="D86" s="52"/>
      <c r="E86" s="47"/>
      <c r="F86" s="53" t="s">
        <v>14</v>
      </c>
      <c r="G86" s="50">
        <f>SUM(G81:G85)</f>
        <v>1079300</v>
      </c>
    </row>
    <row r="87" spans="1:7" ht="13.5" customHeight="1" x14ac:dyDescent="0.25">
      <c r="A87" s="72"/>
      <c r="B87" s="55"/>
      <c r="C87" s="48"/>
      <c r="D87" s="52"/>
      <c r="E87" s="47"/>
      <c r="F87" s="50" t="s">
        <v>23</v>
      </c>
      <c r="G87" s="50">
        <f>G86*0.1</f>
        <v>107930</v>
      </c>
    </row>
    <row r="88" spans="1:7" ht="13.5" customHeight="1" x14ac:dyDescent="0.25">
      <c r="A88" s="72"/>
      <c r="B88" s="55"/>
      <c r="C88" s="48"/>
      <c r="D88" s="52"/>
      <c r="E88" s="47"/>
      <c r="F88" s="50" t="s">
        <v>21</v>
      </c>
      <c r="G88" s="50">
        <f>SUM(G86:G87)</f>
        <v>1187230</v>
      </c>
    </row>
    <row r="91" spans="1:7" ht="13.5" customHeight="1" x14ac:dyDescent="0.25">
      <c r="A91" s="46" t="s">
        <v>0</v>
      </c>
      <c r="B91" s="47" t="s">
        <v>12</v>
      </c>
      <c r="C91" s="47" t="s">
        <v>5</v>
      </c>
      <c r="D91" s="47" t="s">
        <v>6</v>
      </c>
      <c r="E91" s="48" t="s">
        <v>7</v>
      </c>
      <c r="F91" s="49" t="s">
        <v>13</v>
      </c>
      <c r="G91" s="50" t="s">
        <v>8</v>
      </c>
    </row>
    <row r="92" spans="1:7" ht="13.5" customHeight="1" x14ac:dyDescent="0.25">
      <c r="A92" s="60">
        <v>9</v>
      </c>
      <c r="B92" s="51">
        <v>44613</v>
      </c>
      <c r="C92" s="78" t="s">
        <v>241</v>
      </c>
      <c r="D92" s="2" t="s">
        <v>228</v>
      </c>
      <c r="E92" s="2">
        <v>3</v>
      </c>
      <c r="F92" s="3">
        <v>109900</v>
      </c>
      <c r="G92" s="79">
        <f>F92*E92</f>
        <v>329700</v>
      </c>
    </row>
    <row r="93" spans="1:7" ht="13.5" customHeight="1" x14ac:dyDescent="0.25">
      <c r="A93" s="71"/>
      <c r="B93" s="51"/>
      <c r="C93" s="78"/>
      <c r="D93" s="52" t="s">
        <v>227</v>
      </c>
      <c r="E93" s="47">
        <v>1</v>
      </c>
      <c r="F93" s="76">
        <v>92900</v>
      </c>
      <c r="G93" s="79">
        <f t="shared" ref="G93:G97" si="4">F93*E93</f>
        <v>92900</v>
      </c>
    </row>
    <row r="94" spans="1:7" ht="13.5" customHeight="1" x14ac:dyDescent="0.25">
      <c r="A94" s="71"/>
      <c r="B94" s="51"/>
      <c r="C94" s="78"/>
      <c r="D94" s="52" t="s">
        <v>230</v>
      </c>
      <c r="E94" s="47">
        <v>5</v>
      </c>
      <c r="F94" s="53">
        <v>95900</v>
      </c>
      <c r="G94" s="79">
        <f t="shared" si="4"/>
        <v>479500</v>
      </c>
    </row>
    <row r="95" spans="1:7" ht="13.5" customHeight="1" x14ac:dyDescent="0.25">
      <c r="A95" s="71"/>
      <c r="B95" s="51"/>
      <c r="C95" s="78"/>
      <c r="D95" s="80" t="s">
        <v>242</v>
      </c>
      <c r="E95" s="2">
        <v>4</v>
      </c>
      <c r="F95" s="5">
        <v>68900</v>
      </c>
      <c r="G95" s="79">
        <f t="shared" si="4"/>
        <v>275600</v>
      </c>
    </row>
    <row r="96" spans="1:7" ht="13.5" customHeight="1" x14ac:dyDescent="0.25">
      <c r="A96" s="71"/>
      <c r="B96" s="51"/>
      <c r="C96" s="78"/>
      <c r="D96" s="52" t="s">
        <v>229</v>
      </c>
      <c r="E96" s="47">
        <v>2</v>
      </c>
      <c r="F96" s="75">
        <v>165900</v>
      </c>
      <c r="G96" s="79">
        <f t="shared" si="4"/>
        <v>331800</v>
      </c>
    </row>
    <row r="97" spans="1:8" ht="13.5" customHeight="1" x14ac:dyDescent="0.25">
      <c r="A97" s="71"/>
      <c r="B97" s="51"/>
      <c r="C97" s="78"/>
      <c r="D97" s="52" t="s">
        <v>231</v>
      </c>
      <c r="E97" s="47">
        <v>1</v>
      </c>
      <c r="F97" s="53">
        <v>139900</v>
      </c>
      <c r="G97" s="79">
        <f t="shared" si="4"/>
        <v>139900</v>
      </c>
    </row>
    <row r="98" spans="1:8" ht="13.5" customHeight="1" x14ac:dyDescent="0.25">
      <c r="A98" s="71"/>
      <c r="B98" s="51"/>
      <c r="C98" s="47"/>
      <c r="D98" s="7"/>
      <c r="E98" s="2"/>
      <c r="F98" s="5"/>
      <c r="G98" s="5"/>
    </row>
    <row r="99" spans="1:8" ht="13.5" customHeight="1" x14ac:dyDescent="0.25">
      <c r="A99" s="71"/>
      <c r="B99" s="51"/>
      <c r="C99" s="47"/>
      <c r="D99" s="52"/>
      <c r="E99" s="47"/>
      <c r="F99" s="53" t="s">
        <v>14</v>
      </c>
      <c r="G99" s="50">
        <f>SUM(G92:G98)</f>
        <v>1649400</v>
      </c>
    </row>
    <row r="100" spans="1:8" ht="13.5" customHeight="1" x14ac:dyDescent="0.25">
      <c r="A100" s="72"/>
      <c r="B100" s="55"/>
      <c r="C100" s="48"/>
      <c r="D100" s="52"/>
      <c r="E100" s="47"/>
      <c r="F100" s="50" t="s">
        <v>23</v>
      </c>
      <c r="G100" s="50">
        <f>G99*0.1</f>
        <v>164940</v>
      </c>
    </row>
    <row r="101" spans="1:8" ht="13.5" customHeight="1" x14ac:dyDescent="0.25">
      <c r="A101" s="72"/>
      <c r="B101" s="55"/>
      <c r="C101" s="48"/>
      <c r="D101" s="52"/>
      <c r="E101" s="47"/>
      <c r="F101" s="50" t="s">
        <v>21</v>
      </c>
      <c r="G101" s="50">
        <f>SUM(G99:G100)</f>
        <v>1814340</v>
      </c>
    </row>
    <row r="102" spans="1:8" ht="13.5" customHeight="1" x14ac:dyDescent="0.25">
      <c r="H102" s="3"/>
    </row>
    <row r="103" spans="1:8" ht="13.5" customHeight="1" x14ac:dyDescent="0.25">
      <c r="H103" s="3"/>
    </row>
    <row r="104" spans="1:8" ht="13.5" customHeight="1" x14ac:dyDescent="0.25">
      <c r="H104" s="3"/>
    </row>
    <row r="105" spans="1:8" ht="13.5" customHeight="1" x14ac:dyDescent="0.25">
      <c r="A105" s="46" t="s">
        <v>0</v>
      </c>
      <c r="B105" s="47" t="s">
        <v>12</v>
      </c>
      <c r="C105" s="47" t="s">
        <v>5</v>
      </c>
      <c r="D105" s="47" t="s">
        <v>6</v>
      </c>
      <c r="E105" s="48" t="s">
        <v>7</v>
      </c>
      <c r="F105" s="49" t="s">
        <v>13</v>
      </c>
      <c r="G105" s="50" t="s">
        <v>8</v>
      </c>
      <c r="H105" s="3"/>
    </row>
    <row r="106" spans="1:8" ht="13.5" customHeight="1" x14ac:dyDescent="0.25">
      <c r="A106" s="60">
        <v>5</v>
      </c>
      <c r="B106" s="51">
        <v>44614</v>
      </c>
      <c r="C106" s="47" t="s">
        <v>243</v>
      </c>
      <c r="D106" s="52" t="s">
        <v>229</v>
      </c>
      <c r="E106" s="47">
        <v>3</v>
      </c>
      <c r="F106" s="75">
        <v>165900</v>
      </c>
      <c r="G106" s="50">
        <f>E106*F106</f>
        <v>497700</v>
      </c>
      <c r="H106" s="3"/>
    </row>
    <row r="107" spans="1:8" ht="13.5" customHeight="1" x14ac:dyDescent="0.25">
      <c r="A107" s="71"/>
      <c r="B107" s="51"/>
      <c r="C107" s="47"/>
      <c r="D107" s="52" t="s">
        <v>231</v>
      </c>
      <c r="E107" s="47">
        <v>3</v>
      </c>
      <c r="F107" s="53">
        <v>139900</v>
      </c>
      <c r="G107" s="50">
        <f t="shared" ref="G107:G110" si="5">E107*F107</f>
        <v>419700</v>
      </c>
      <c r="H107" s="3"/>
    </row>
    <row r="108" spans="1:8" ht="13.5" customHeight="1" x14ac:dyDescent="0.25">
      <c r="A108" s="71"/>
      <c r="B108" s="51"/>
      <c r="C108" s="47"/>
      <c r="D108" s="2"/>
      <c r="E108" s="81"/>
      <c r="F108" s="5"/>
      <c r="G108" s="50">
        <f t="shared" si="5"/>
        <v>0</v>
      </c>
      <c r="H108" s="3"/>
    </row>
    <row r="109" spans="1:8" ht="13.5" customHeight="1" x14ac:dyDescent="0.25">
      <c r="A109" s="71"/>
      <c r="B109" s="51"/>
      <c r="C109" s="47"/>
      <c r="D109" s="2"/>
      <c r="E109" s="81"/>
      <c r="F109" s="5"/>
      <c r="G109" s="50">
        <f t="shared" si="5"/>
        <v>0</v>
      </c>
    </row>
    <row r="110" spans="1:8" ht="13.5" customHeight="1" x14ac:dyDescent="0.25">
      <c r="A110" s="71"/>
      <c r="B110" s="51"/>
      <c r="C110" s="47"/>
      <c r="D110" s="2"/>
      <c r="E110" s="2"/>
      <c r="F110" s="5"/>
      <c r="G110" s="50">
        <f t="shared" si="5"/>
        <v>0</v>
      </c>
    </row>
    <row r="111" spans="1:8" ht="13.5" customHeight="1" x14ac:dyDescent="0.25">
      <c r="A111" s="71"/>
      <c r="B111" s="51"/>
      <c r="C111" s="47"/>
      <c r="D111" s="52"/>
      <c r="E111" s="47"/>
      <c r="F111" s="53" t="s">
        <v>14</v>
      </c>
      <c r="G111" s="50">
        <f>SUM(G106:G110)</f>
        <v>917400</v>
      </c>
    </row>
    <row r="112" spans="1:8" ht="13.5" customHeight="1" x14ac:dyDescent="0.25">
      <c r="A112" s="72"/>
      <c r="B112" s="55"/>
      <c r="C112" s="48"/>
      <c r="D112" s="52"/>
      <c r="E112" s="47"/>
      <c r="F112" s="50" t="s">
        <v>23</v>
      </c>
      <c r="G112" s="50">
        <f>G111*0.1</f>
        <v>91740</v>
      </c>
    </row>
    <row r="113" spans="1:11" ht="13.5" customHeight="1" x14ac:dyDescent="0.25">
      <c r="A113" s="72"/>
      <c r="B113" s="55"/>
      <c r="C113" s="48"/>
      <c r="D113" s="52"/>
      <c r="E113" s="47"/>
      <c r="F113" s="50" t="s">
        <v>21</v>
      </c>
      <c r="G113" s="50">
        <f>SUM(G111:G112)</f>
        <v>1009140</v>
      </c>
    </row>
    <row r="116" spans="1:11" ht="13.5" customHeight="1" x14ac:dyDescent="0.25">
      <c r="A116" s="46" t="s">
        <v>0</v>
      </c>
      <c r="B116" s="47" t="s">
        <v>12</v>
      </c>
      <c r="C116" s="47" t="s">
        <v>5</v>
      </c>
      <c r="D116" s="47" t="s">
        <v>6</v>
      </c>
      <c r="E116" s="48" t="s">
        <v>7</v>
      </c>
      <c r="F116" s="49" t="s">
        <v>13</v>
      </c>
      <c r="G116" s="50" t="s">
        <v>8</v>
      </c>
    </row>
    <row r="117" spans="1:11" ht="13.5" customHeight="1" x14ac:dyDescent="0.25">
      <c r="A117" s="60">
        <v>5</v>
      </c>
      <c r="B117" s="51">
        <v>44614</v>
      </c>
      <c r="C117" s="47" t="s">
        <v>244</v>
      </c>
      <c r="D117" s="80" t="s">
        <v>227</v>
      </c>
      <c r="E117" s="78">
        <v>1</v>
      </c>
      <c r="F117" s="76">
        <v>92900</v>
      </c>
      <c r="G117" s="50">
        <f>F117*E117</f>
        <v>92900</v>
      </c>
    </row>
    <row r="118" spans="1:11" ht="13.5" customHeight="1" x14ac:dyDescent="0.25">
      <c r="A118" s="71"/>
      <c r="B118" s="51"/>
      <c r="C118" s="47"/>
      <c r="D118" s="52" t="s">
        <v>226</v>
      </c>
      <c r="E118" s="47">
        <v>1</v>
      </c>
      <c r="F118" s="53">
        <v>116900</v>
      </c>
      <c r="G118" s="50">
        <f t="shared" ref="G118:G120" si="6">F118*E118</f>
        <v>116900</v>
      </c>
    </row>
    <row r="119" spans="1:11" ht="13.5" customHeight="1" x14ac:dyDescent="0.25">
      <c r="A119" s="71"/>
      <c r="B119" s="51"/>
      <c r="C119" s="47"/>
      <c r="D119" s="52" t="s">
        <v>230</v>
      </c>
      <c r="E119" s="47">
        <v>1</v>
      </c>
      <c r="F119" s="53">
        <v>95900</v>
      </c>
      <c r="G119" s="50">
        <f t="shared" si="6"/>
        <v>95900</v>
      </c>
    </row>
    <row r="120" spans="1:11" ht="13.5" customHeight="1" x14ac:dyDescent="0.25">
      <c r="A120" s="71"/>
      <c r="B120" s="51"/>
      <c r="C120" s="47"/>
      <c r="D120" s="52"/>
      <c r="E120" s="47"/>
      <c r="F120" s="53"/>
      <c r="G120" s="50">
        <f t="shared" si="6"/>
        <v>0</v>
      </c>
    </row>
    <row r="121" spans="1:11" ht="13.5" customHeight="1" x14ac:dyDescent="0.25">
      <c r="A121" s="71"/>
      <c r="B121" s="51"/>
      <c r="C121" s="47"/>
      <c r="D121" s="52"/>
      <c r="E121" s="47"/>
      <c r="F121" s="53"/>
      <c r="G121" s="50"/>
    </row>
    <row r="122" spans="1:11" ht="13.5" customHeight="1" x14ac:dyDescent="0.25">
      <c r="A122" s="71"/>
      <c r="B122" s="51"/>
      <c r="C122" s="47"/>
      <c r="D122" s="52"/>
      <c r="E122" s="47"/>
      <c r="F122" s="53"/>
      <c r="G122" s="50"/>
    </row>
    <row r="123" spans="1:11" ht="13.5" customHeight="1" x14ac:dyDescent="0.25">
      <c r="A123" s="71"/>
      <c r="B123" s="51"/>
      <c r="C123" s="47"/>
      <c r="D123" s="2"/>
      <c r="E123" s="81"/>
      <c r="F123" s="5"/>
      <c r="G123" s="50">
        <f>F123*E123</f>
        <v>0</v>
      </c>
    </row>
    <row r="124" spans="1:11" ht="13.5" customHeight="1" x14ac:dyDescent="0.25">
      <c r="A124" s="71"/>
      <c r="B124" s="51"/>
      <c r="C124" s="47"/>
      <c r="D124" s="52"/>
      <c r="E124" s="47"/>
      <c r="F124" s="53" t="s">
        <v>14</v>
      </c>
      <c r="G124" s="50">
        <f>SUM(G117:G123)</f>
        <v>305700</v>
      </c>
    </row>
    <row r="125" spans="1:11" ht="13.5" customHeight="1" x14ac:dyDescent="0.25">
      <c r="A125" s="72"/>
      <c r="B125" s="55"/>
      <c r="C125" s="48"/>
      <c r="D125" s="52"/>
      <c r="E125" s="47"/>
      <c r="F125" s="50" t="s">
        <v>23</v>
      </c>
      <c r="G125" s="50">
        <f>G124*0.1</f>
        <v>30570</v>
      </c>
    </row>
    <row r="126" spans="1:11" ht="13.5" customHeight="1" x14ac:dyDescent="0.25">
      <c r="A126" s="72"/>
      <c r="B126" s="55"/>
      <c r="C126" s="48"/>
      <c r="D126" s="52"/>
      <c r="E126" s="47"/>
      <c r="F126" s="50" t="s">
        <v>21</v>
      </c>
      <c r="G126" s="50">
        <f>SUM(G124:G125)</f>
        <v>336270</v>
      </c>
      <c r="J126" s="3">
        <v>300000000</v>
      </c>
      <c r="K126" s="82">
        <f>J126/12*3.4</f>
        <v>85000000</v>
      </c>
    </row>
    <row r="127" spans="1:11" ht="13.5" customHeight="1" x14ac:dyDescent="0.25">
      <c r="J127" s="3"/>
      <c r="K127" s="6"/>
    </row>
    <row r="128" spans="1:11" ht="13.5" customHeight="1" x14ac:dyDescent="0.25">
      <c r="J128" s="3"/>
    </row>
    <row r="129" spans="1:10" ht="13.5" customHeight="1" x14ac:dyDescent="0.25">
      <c r="J129" s="3"/>
    </row>
    <row r="131" spans="1:10" ht="13.5" customHeight="1" x14ac:dyDescent="0.25">
      <c r="A131" s="46" t="s">
        <v>0</v>
      </c>
      <c r="B131" s="47" t="s">
        <v>12</v>
      </c>
      <c r="C131" s="47" t="s">
        <v>5</v>
      </c>
      <c r="D131" s="47" t="s">
        <v>6</v>
      </c>
      <c r="E131" s="48" t="s">
        <v>7</v>
      </c>
      <c r="F131" s="49" t="s">
        <v>13</v>
      </c>
      <c r="G131" s="50" t="s">
        <v>8</v>
      </c>
    </row>
    <row r="132" spans="1:10" ht="13.5" customHeight="1" x14ac:dyDescent="0.25">
      <c r="A132" s="60">
        <v>5</v>
      </c>
      <c r="B132" s="51">
        <v>44614</v>
      </c>
      <c r="C132" s="47" t="s">
        <v>245</v>
      </c>
      <c r="D132" s="52" t="s">
        <v>225</v>
      </c>
      <c r="E132" s="47">
        <v>2</v>
      </c>
      <c r="F132" s="53">
        <v>62900</v>
      </c>
      <c r="G132" s="50">
        <f>F132*E132</f>
        <v>125800</v>
      </c>
    </row>
    <row r="133" spans="1:10" ht="13.5" customHeight="1" x14ac:dyDescent="0.25">
      <c r="A133" s="71"/>
      <c r="B133" s="51"/>
      <c r="C133" s="47"/>
      <c r="D133" s="52"/>
      <c r="E133" s="47"/>
      <c r="F133" s="53"/>
      <c r="G133" s="50">
        <f t="shared" ref="G133:G136" si="7">F133*E133</f>
        <v>0</v>
      </c>
    </row>
    <row r="134" spans="1:10" ht="13.5" customHeight="1" x14ac:dyDescent="0.25">
      <c r="A134" s="71"/>
      <c r="B134" s="51"/>
      <c r="C134" s="47"/>
      <c r="D134" s="52"/>
      <c r="E134" s="47"/>
      <c r="F134" s="53"/>
      <c r="G134" s="50">
        <f t="shared" si="7"/>
        <v>0</v>
      </c>
    </row>
    <row r="135" spans="1:10" ht="13.5" customHeight="1" x14ac:dyDescent="0.25">
      <c r="A135" s="71"/>
      <c r="B135" s="51"/>
      <c r="C135" s="47"/>
      <c r="D135" s="52"/>
      <c r="E135" s="47"/>
      <c r="F135" s="53"/>
      <c r="G135" s="50">
        <f t="shared" si="7"/>
        <v>0</v>
      </c>
    </row>
    <row r="136" spans="1:10" ht="13.5" customHeight="1" x14ac:dyDescent="0.25">
      <c r="A136" s="71"/>
      <c r="B136" s="51"/>
      <c r="C136" s="47"/>
      <c r="D136" s="52"/>
      <c r="E136" s="47"/>
      <c r="F136" s="53"/>
      <c r="G136" s="50">
        <f t="shared" si="7"/>
        <v>0</v>
      </c>
    </row>
    <row r="137" spans="1:10" ht="13.5" customHeight="1" x14ac:dyDescent="0.25">
      <c r="A137" s="71"/>
      <c r="B137" s="51"/>
      <c r="C137" s="47"/>
      <c r="D137" s="52"/>
      <c r="E137" s="47"/>
      <c r="F137" s="53" t="s">
        <v>14</v>
      </c>
      <c r="G137" s="50">
        <f>SUM(G132:G136)</f>
        <v>125800</v>
      </c>
    </row>
    <row r="138" spans="1:10" ht="13.5" customHeight="1" x14ac:dyDescent="0.25">
      <c r="A138" s="72"/>
      <c r="B138" s="55"/>
      <c r="C138" s="48"/>
      <c r="D138" s="52"/>
      <c r="E138" s="47"/>
      <c r="F138" s="50" t="s">
        <v>23</v>
      </c>
      <c r="G138" s="50">
        <f>G137*0.1</f>
        <v>12580</v>
      </c>
    </row>
    <row r="139" spans="1:10" ht="13.5" customHeight="1" x14ac:dyDescent="0.25">
      <c r="A139" s="72"/>
      <c r="B139" s="55"/>
      <c r="C139" s="48"/>
      <c r="D139" s="52"/>
      <c r="E139" s="47"/>
      <c r="F139" s="50" t="s">
        <v>21</v>
      </c>
      <c r="G139" s="50">
        <f>SUM(G137:G138)</f>
        <v>138380</v>
      </c>
    </row>
    <row r="142" spans="1:10" ht="13.5" customHeight="1" x14ac:dyDescent="0.25">
      <c r="A142" s="46" t="s">
        <v>0</v>
      </c>
      <c r="B142" s="47" t="s">
        <v>12</v>
      </c>
      <c r="C142" s="47" t="s">
        <v>5</v>
      </c>
      <c r="D142" s="47" t="s">
        <v>6</v>
      </c>
      <c r="E142" s="48" t="s">
        <v>7</v>
      </c>
      <c r="F142" s="49" t="s">
        <v>13</v>
      </c>
      <c r="G142" s="50" t="s">
        <v>8</v>
      </c>
    </row>
    <row r="143" spans="1:10" ht="13.5" customHeight="1" x14ac:dyDescent="0.25">
      <c r="A143" s="60">
        <v>5</v>
      </c>
      <c r="B143" s="51">
        <v>44614</v>
      </c>
      <c r="C143" s="47" t="s">
        <v>246</v>
      </c>
      <c r="D143" s="52" t="s">
        <v>230</v>
      </c>
      <c r="E143" s="47">
        <v>1</v>
      </c>
      <c r="F143" s="53">
        <v>95900</v>
      </c>
      <c r="G143" s="50">
        <f>F143*E143</f>
        <v>95900</v>
      </c>
    </row>
    <row r="144" spans="1:10" ht="13.5" customHeight="1" x14ac:dyDescent="0.25">
      <c r="A144" s="71"/>
      <c r="B144" s="51"/>
      <c r="C144" s="47"/>
      <c r="D144" s="52"/>
      <c r="E144" s="47"/>
      <c r="F144" s="53"/>
      <c r="G144" s="50">
        <f t="shared" ref="G144:G146" si="8">F144*E144</f>
        <v>0</v>
      </c>
    </row>
    <row r="145" spans="1:7" ht="13.5" customHeight="1" x14ac:dyDescent="0.25">
      <c r="A145" s="71"/>
      <c r="B145" s="51"/>
      <c r="C145" s="47"/>
      <c r="D145" s="52"/>
      <c r="E145" s="47"/>
      <c r="F145" s="53"/>
      <c r="G145" s="50">
        <f t="shared" si="8"/>
        <v>0</v>
      </c>
    </row>
    <row r="146" spans="1:7" ht="13.5" customHeight="1" x14ac:dyDescent="0.25">
      <c r="A146" s="71"/>
      <c r="B146" s="51"/>
      <c r="C146" s="47"/>
      <c r="D146" s="52"/>
      <c r="E146" s="47"/>
      <c r="F146" s="53"/>
      <c r="G146" s="50">
        <f t="shared" si="8"/>
        <v>0</v>
      </c>
    </row>
    <row r="147" spans="1:7" ht="13.5" customHeight="1" x14ac:dyDescent="0.25">
      <c r="A147" s="71"/>
      <c r="B147" s="51"/>
      <c r="C147" s="47"/>
      <c r="D147" s="52"/>
      <c r="E147" s="47"/>
      <c r="F147" s="53"/>
      <c r="G147" s="50">
        <f>F147*E147</f>
        <v>0</v>
      </c>
    </row>
    <row r="148" spans="1:7" ht="13.5" customHeight="1" x14ac:dyDescent="0.25">
      <c r="A148" s="71"/>
      <c r="B148" s="51"/>
      <c r="C148" s="47"/>
      <c r="D148" s="52"/>
      <c r="E148" s="47"/>
      <c r="F148" s="53" t="s">
        <v>14</v>
      </c>
      <c r="G148" s="50">
        <f>SUM(G143:G147)</f>
        <v>95900</v>
      </c>
    </row>
    <row r="149" spans="1:7" ht="13.5" customHeight="1" x14ac:dyDescent="0.25">
      <c r="A149" s="72"/>
      <c r="B149" s="55"/>
      <c r="C149" s="48"/>
      <c r="D149" s="52"/>
      <c r="E149" s="47"/>
      <c r="F149" s="50" t="s">
        <v>23</v>
      </c>
      <c r="G149" s="50">
        <f>G148*0.1</f>
        <v>9590</v>
      </c>
    </row>
    <row r="150" spans="1:7" ht="13.5" customHeight="1" x14ac:dyDescent="0.25">
      <c r="A150" s="72"/>
      <c r="B150" s="55"/>
      <c r="C150" s="48"/>
      <c r="D150" s="52"/>
      <c r="E150" s="47"/>
      <c r="F150" s="50" t="s">
        <v>21</v>
      </c>
      <c r="G150" s="50">
        <f>SUM(G148:G149)</f>
        <v>105490</v>
      </c>
    </row>
    <row r="154" spans="1:7" ht="13.5" customHeight="1" x14ac:dyDescent="0.25">
      <c r="A154" s="46" t="s">
        <v>0</v>
      </c>
      <c r="B154" s="47" t="s">
        <v>12</v>
      </c>
      <c r="C154" s="47" t="s">
        <v>5</v>
      </c>
      <c r="D154" s="47" t="s">
        <v>6</v>
      </c>
      <c r="E154" s="48" t="s">
        <v>7</v>
      </c>
      <c r="F154" s="49" t="s">
        <v>13</v>
      </c>
      <c r="G154" s="50" t="s">
        <v>8</v>
      </c>
    </row>
    <row r="155" spans="1:7" ht="13.5" customHeight="1" x14ac:dyDescent="0.25">
      <c r="A155" s="60">
        <v>5</v>
      </c>
      <c r="B155" s="51">
        <v>44614</v>
      </c>
      <c r="C155" s="47" t="s">
        <v>247</v>
      </c>
      <c r="D155" s="80" t="s">
        <v>227</v>
      </c>
      <c r="E155" s="78">
        <v>3</v>
      </c>
      <c r="F155" s="76">
        <v>92900</v>
      </c>
      <c r="G155" s="50">
        <f>F155*E155</f>
        <v>278700</v>
      </c>
    </row>
    <row r="156" spans="1:7" ht="13.5" customHeight="1" x14ac:dyDescent="0.25">
      <c r="A156" s="71"/>
      <c r="B156" s="51"/>
      <c r="C156" s="47"/>
      <c r="D156" s="52"/>
      <c r="E156" s="47"/>
      <c r="F156" s="53"/>
      <c r="G156" s="50">
        <f>F156*E156</f>
        <v>0</v>
      </c>
    </row>
    <row r="157" spans="1:7" ht="13.5" customHeight="1" x14ac:dyDescent="0.25">
      <c r="A157" s="71"/>
      <c r="B157" s="51"/>
      <c r="C157" s="47"/>
      <c r="E157" s="47"/>
      <c r="F157" s="53"/>
      <c r="G157" s="50">
        <f>F157*E157</f>
        <v>0</v>
      </c>
    </row>
    <row r="158" spans="1:7" ht="13.5" customHeight="1" x14ac:dyDescent="0.25">
      <c r="A158" s="71"/>
      <c r="B158" s="51"/>
      <c r="C158" s="47"/>
      <c r="D158" s="52"/>
      <c r="E158" s="47"/>
      <c r="F158" s="53" t="s">
        <v>14</v>
      </c>
      <c r="G158" s="50">
        <f>SUM(G155:G157)</f>
        <v>278700</v>
      </c>
    </row>
    <row r="159" spans="1:7" ht="13.5" customHeight="1" x14ac:dyDescent="0.25">
      <c r="A159" s="72"/>
      <c r="B159" s="55"/>
      <c r="C159" s="48"/>
      <c r="D159" s="52"/>
      <c r="E159" s="47"/>
      <c r="F159" s="50" t="s">
        <v>23</v>
      </c>
      <c r="G159" s="50">
        <f>G158*0.1</f>
        <v>27870</v>
      </c>
    </row>
    <row r="160" spans="1:7" ht="13.5" customHeight="1" x14ac:dyDescent="0.25">
      <c r="A160" s="72"/>
      <c r="B160" s="55"/>
      <c r="C160" s="48"/>
      <c r="D160" s="52"/>
      <c r="E160" s="47"/>
      <c r="F160" s="50" t="s">
        <v>21</v>
      </c>
      <c r="G160" s="50">
        <f>SUM(G158:G159)</f>
        <v>306570</v>
      </c>
    </row>
    <row r="164" spans="1:7" ht="13.5" customHeight="1" x14ac:dyDescent="0.25">
      <c r="A164" s="46" t="s">
        <v>0</v>
      </c>
      <c r="B164" s="47" t="s">
        <v>12</v>
      </c>
      <c r="C164" s="47" t="s">
        <v>5</v>
      </c>
      <c r="D164" s="47" t="s">
        <v>6</v>
      </c>
      <c r="E164" s="48" t="s">
        <v>7</v>
      </c>
      <c r="F164" s="49" t="s">
        <v>13</v>
      </c>
      <c r="G164" s="50" t="s">
        <v>8</v>
      </c>
    </row>
    <row r="165" spans="1:7" ht="13.5" customHeight="1" x14ac:dyDescent="0.25">
      <c r="A165" s="60"/>
      <c r="B165" s="51">
        <v>44614</v>
      </c>
      <c r="C165" s="47" t="s">
        <v>248</v>
      </c>
      <c r="D165" s="52" t="s">
        <v>226</v>
      </c>
      <c r="E165" s="47">
        <v>2</v>
      </c>
      <c r="F165" s="49">
        <v>116900</v>
      </c>
      <c r="G165" s="50">
        <f>E165*F165</f>
        <v>233800</v>
      </c>
    </row>
    <row r="166" spans="1:7" ht="13.5" customHeight="1" x14ac:dyDescent="0.25">
      <c r="A166" s="60"/>
      <c r="B166" s="47"/>
      <c r="C166" s="47"/>
      <c r="D166" s="52" t="s">
        <v>228</v>
      </c>
      <c r="E166" s="47">
        <v>1</v>
      </c>
      <c r="F166" s="49">
        <v>109900</v>
      </c>
      <c r="G166" s="50">
        <f t="shared" ref="G166:G171" si="9">E166*F166</f>
        <v>109900</v>
      </c>
    </row>
    <row r="167" spans="1:7" ht="13.5" customHeight="1" x14ac:dyDescent="0.25">
      <c r="A167" s="60"/>
      <c r="B167" s="47"/>
      <c r="C167" s="47"/>
      <c r="D167" s="52" t="s">
        <v>231</v>
      </c>
      <c r="E167" s="47">
        <v>3</v>
      </c>
      <c r="F167" s="53">
        <v>139900</v>
      </c>
      <c r="G167" s="50">
        <f t="shared" si="9"/>
        <v>419700</v>
      </c>
    </row>
    <row r="168" spans="1:7" ht="13.5" customHeight="1" x14ac:dyDescent="0.25">
      <c r="A168" s="60"/>
      <c r="B168" s="47"/>
      <c r="C168" s="47"/>
      <c r="D168" s="52" t="s">
        <v>229</v>
      </c>
      <c r="E168" s="47">
        <v>1</v>
      </c>
      <c r="F168" s="75">
        <v>165900</v>
      </c>
      <c r="G168" s="50">
        <f t="shared" si="9"/>
        <v>165900</v>
      </c>
    </row>
    <row r="169" spans="1:7" ht="13.5" customHeight="1" x14ac:dyDescent="0.25">
      <c r="A169" s="60"/>
      <c r="B169" s="47"/>
      <c r="C169" s="47"/>
      <c r="D169" s="80" t="s">
        <v>227</v>
      </c>
      <c r="E169" s="78">
        <v>2</v>
      </c>
      <c r="F169" s="76">
        <v>92900</v>
      </c>
      <c r="G169" s="50">
        <f t="shared" si="9"/>
        <v>185800</v>
      </c>
    </row>
    <row r="170" spans="1:7" ht="13.5" customHeight="1" x14ac:dyDescent="0.25">
      <c r="A170" s="60"/>
      <c r="B170" s="47"/>
      <c r="C170" s="47"/>
      <c r="D170" s="52" t="s">
        <v>249</v>
      </c>
      <c r="E170" s="47">
        <v>1</v>
      </c>
      <c r="F170" s="49">
        <v>119900</v>
      </c>
      <c r="G170" s="50">
        <f t="shared" si="9"/>
        <v>119900</v>
      </c>
    </row>
    <row r="171" spans="1:7" ht="13.5" customHeight="1" x14ac:dyDescent="0.25">
      <c r="A171" s="60"/>
      <c r="B171" s="47"/>
      <c r="C171" s="47"/>
      <c r="D171" s="80" t="s">
        <v>242</v>
      </c>
      <c r="E171" s="81">
        <v>2</v>
      </c>
      <c r="F171" s="5">
        <v>68900</v>
      </c>
      <c r="G171" s="50">
        <f t="shared" si="9"/>
        <v>137800</v>
      </c>
    </row>
    <row r="172" spans="1:7" ht="13.5" customHeight="1" x14ac:dyDescent="0.25">
      <c r="A172" s="60">
        <v>5</v>
      </c>
      <c r="B172" s="51"/>
      <c r="C172" s="47"/>
      <c r="D172" s="52"/>
      <c r="E172" s="83"/>
      <c r="F172" s="53"/>
      <c r="G172" s="50">
        <f>F172*E172</f>
        <v>0</v>
      </c>
    </row>
    <row r="173" spans="1:7" ht="13.5" customHeight="1" x14ac:dyDescent="0.25">
      <c r="A173" s="71"/>
      <c r="B173" s="51"/>
      <c r="C173" s="47"/>
      <c r="D173" s="8"/>
      <c r="G173" s="50">
        <f>F173*E173</f>
        <v>0</v>
      </c>
    </row>
    <row r="174" spans="1:7" ht="13.5" customHeight="1" x14ac:dyDescent="0.25">
      <c r="A174" s="71"/>
      <c r="B174" s="51"/>
      <c r="C174" s="47"/>
      <c r="D174" s="52"/>
      <c r="E174" s="47"/>
      <c r="F174" s="53" t="s">
        <v>14</v>
      </c>
      <c r="G174" s="50">
        <f>SUM(G165:G173)</f>
        <v>1372800</v>
      </c>
    </row>
    <row r="175" spans="1:7" ht="13.5" customHeight="1" x14ac:dyDescent="0.25">
      <c r="A175" s="72"/>
      <c r="B175" s="55"/>
      <c r="C175" s="48"/>
      <c r="D175" s="52"/>
      <c r="E175" s="47"/>
      <c r="F175" s="50" t="s">
        <v>23</v>
      </c>
      <c r="G175" s="50">
        <f>G174*0.1</f>
        <v>137280</v>
      </c>
    </row>
    <row r="176" spans="1:7" ht="13.5" customHeight="1" x14ac:dyDescent="0.25">
      <c r="A176" s="72"/>
      <c r="B176" s="55"/>
      <c r="C176" s="48"/>
      <c r="D176" s="52"/>
      <c r="E176" s="47"/>
      <c r="F176" s="50" t="s">
        <v>21</v>
      </c>
      <c r="G176" s="50">
        <f>SUM(G174:G175)</f>
        <v>1510080</v>
      </c>
    </row>
    <row r="179" spans="1:7" ht="13.5" customHeight="1" x14ac:dyDescent="0.25">
      <c r="A179" s="46" t="s">
        <v>0</v>
      </c>
      <c r="B179" s="47" t="s">
        <v>12</v>
      </c>
      <c r="C179" s="47" t="s">
        <v>5</v>
      </c>
      <c r="D179" s="47" t="s">
        <v>6</v>
      </c>
      <c r="E179" s="48" t="s">
        <v>7</v>
      </c>
      <c r="F179" s="49" t="s">
        <v>13</v>
      </c>
      <c r="G179" s="50" t="s">
        <v>8</v>
      </c>
    </row>
    <row r="180" spans="1:7" ht="13.5" customHeight="1" x14ac:dyDescent="0.25">
      <c r="A180" s="60">
        <v>5</v>
      </c>
      <c r="B180" s="51">
        <v>44615</v>
      </c>
      <c r="C180" s="47" t="s">
        <v>250</v>
      </c>
      <c r="D180" s="52" t="s">
        <v>231</v>
      </c>
      <c r="E180" s="47">
        <v>2</v>
      </c>
      <c r="F180" s="53">
        <v>139900</v>
      </c>
      <c r="G180" s="50">
        <f>F180*E180</f>
        <v>279800</v>
      </c>
    </row>
    <row r="181" spans="1:7" ht="13.5" customHeight="1" x14ac:dyDescent="0.25">
      <c r="A181" s="71"/>
      <c r="B181" s="51"/>
      <c r="C181" s="47"/>
      <c r="D181" s="52" t="s">
        <v>229</v>
      </c>
      <c r="E181" s="47">
        <v>3</v>
      </c>
      <c r="F181" s="75">
        <v>165900</v>
      </c>
      <c r="G181" s="50">
        <f t="shared" ref="G181:G183" si="10">F181*E181</f>
        <v>497700</v>
      </c>
    </row>
    <row r="182" spans="1:7" ht="13.5" customHeight="1" x14ac:dyDescent="0.25">
      <c r="A182" s="71"/>
      <c r="B182" s="51"/>
      <c r="C182" s="47"/>
      <c r="D182" s="52" t="s">
        <v>228</v>
      </c>
      <c r="E182" s="47">
        <v>3</v>
      </c>
      <c r="F182" s="49">
        <v>109900</v>
      </c>
      <c r="G182" s="50">
        <f t="shared" si="10"/>
        <v>329700</v>
      </c>
    </row>
    <row r="183" spans="1:7" ht="13.5" customHeight="1" x14ac:dyDescent="0.25">
      <c r="A183" s="71"/>
      <c r="B183" s="51"/>
      <c r="C183" s="47"/>
      <c r="D183" s="80" t="s">
        <v>242</v>
      </c>
      <c r="E183" s="81">
        <v>1</v>
      </c>
      <c r="F183" s="5">
        <v>68900</v>
      </c>
      <c r="G183" s="50">
        <f t="shared" si="10"/>
        <v>68900</v>
      </c>
    </row>
    <row r="184" spans="1:7" ht="13.5" customHeight="1" x14ac:dyDescent="0.25">
      <c r="A184" s="71"/>
      <c r="B184" s="51"/>
      <c r="C184" s="47"/>
      <c r="D184" s="52"/>
      <c r="E184" s="47"/>
      <c r="F184" s="53"/>
      <c r="G184" s="50"/>
    </row>
    <row r="185" spans="1:7" ht="13.5" customHeight="1" x14ac:dyDescent="0.25">
      <c r="A185" s="71"/>
      <c r="B185" s="51"/>
      <c r="C185" s="47"/>
      <c r="D185" s="52"/>
      <c r="E185" s="47"/>
      <c r="F185" s="53"/>
      <c r="G185" s="50">
        <f>F185*E185</f>
        <v>0</v>
      </c>
    </row>
    <row r="186" spans="1:7" ht="13.5" customHeight="1" x14ac:dyDescent="0.25">
      <c r="A186" s="71"/>
      <c r="B186" s="51"/>
      <c r="C186" s="47"/>
      <c r="D186" s="52"/>
      <c r="E186" s="47"/>
      <c r="F186" s="53" t="s">
        <v>14</v>
      </c>
      <c r="G186" s="50">
        <f>SUM(G180:G185)</f>
        <v>1176100</v>
      </c>
    </row>
    <row r="187" spans="1:7" ht="13.5" customHeight="1" x14ac:dyDescent="0.25">
      <c r="A187" s="72"/>
      <c r="B187" s="55"/>
      <c r="C187" s="48"/>
      <c r="D187" s="52"/>
      <c r="E187" s="47"/>
      <c r="F187" s="50" t="s">
        <v>23</v>
      </c>
      <c r="G187" s="50">
        <f>G186*0.1</f>
        <v>117610</v>
      </c>
    </row>
    <row r="188" spans="1:7" ht="13.5" customHeight="1" x14ac:dyDescent="0.25">
      <c r="A188" s="72"/>
      <c r="B188" s="55"/>
      <c r="C188" s="48"/>
      <c r="D188" s="52"/>
      <c r="E188" s="47"/>
      <c r="F188" s="50" t="s">
        <v>21</v>
      </c>
      <c r="G188" s="50">
        <f>SUM(G186:G187)</f>
        <v>1293710</v>
      </c>
    </row>
    <row r="191" spans="1:7" ht="13.5" customHeight="1" x14ac:dyDescent="0.25">
      <c r="A191" s="46" t="s">
        <v>0</v>
      </c>
      <c r="B191" s="47" t="s">
        <v>12</v>
      </c>
      <c r="C191" s="47" t="s">
        <v>5</v>
      </c>
      <c r="D191" s="47" t="s">
        <v>6</v>
      </c>
      <c r="E191" s="48" t="s">
        <v>7</v>
      </c>
      <c r="F191" s="49" t="s">
        <v>13</v>
      </c>
      <c r="G191" s="50" t="s">
        <v>8</v>
      </c>
    </row>
    <row r="192" spans="1:7" ht="13.5" customHeight="1" x14ac:dyDescent="0.25">
      <c r="A192" s="60">
        <v>5</v>
      </c>
      <c r="B192" s="51">
        <v>44615</v>
      </c>
      <c r="C192" s="47" t="s">
        <v>251</v>
      </c>
      <c r="D192" s="52" t="s">
        <v>226</v>
      </c>
      <c r="E192" s="47">
        <v>1</v>
      </c>
      <c r="F192" s="49">
        <v>116900</v>
      </c>
      <c r="G192" s="50">
        <f>F192*E192</f>
        <v>116900</v>
      </c>
    </row>
    <row r="193" spans="1:7" ht="13.5" customHeight="1" x14ac:dyDescent="0.25">
      <c r="A193" s="71"/>
      <c r="B193" s="51"/>
      <c r="C193" s="47"/>
      <c r="D193" s="52" t="s">
        <v>231</v>
      </c>
      <c r="E193" s="47">
        <v>2</v>
      </c>
      <c r="F193" s="53">
        <v>139900</v>
      </c>
      <c r="G193" s="50">
        <f t="shared" ref="G193:G195" si="11">F193*E193</f>
        <v>279800</v>
      </c>
    </row>
    <row r="194" spans="1:7" ht="13.5" customHeight="1" x14ac:dyDescent="0.25">
      <c r="A194" s="71"/>
      <c r="B194" s="51"/>
      <c r="C194" s="47"/>
      <c r="D194" s="52" t="s">
        <v>229</v>
      </c>
      <c r="E194" s="47">
        <v>3</v>
      </c>
      <c r="F194" s="75">
        <v>165900</v>
      </c>
      <c r="G194" s="50">
        <f t="shared" si="11"/>
        <v>497700</v>
      </c>
    </row>
    <row r="195" spans="1:7" ht="13.5" customHeight="1" x14ac:dyDescent="0.25">
      <c r="A195" s="71"/>
      <c r="B195" s="51"/>
      <c r="C195" s="47"/>
      <c r="D195" s="52"/>
      <c r="E195" s="47"/>
      <c r="F195" s="53"/>
      <c r="G195" s="50">
        <f t="shared" si="11"/>
        <v>0</v>
      </c>
    </row>
    <row r="196" spans="1:7" ht="13.5" customHeight="1" x14ac:dyDescent="0.25">
      <c r="A196" s="71"/>
      <c r="B196" s="51"/>
      <c r="C196" s="47"/>
      <c r="D196" s="52"/>
      <c r="E196" s="47"/>
      <c r="F196" s="53"/>
      <c r="G196" s="50">
        <f>F196*E196</f>
        <v>0</v>
      </c>
    </row>
    <row r="197" spans="1:7" ht="13.5" customHeight="1" x14ac:dyDescent="0.25">
      <c r="A197" s="71"/>
      <c r="B197" s="51"/>
      <c r="C197" s="47"/>
      <c r="D197" s="52"/>
      <c r="E197" s="47"/>
      <c r="F197" s="53" t="s">
        <v>14</v>
      </c>
      <c r="G197" s="50">
        <f>SUM(G192:G196)</f>
        <v>894400</v>
      </c>
    </row>
    <row r="198" spans="1:7" ht="13.5" customHeight="1" x14ac:dyDescent="0.25">
      <c r="A198" s="72"/>
      <c r="B198" s="55"/>
      <c r="C198" s="48"/>
      <c r="D198" s="52"/>
      <c r="E198" s="47"/>
      <c r="F198" s="50" t="s">
        <v>23</v>
      </c>
      <c r="G198" s="50">
        <f>G197*0.1</f>
        <v>89440</v>
      </c>
    </row>
    <row r="199" spans="1:7" ht="13.5" customHeight="1" x14ac:dyDescent="0.25">
      <c r="A199" s="72"/>
      <c r="B199" s="55"/>
      <c r="C199" s="48"/>
      <c r="D199" s="52"/>
      <c r="E199" s="47"/>
      <c r="F199" s="50" t="s">
        <v>21</v>
      </c>
      <c r="G199" s="50">
        <f>SUM(G197:G198)</f>
        <v>983840</v>
      </c>
    </row>
    <row r="202" spans="1:7" ht="13.5" customHeight="1" x14ac:dyDescent="0.25">
      <c r="A202" s="46" t="s">
        <v>0</v>
      </c>
      <c r="B202" s="47" t="s">
        <v>12</v>
      </c>
      <c r="C202" s="47" t="s">
        <v>5</v>
      </c>
      <c r="D202" s="47" t="s">
        <v>6</v>
      </c>
      <c r="E202" s="48" t="s">
        <v>7</v>
      </c>
      <c r="F202" s="49" t="s">
        <v>13</v>
      </c>
      <c r="G202" s="50" t="s">
        <v>8</v>
      </c>
    </row>
    <row r="203" spans="1:7" ht="13.5" customHeight="1" x14ac:dyDescent="0.25">
      <c r="A203" s="60">
        <v>5</v>
      </c>
      <c r="B203" s="51">
        <v>44616</v>
      </c>
      <c r="C203" s="47" t="s">
        <v>252</v>
      </c>
      <c r="D203" s="52" t="s">
        <v>253</v>
      </c>
      <c r="E203" s="52">
        <v>3</v>
      </c>
      <c r="F203" s="47">
        <v>152800</v>
      </c>
      <c r="G203" s="50">
        <f>E203*F203</f>
        <v>458400</v>
      </c>
    </row>
    <row r="204" spans="1:7" ht="13.5" customHeight="1" x14ac:dyDescent="0.25">
      <c r="A204" s="71"/>
      <c r="B204" s="51"/>
      <c r="C204" s="47"/>
      <c r="D204" s="52" t="s">
        <v>229</v>
      </c>
      <c r="E204" s="47">
        <v>1</v>
      </c>
      <c r="F204" s="75">
        <v>165900</v>
      </c>
      <c r="G204" s="50">
        <f t="shared" ref="G204:G208" si="12">E204*F204</f>
        <v>165900</v>
      </c>
    </row>
    <row r="205" spans="1:7" ht="13.5" customHeight="1" x14ac:dyDescent="0.25">
      <c r="A205" s="71"/>
      <c r="B205" s="51"/>
      <c r="C205" s="52"/>
      <c r="D205" s="52" t="s">
        <v>249</v>
      </c>
      <c r="E205" s="47">
        <v>2</v>
      </c>
      <c r="F205" s="49">
        <v>119900</v>
      </c>
      <c r="G205" s="50">
        <f t="shared" si="12"/>
        <v>239800</v>
      </c>
    </row>
    <row r="206" spans="1:7" ht="13.5" customHeight="1" x14ac:dyDescent="0.25">
      <c r="A206" s="71"/>
      <c r="B206" s="51"/>
      <c r="C206" s="47"/>
      <c r="D206" s="52" t="s">
        <v>225</v>
      </c>
      <c r="E206" s="47">
        <v>4</v>
      </c>
      <c r="F206" s="53">
        <v>62900</v>
      </c>
      <c r="G206" s="50">
        <f t="shared" si="12"/>
        <v>251600</v>
      </c>
    </row>
    <row r="207" spans="1:7" ht="13.5" customHeight="1" x14ac:dyDescent="0.25">
      <c r="A207" s="71"/>
      <c r="B207" s="51"/>
      <c r="C207" s="47"/>
      <c r="D207" s="52" t="s">
        <v>226</v>
      </c>
      <c r="E207" s="47">
        <v>2</v>
      </c>
      <c r="F207" s="49">
        <v>116900</v>
      </c>
      <c r="G207" s="50">
        <f t="shared" si="12"/>
        <v>233800</v>
      </c>
    </row>
    <row r="208" spans="1:7" ht="13.5" customHeight="1" x14ac:dyDescent="0.25">
      <c r="A208" s="71"/>
      <c r="B208" s="51"/>
      <c r="C208" s="47"/>
      <c r="D208" s="80" t="s">
        <v>227</v>
      </c>
      <c r="E208" s="78">
        <v>1</v>
      </c>
      <c r="F208" s="76">
        <v>92900</v>
      </c>
      <c r="G208" s="50">
        <f t="shared" si="12"/>
        <v>92900</v>
      </c>
    </row>
    <row r="209" spans="1:8" ht="13.5" customHeight="1" x14ac:dyDescent="0.25">
      <c r="A209" s="71"/>
      <c r="B209" s="51"/>
      <c r="C209" s="47"/>
      <c r="G209" s="50"/>
    </row>
    <row r="210" spans="1:8" ht="13.5" customHeight="1" x14ac:dyDescent="0.25">
      <c r="A210" s="71"/>
      <c r="B210" s="51"/>
      <c r="C210" s="47"/>
      <c r="F210" s="53" t="s">
        <v>14</v>
      </c>
      <c r="G210" s="50">
        <f>SUM(G203:G209)</f>
        <v>1442400</v>
      </c>
    </row>
    <row r="211" spans="1:8" ht="13.5" customHeight="1" x14ac:dyDescent="0.25">
      <c r="A211" s="72"/>
      <c r="B211" s="55"/>
      <c r="C211" s="48"/>
      <c r="D211" s="52"/>
      <c r="E211" s="47"/>
      <c r="F211" s="50" t="s">
        <v>23</v>
      </c>
      <c r="G211" s="50">
        <f>G210*10/100</f>
        <v>144240</v>
      </c>
    </row>
    <row r="212" spans="1:8" ht="13.5" customHeight="1" x14ac:dyDescent="0.25">
      <c r="A212" s="72"/>
      <c r="B212" s="55"/>
      <c r="C212" s="48"/>
      <c r="D212" s="52"/>
      <c r="E212" s="47"/>
      <c r="F212" s="50" t="s">
        <v>21</v>
      </c>
      <c r="G212" s="50">
        <f>SUM(G210:G211)</f>
        <v>1586640</v>
      </c>
    </row>
    <row r="215" spans="1:8" ht="13.5" customHeight="1" x14ac:dyDescent="0.25">
      <c r="A215" s="46" t="s">
        <v>0</v>
      </c>
      <c r="B215" s="47" t="s">
        <v>12</v>
      </c>
      <c r="C215" s="47" t="s">
        <v>5</v>
      </c>
      <c r="D215" s="47" t="s">
        <v>6</v>
      </c>
      <c r="E215" s="48" t="s">
        <v>7</v>
      </c>
      <c r="F215" s="49" t="s">
        <v>13</v>
      </c>
      <c r="G215" s="50" t="s">
        <v>8</v>
      </c>
    </row>
    <row r="216" spans="1:8" ht="13.5" customHeight="1" x14ac:dyDescent="0.25">
      <c r="A216" s="60">
        <v>5</v>
      </c>
      <c r="B216" s="51">
        <v>44616</v>
      </c>
      <c r="C216" s="47" t="s">
        <v>254</v>
      </c>
      <c r="D216" s="52" t="s">
        <v>253</v>
      </c>
      <c r="E216" s="52">
        <v>2</v>
      </c>
      <c r="F216" s="47">
        <v>152800</v>
      </c>
      <c r="G216" s="50">
        <f>F216*E216</f>
        <v>305600</v>
      </c>
    </row>
    <row r="217" spans="1:8" ht="13.5" customHeight="1" x14ac:dyDescent="0.25">
      <c r="A217" s="71"/>
      <c r="B217" s="51"/>
      <c r="C217" s="47"/>
      <c r="D217" s="80" t="s">
        <v>242</v>
      </c>
      <c r="E217" s="81">
        <v>1</v>
      </c>
      <c r="F217" s="5">
        <v>68900</v>
      </c>
      <c r="G217" s="50">
        <f t="shared" ref="G217:G224" si="13">F217*E217</f>
        <v>68900</v>
      </c>
    </row>
    <row r="218" spans="1:8" ht="13.5" customHeight="1" x14ac:dyDescent="0.25">
      <c r="A218" s="71"/>
      <c r="B218" s="51"/>
      <c r="C218" s="47"/>
      <c r="D218" s="52" t="s">
        <v>255</v>
      </c>
      <c r="E218" s="47">
        <v>2</v>
      </c>
      <c r="F218" s="53">
        <v>160900</v>
      </c>
      <c r="G218" s="50">
        <f t="shared" si="13"/>
        <v>321800</v>
      </c>
    </row>
    <row r="219" spans="1:8" ht="13.5" customHeight="1" x14ac:dyDescent="0.25">
      <c r="A219" s="71"/>
      <c r="B219" s="51"/>
      <c r="C219" s="47"/>
      <c r="D219" s="52" t="s">
        <v>226</v>
      </c>
      <c r="E219" s="47">
        <v>2</v>
      </c>
      <c r="F219" s="49">
        <v>116900</v>
      </c>
      <c r="G219" s="50">
        <f t="shared" si="13"/>
        <v>233800</v>
      </c>
    </row>
    <row r="220" spans="1:8" ht="13.5" customHeight="1" x14ac:dyDescent="0.25">
      <c r="A220" s="71"/>
      <c r="B220" s="51"/>
      <c r="C220" s="47"/>
      <c r="D220" s="52" t="s">
        <v>231</v>
      </c>
      <c r="E220" s="47">
        <v>2</v>
      </c>
      <c r="F220" s="53">
        <v>139900</v>
      </c>
      <c r="G220" s="50">
        <f t="shared" si="13"/>
        <v>279800</v>
      </c>
      <c r="H220" s="82"/>
    </row>
    <row r="221" spans="1:8" ht="13.5" customHeight="1" x14ac:dyDescent="0.25">
      <c r="A221" s="71"/>
      <c r="B221" s="51"/>
      <c r="C221" s="47"/>
      <c r="D221" s="52" t="s">
        <v>229</v>
      </c>
      <c r="E221" s="47">
        <v>1</v>
      </c>
      <c r="F221" s="75">
        <v>165900</v>
      </c>
      <c r="G221" s="50">
        <f t="shared" si="13"/>
        <v>165900</v>
      </c>
      <c r="H221" s="82"/>
    </row>
    <row r="222" spans="1:8" ht="13.5" customHeight="1" x14ac:dyDescent="0.25">
      <c r="A222" s="71"/>
      <c r="B222" s="51"/>
      <c r="C222" s="47"/>
      <c r="D222" s="80" t="s">
        <v>227</v>
      </c>
      <c r="E222" s="78">
        <v>2</v>
      </c>
      <c r="F222" s="76">
        <v>92900</v>
      </c>
      <c r="G222" s="50">
        <f t="shared" si="13"/>
        <v>185800</v>
      </c>
    </row>
    <row r="223" spans="1:8" ht="13.5" customHeight="1" x14ac:dyDescent="0.25">
      <c r="A223" s="71"/>
      <c r="B223" s="51"/>
      <c r="C223" s="47"/>
      <c r="D223" s="52" t="s">
        <v>228</v>
      </c>
      <c r="E223" s="47">
        <v>3</v>
      </c>
      <c r="F223" s="49">
        <v>109900</v>
      </c>
      <c r="G223" s="50">
        <f t="shared" si="13"/>
        <v>329700</v>
      </c>
    </row>
    <row r="224" spans="1:8" ht="13.5" customHeight="1" x14ac:dyDescent="0.25">
      <c r="A224" s="71"/>
      <c r="B224" s="51"/>
      <c r="C224" s="47"/>
      <c r="D224" s="52" t="s">
        <v>230</v>
      </c>
      <c r="E224" s="47">
        <v>3</v>
      </c>
      <c r="F224" s="53">
        <v>95900</v>
      </c>
      <c r="G224" s="50">
        <f t="shared" si="13"/>
        <v>287700</v>
      </c>
    </row>
    <row r="225" spans="1:8" ht="13.5" customHeight="1" x14ac:dyDescent="0.25">
      <c r="A225" s="71"/>
      <c r="B225" s="51"/>
      <c r="C225" s="47"/>
      <c r="F225" s="49" t="s">
        <v>14</v>
      </c>
      <c r="G225" s="50">
        <f>SUM(G216:G224)</f>
        <v>2179000</v>
      </c>
      <c r="H225" s="82"/>
    </row>
    <row r="226" spans="1:8" ht="13.5" customHeight="1" x14ac:dyDescent="0.25">
      <c r="A226" s="72"/>
      <c r="B226" s="55"/>
      <c r="C226" s="48"/>
      <c r="D226" s="52"/>
      <c r="E226" s="47"/>
      <c r="F226" s="50" t="s">
        <v>23</v>
      </c>
      <c r="G226" s="50">
        <f>G225*10/100</f>
        <v>217900</v>
      </c>
      <c r="H226" s="82"/>
    </row>
    <row r="227" spans="1:8" ht="13.5" customHeight="1" x14ac:dyDescent="0.25">
      <c r="A227" s="72"/>
      <c r="B227" s="55"/>
      <c r="C227" s="48"/>
      <c r="D227" s="52"/>
      <c r="E227" s="47"/>
      <c r="F227" s="50" t="s">
        <v>21</v>
      </c>
      <c r="G227" s="50">
        <f>SUM(G222:G226)</f>
        <v>3200100</v>
      </c>
    </row>
    <row r="231" spans="1:8" ht="13.5" customHeight="1" x14ac:dyDescent="0.25">
      <c r="A231" s="46" t="s">
        <v>0</v>
      </c>
      <c r="B231" s="47" t="s">
        <v>12</v>
      </c>
      <c r="C231" s="47" t="s">
        <v>5</v>
      </c>
      <c r="D231" s="47" t="s">
        <v>6</v>
      </c>
      <c r="E231" s="48" t="s">
        <v>7</v>
      </c>
      <c r="F231" s="49" t="s">
        <v>13</v>
      </c>
      <c r="G231" s="50" t="s">
        <v>8</v>
      </c>
    </row>
    <row r="232" spans="1:8" ht="13.5" customHeight="1" x14ac:dyDescent="0.25">
      <c r="A232" s="60">
        <v>5</v>
      </c>
      <c r="B232" s="51">
        <v>44616</v>
      </c>
      <c r="C232" s="47" t="s">
        <v>256</v>
      </c>
      <c r="D232" s="80" t="s">
        <v>227</v>
      </c>
      <c r="E232" s="78">
        <v>1</v>
      </c>
      <c r="F232" s="76">
        <v>92900</v>
      </c>
      <c r="G232" s="50">
        <f>F232*E232</f>
        <v>92900</v>
      </c>
    </row>
    <row r="233" spans="1:8" ht="13.5" customHeight="1" x14ac:dyDescent="0.25">
      <c r="A233" s="71"/>
      <c r="B233" s="51"/>
      <c r="C233" s="47"/>
      <c r="D233" s="52" t="s">
        <v>230</v>
      </c>
      <c r="E233" s="47">
        <v>2</v>
      </c>
      <c r="F233" s="53">
        <v>95900</v>
      </c>
      <c r="G233" s="50">
        <f t="shared" ref="G233" si="14">F233*E233</f>
        <v>191800</v>
      </c>
    </row>
    <row r="234" spans="1:8" ht="13.5" customHeight="1" x14ac:dyDescent="0.25">
      <c r="A234" s="71"/>
      <c r="B234" s="51"/>
      <c r="C234" s="47"/>
      <c r="D234" s="52"/>
      <c r="E234" s="47"/>
      <c r="F234" s="53" t="s">
        <v>105</v>
      </c>
      <c r="G234" s="50">
        <f>SUM(G232:G233)</f>
        <v>284700</v>
      </c>
    </row>
    <row r="235" spans="1:8" ht="13.5" customHeight="1" x14ac:dyDescent="0.25">
      <c r="A235" s="72"/>
      <c r="B235" s="55"/>
      <c r="C235" s="48"/>
      <c r="D235" s="52"/>
      <c r="E235" s="47"/>
      <c r="F235" s="50" t="s">
        <v>23</v>
      </c>
      <c r="G235" s="50">
        <f>G234*10/100</f>
        <v>28470</v>
      </c>
    </row>
    <row r="236" spans="1:8" ht="13.5" customHeight="1" x14ac:dyDescent="0.25">
      <c r="A236" s="72"/>
      <c r="B236" s="55"/>
      <c r="C236" s="48"/>
      <c r="D236" s="52"/>
      <c r="E236" s="47"/>
      <c r="F236" s="50" t="s">
        <v>21</v>
      </c>
      <c r="G236" s="50">
        <f>SUM(G234:G235)</f>
        <v>313170</v>
      </c>
    </row>
    <row r="239" spans="1:8" ht="13.5" customHeight="1" x14ac:dyDescent="0.25">
      <c r="A239" s="46" t="s">
        <v>0</v>
      </c>
      <c r="B239" s="47" t="s">
        <v>12</v>
      </c>
      <c r="C239" s="47" t="s">
        <v>5</v>
      </c>
      <c r="D239" s="47" t="s">
        <v>6</v>
      </c>
      <c r="E239" s="48" t="s">
        <v>7</v>
      </c>
      <c r="F239" s="49" t="s">
        <v>13</v>
      </c>
      <c r="G239" s="50" t="s">
        <v>8</v>
      </c>
    </row>
    <row r="240" spans="1:8" ht="13.5" customHeight="1" x14ac:dyDescent="0.25">
      <c r="A240" s="60"/>
      <c r="B240" s="51">
        <v>44603</v>
      </c>
      <c r="C240" s="47" t="s">
        <v>257</v>
      </c>
      <c r="D240" s="52" t="s">
        <v>237</v>
      </c>
      <c r="E240" s="47">
        <v>1</v>
      </c>
      <c r="F240" s="53">
        <v>162900</v>
      </c>
      <c r="G240" s="50">
        <f>F240*E240</f>
        <v>162900</v>
      </c>
    </row>
    <row r="241" spans="1:7" ht="13.5" customHeight="1" x14ac:dyDescent="0.25">
      <c r="A241" s="71"/>
      <c r="B241" s="51"/>
      <c r="C241" s="47"/>
      <c r="D241" s="52" t="s">
        <v>255</v>
      </c>
      <c r="E241" s="47">
        <v>1</v>
      </c>
      <c r="F241" s="53">
        <v>76900</v>
      </c>
      <c r="G241" s="50">
        <f>F241*E241</f>
        <v>76900</v>
      </c>
    </row>
    <row r="242" spans="1:7" ht="13.5" customHeight="1" x14ac:dyDescent="0.25">
      <c r="A242" s="71"/>
      <c r="B242" s="51"/>
      <c r="C242" s="47"/>
      <c r="D242" s="52" t="s">
        <v>258</v>
      </c>
      <c r="E242" s="47">
        <v>1</v>
      </c>
      <c r="F242" s="53">
        <v>68900</v>
      </c>
      <c r="G242" s="50">
        <f>F242*E242</f>
        <v>68900</v>
      </c>
    </row>
    <row r="243" spans="1:7" ht="13.5" customHeight="1" x14ac:dyDescent="0.25">
      <c r="A243" s="71"/>
      <c r="B243" s="51"/>
      <c r="C243" s="47"/>
      <c r="D243" s="52"/>
      <c r="E243" s="47"/>
      <c r="F243" s="53"/>
      <c r="G243" s="50">
        <f>F243*E243</f>
        <v>0</v>
      </c>
    </row>
    <row r="244" spans="1:7" ht="13.5" customHeight="1" x14ac:dyDescent="0.25">
      <c r="A244" s="71"/>
      <c r="B244" s="51"/>
      <c r="C244" s="47"/>
      <c r="D244" s="52"/>
      <c r="E244" s="47"/>
      <c r="F244" s="53"/>
      <c r="G244" s="50">
        <f>F244*E244</f>
        <v>0</v>
      </c>
    </row>
    <row r="245" spans="1:7" ht="13.5" customHeight="1" x14ac:dyDescent="0.25">
      <c r="A245" s="71"/>
      <c r="B245" s="51"/>
      <c r="C245" s="47"/>
      <c r="D245" s="52"/>
      <c r="F245" s="50" t="s">
        <v>14</v>
      </c>
      <c r="G245" s="50">
        <f>SUM(G240:G244)</f>
        <v>308700</v>
      </c>
    </row>
    <row r="246" spans="1:7" ht="13.5" customHeight="1" x14ac:dyDescent="0.25">
      <c r="A246" s="72"/>
      <c r="B246" s="55"/>
      <c r="C246" s="48"/>
      <c r="D246" s="52"/>
      <c r="E246" s="47"/>
      <c r="F246" s="50" t="s">
        <v>23</v>
      </c>
      <c r="G246" s="50">
        <f>G245*10/100</f>
        <v>30870</v>
      </c>
    </row>
    <row r="247" spans="1:7" ht="13.5" customHeight="1" x14ac:dyDescent="0.25">
      <c r="A247" s="72"/>
      <c r="B247" s="55"/>
      <c r="C247" s="48"/>
      <c r="D247" s="52"/>
      <c r="E247" s="47"/>
      <c r="F247" s="50" t="s">
        <v>21</v>
      </c>
      <c r="G247" s="50">
        <f>SUM(G242:G246)</f>
        <v>408470</v>
      </c>
    </row>
    <row r="251" spans="1:7" ht="13.5" customHeight="1" x14ac:dyDescent="0.25">
      <c r="A251" s="46" t="s">
        <v>0</v>
      </c>
      <c r="B251" s="47" t="s">
        <v>12</v>
      </c>
      <c r="C251" s="47" t="s">
        <v>5</v>
      </c>
      <c r="D251" s="47" t="s">
        <v>6</v>
      </c>
      <c r="E251" s="48" t="s">
        <v>7</v>
      </c>
      <c r="F251" s="49" t="s">
        <v>13</v>
      </c>
      <c r="G251" s="50" t="s">
        <v>8</v>
      </c>
    </row>
    <row r="252" spans="1:7" ht="13.5" customHeight="1" x14ac:dyDescent="0.25">
      <c r="A252" s="60">
        <v>5</v>
      </c>
      <c r="B252" s="51">
        <v>44603</v>
      </c>
      <c r="C252" s="47" t="s">
        <v>259</v>
      </c>
      <c r="D252" s="52" t="s">
        <v>231</v>
      </c>
      <c r="E252" s="47">
        <v>4</v>
      </c>
      <c r="F252" s="53">
        <v>139900</v>
      </c>
      <c r="G252" s="50">
        <f t="shared" ref="G252:G254" si="15">F252*E252</f>
        <v>559600</v>
      </c>
    </row>
    <row r="253" spans="1:7" ht="13.5" customHeight="1" x14ac:dyDescent="0.25">
      <c r="A253" s="71"/>
      <c r="B253" s="51"/>
      <c r="C253" s="47"/>
      <c r="D253" s="52" t="s">
        <v>228</v>
      </c>
      <c r="E253" s="47">
        <v>1</v>
      </c>
      <c r="F253" s="49">
        <v>109900</v>
      </c>
      <c r="G253" s="50">
        <f t="shared" si="15"/>
        <v>109900</v>
      </c>
    </row>
    <row r="254" spans="1:7" ht="13.5" customHeight="1" x14ac:dyDescent="0.25">
      <c r="A254" s="71"/>
      <c r="B254" s="51"/>
      <c r="C254" s="47"/>
      <c r="D254" s="52" t="s">
        <v>229</v>
      </c>
      <c r="E254" s="47">
        <v>2</v>
      </c>
      <c r="F254" s="75">
        <v>165900</v>
      </c>
      <c r="G254" s="50">
        <f t="shared" si="15"/>
        <v>331800</v>
      </c>
    </row>
    <row r="255" spans="1:7" ht="13.5" customHeight="1" x14ac:dyDescent="0.25">
      <c r="A255" s="71"/>
      <c r="B255" s="51"/>
      <c r="C255" s="47"/>
      <c r="F255" s="50" t="s">
        <v>14</v>
      </c>
      <c r="G255" s="50">
        <f>SUM(G252:G254)</f>
        <v>1001300</v>
      </c>
    </row>
    <row r="256" spans="1:7" ht="13.5" customHeight="1" x14ac:dyDescent="0.25">
      <c r="A256" s="72"/>
      <c r="B256" s="55"/>
      <c r="C256" s="48"/>
      <c r="D256" s="52"/>
      <c r="E256" s="47"/>
      <c r="F256" s="50" t="s">
        <v>23</v>
      </c>
      <c r="G256" s="50">
        <f>G255*10/100</f>
        <v>100130</v>
      </c>
    </row>
    <row r="257" spans="1:7" ht="13.5" customHeight="1" x14ac:dyDescent="0.25">
      <c r="A257" s="72"/>
      <c r="B257" s="55"/>
      <c r="C257" s="48"/>
      <c r="D257" s="52"/>
      <c r="E257" s="47"/>
      <c r="F257" s="50" t="s">
        <v>21</v>
      </c>
      <c r="G257" s="50">
        <f>SUM(G254:G256)</f>
        <v>1433230</v>
      </c>
    </row>
    <row r="260" spans="1:7" ht="13.5" customHeight="1" x14ac:dyDescent="0.25">
      <c r="A260" s="46" t="s">
        <v>0</v>
      </c>
      <c r="B260" s="47" t="s">
        <v>12</v>
      </c>
      <c r="C260" s="47" t="s">
        <v>5</v>
      </c>
      <c r="D260" s="47" t="s">
        <v>6</v>
      </c>
      <c r="E260" s="48" t="s">
        <v>7</v>
      </c>
      <c r="F260" s="49" t="s">
        <v>13</v>
      </c>
      <c r="G260" s="50" t="s">
        <v>8</v>
      </c>
    </row>
    <row r="261" spans="1:7" ht="13.5" customHeight="1" x14ac:dyDescent="0.25">
      <c r="A261" s="60">
        <v>5</v>
      </c>
      <c r="B261" s="51">
        <v>44603</v>
      </c>
      <c r="C261" s="47" t="s">
        <v>260</v>
      </c>
      <c r="D261" s="52" t="s">
        <v>261</v>
      </c>
      <c r="E261" s="47">
        <v>1</v>
      </c>
      <c r="F261" s="53">
        <v>147900</v>
      </c>
      <c r="G261" s="50">
        <f>F261*E261</f>
        <v>147900</v>
      </c>
    </row>
    <row r="262" spans="1:7" ht="13.5" customHeight="1" x14ac:dyDescent="0.25">
      <c r="A262" s="71"/>
      <c r="B262" s="51"/>
      <c r="C262" s="47"/>
      <c r="E262" s="47"/>
      <c r="F262" s="53"/>
      <c r="G262" s="50"/>
    </row>
    <row r="263" spans="1:7" ht="13.5" customHeight="1" x14ac:dyDescent="0.25">
      <c r="A263" s="71"/>
      <c r="B263" s="51"/>
      <c r="C263" s="47"/>
      <c r="D263" s="52"/>
      <c r="E263" s="47"/>
      <c r="F263" s="53"/>
      <c r="G263" s="50">
        <f>F263*E263</f>
        <v>0</v>
      </c>
    </row>
    <row r="264" spans="1:7" ht="13.5" customHeight="1" x14ac:dyDescent="0.25">
      <c r="A264" s="71"/>
      <c r="B264" s="51"/>
      <c r="C264" s="47"/>
      <c r="D264" s="66"/>
      <c r="E264" s="47"/>
      <c r="F264" s="53"/>
      <c r="G264" s="50">
        <f>F264*E264</f>
        <v>0</v>
      </c>
    </row>
    <row r="265" spans="1:7" ht="13.5" customHeight="1" x14ac:dyDescent="0.25">
      <c r="A265" s="71"/>
      <c r="B265" s="51"/>
      <c r="C265" s="47"/>
      <c r="D265" s="2"/>
      <c r="F265" s="50" t="s">
        <v>14</v>
      </c>
      <c r="G265" s="50">
        <f>SUM(G261:G264)</f>
        <v>147900</v>
      </c>
    </row>
    <row r="266" spans="1:7" ht="13.5" customHeight="1" x14ac:dyDescent="0.25">
      <c r="A266" s="72"/>
      <c r="B266" s="55"/>
      <c r="C266" s="48"/>
      <c r="D266" s="52"/>
      <c r="E266" s="47"/>
      <c r="F266" s="50" t="s">
        <v>23</v>
      </c>
      <c r="G266" s="50">
        <f>G265*10/100</f>
        <v>14790</v>
      </c>
    </row>
    <row r="267" spans="1:7" ht="13.5" customHeight="1" x14ac:dyDescent="0.25">
      <c r="A267" s="72"/>
      <c r="B267" s="55"/>
      <c r="C267" s="48"/>
      <c r="D267" s="52"/>
      <c r="E267" s="47"/>
      <c r="F267" s="50" t="s">
        <v>21</v>
      </c>
      <c r="G267" s="50">
        <f>SUM(G263:G266)</f>
        <v>162690</v>
      </c>
    </row>
    <row r="270" spans="1:7" ht="13.5" customHeight="1" x14ac:dyDescent="0.25">
      <c r="A270" s="46" t="s">
        <v>0</v>
      </c>
      <c r="B270" s="47" t="s">
        <v>12</v>
      </c>
      <c r="C270" s="47" t="s">
        <v>5</v>
      </c>
      <c r="D270" s="47" t="s">
        <v>6</v>
      </c>
      <c r="E270" s="48" t="s">
        <v>7</v>
      </c>
      <c r="F270" s="49" t="s">
        <v>13</v>
      </c>
      <c r="G270" s="50" t="s">
        <v>8</v>
      </c>
    </row>
    <row r="271" spans="1:7" ht="13.5" customHeight="1" x14ac:dyDescent="0.25">
      <c r="A271" s="60">
        <v>5</v>
      </c>
      <c r="B271" s="51">
        <v>44606</v>
      </c>
      <c r="C271" s="47" t="s">
        <v>262</v>
      </c>
      <c r="D271" s="52" t="s">
        <v>231</v>
      </c>
      <c r="E271" s="47">
        <v>1</v>
      </c>
      <c r="F271" s="53">
        <v>139900</v>
      </c>
      <c r="G271" s="50">
        <f>F271*E271</f>
        <v>139900</v>
      </c>
    </row>
    <row r="272" spans="1:7" ht="13.5" customHeight="1" x14ac:dyDescent="0.25">
      <c r="A272" s="71"/>
      <c r="B272" s="51"/>
      <c r="C272" s="47"/>
      <c r="D272" s="66" t="s">
        <v>230</v>
      </c>
      <c r="E272" s="67">
        <v>1</v>
      </c>
      <c r="F272" s="53">
        <v>95900</v>
      </c>
      <c r="G272" s="50">
        <v>95900</v>
      </c>
    </row>
    <row r="273" spans="1:7" ht="13.5" customHeight="1" x14ac:dyDescent="0.25">
      <c r="A273" s="71"/>
      <c r="B273" s="51"/>
      <c r="C273" s="47"/>
      <c r="F273" s="50" t="s">
        <v>14</v>
      </c>
      <c r="G273" s="50">
        <f>SUM(G271:G271)</f>
        <v>139900</v>
      </c>
    </row>
    <row r="274" spans="1:7" ht="13.5" customHeight="1" x14ac:dyDescent="0.25">
      <c r="A274" s="72"/>
      <c r="B274" s="55"/>
      <c r="C274" s="48"/>
      <c r="D274" s="52"/>
      <c r="E274" s="47"/>
      <c r="F274" s="50" t="s">
        <v>23</v>
      </c>
      <c r="G274" s="50">
        <f>G273*10/100</f>
        <v>13990</v>
      </c>
    </row>
    <row r="275" spans="1:7" ht="13.5" customHeight="1" x14ac:dyDescent="0.25">
      <c r="A275" s="72"/>
      <c r="B275" s="55"/>
      <c r="C275" s="48"/>
      <c r="D275" s="52"/>
      <c r="E275" s="47"/>
      <c r="F275" s="50" t="s">
        <v>21</v>
      </c>
      <c r="G275" s="50">
        <f>SUM(G273:G274)</f>
        <v>153890</v>
      </c>
    </row>
    <row r="278" spans="1:7" ht="13.5" customHeight="1" x14ac:dyDescent="0.25">
      <c r="B278" s="47" t="s">
        <v>12</v>
      </c>
      <c r="C278" s="47" t="s">
        <v>5</v>
      </c>
      <c r="D278" s="47" t="s">
        <v>6</v>
      </c>
      <c r="E278" s="48" t="s">
        <v>7</v>
      </c>
      <c r="F278" s="49" t="s">
        <v>13</v>
      </c>
      <c r="G278" s="50" t="s">
        <v>8</v>
      </c>
    </row>
    <row r="279" spans="1:7" ht="13.5" customHeight="1" x14ac:dyDescent="0.25">
      <c r="B279" s="51">
        <v>44604</v>
      </c>
      <c r="C279" s="47" t="s">
        <v>245</v>
      </c>
      <c r="D279" s="52" t="s">
        <v>231</v>
      </c>
      <c r="E279" s="47">
        <v>3</v>
      </c>
      <c r="F279" s="53">
        <v>139900</v>
      </c>
      <c r="G279" s="50">
        <f>F279*E279</f>
        <v>419700</v>
      </c>
    </row>
    <row r="280" spans="1:7" ht="13.5" customHeight="1" x14ac:dyDescent="0.25">
      <c r="B280" s="51"/>
      <c r="C280" s="47"/>
      <c r="D280" s="52" t="s">
        <v>230</v>
      </c>
      <c r="E280" s="47">
        <v>1</v>
      </c>
      <c r="F280" s="53">
        <v>95900</v>
      </c>
      <c r="G280" s="50">
        <f t="shared" ref="G280:G283" si="16">F280*E280</f>
        <v>95900</v>
      </c>
    </row>
    <row r="281" spans="1:7" ht="13.5" customHeight="1" x14ac:dyDescent="0.25">
      <c r="B281" s="51"/>
      <c r="C281" s="47"/>
      <c r="D281" s="52" t="s">
        <v>228</v>
      </c>
      <c r="E281" s="47">
        <v>2</v>
      </c>
      <c r="F281" s="53">
        <v>109900</v>
      </c>
      <c r="G281" s="50">
        <f t="shared" si="16"/>
        <v>219800</v>
      </c>
    </row>
    <row r="282" spans="1:7" ht="13.5" customHeight="1" x14ac:dyDescent="0.25">
      <c r="B282" s="51"/>
      <c r="C282" s="47"/>
      <c r="D282" s="52" t="s">
        <v>229</v>
      </c>
      <c r="E282" s="47">
        <v>1</v>
      </c>
      <c r="F282" s="53">
        <v>165900</v>
      </c>
      <c r="G282" s="50">
        <f t="shared" si="16"/>
        <v>165900</v>
      </c>
    </row>
    <row r="283" spans="1:7" ht="13.5" customHeight="1" x14ac:dyDescent="0.25">
      <c r="B283" s="51"/>
      <c r="C283" s="47"/>
      <c r="D283" s="52" t="s">
        <v>227</v>
      </c>
      <c r="E283" s="47">
        <v>1</v>
      </c>
      <c r="F283" s="53">
        <v>92900</v>
      </c>
      <c r="G283" s="50">
        <f t="shared" si="16"/>
        <v>92900</v>
      </c>
    </row>
    <row r="284" spans="1:7" ht="13.5" customHeight="1" x14ac:dyDescent="0.25">
      <c r="B284" s="51"/>
      <c r="C284" s="47"/>
      <c r="F284" s="50" t="s">
        <v>14</v>
      </c>
      <c r="G284" s="50">
        <f>SUM(G279:G283)</f>
        <v>994200</v>
      </c>
    </row>
    <row r="285" spans="1:7" ht="13.5" customHeight="1" x14ac:dyDescent="0.25">
      <c r="B285" s="55"/>
      <c r="C285" s="48"/>
      <c r="D285" s="52"/>
      <c r="E285" s="47"/>
      <c r="F285" s="50" t="s">
        <v>23</v>
      </c>
      <c r="G285" s="50">
        <f>G284*10/100</f>
        <v>99420</v>
      </c>
    </row>
    <row r="286" spans="1:7" ht="13.5" customHeight="1" x14ac:dyDescent="0.25">
      <c r="B286" s="55"/>
      <c r="C286" s="48"/>
      <c r="D286" s="52"/>
      <c r="E286" s="47"/>
      <c r="F286" s="50" t="s">
        <v>21</v>
      </c>
      <c r="G286" s="50">
        <f>SUM(G284:G285)</f>
        <v>1093620</v>
      </c>
    </row>
    <row r="289" spans="2:7" ht="13.5" customHeight="1" x14ac:dyDescent="0.25">
      <c r="B289" s="47" t="s">
        <v>12</v>
      </c>
      <c r="C289" s="47" t="s">
        <v>5</v>
      </c>
      <c r="D289" s="47" t="s">
        <v>6</v>
      </c>
      <c r="E289" s="48" t="s">
        <v>7</v>
      </c>
      <c r="F289" s="49" t="s">
        <v>13</v>
      </c>
      <c r="G289" s="50" t="s">
        <v>8</v>
      </c>
    </row>
    <row r="290" spans="2:7" ht="13.5" customHeight="1" x14ac:dyDescent="0.25">
      <c r="B290" s="51">
        <v>44604</v>
      </c>
      <c r="C290" s="47" t="s">
        <v>263</v>
      </c>
      <c r="D290" s="52" t="s">
        <v>228</v>
      </c>
      <c r="E290" s="47">
        <v>1</v>
      </c>
      <c r="F290" s="53">
        <v>109900</v>
      </c>
      <c r="G290" s="50">
        <f>F290*E290</f>
        <v>109900</v>
      </c>
    </row>
    <row r="291" spans="2:7" ht="13.5" customHeight="1" x14ac:dyDescent="0.25">
      <c r="B291" s="51"/>
      <c r="C291" s="47"/>
      <c r="D291" s="52" t="s">
        <v>226</v>
      </c>
      <c r="E291" s="47">
        <v>1</v>
      </c>
      <c r="F291" s="49">
        <v>116900</v>
      </c>
      <c r="G291" s="50">
        <f t="shared" ref="G291:G292" si="17">F291*E291</f>
        <v>116900</v>
      </c>
    </row>
    <row r="292" spans="2:7" ht="13.5" customHeight="1" x14ac:dyDescent="0.25">
      <c r="B292" s="51"/>
      <c r="C292" s="47"/>
      <c r="D292" s="52" t="s">
        <v>227</v>
      </c>
      <c r="E292" s="47">
        <v>2</v>
      </c>
      <c r="F292" s="53">
        <v>92900</v>
      </c>
      <c r="G292" s="50">
        <f t="shared" si="17"/>
        <v>185800</v>
      </c>
    </row>
    <row r="293" spans="2:7" ht="13.5" customHeight="1" x14ac:dyDescent="0.25">
      <c r="B293" s="51"/>
      <c r="C293" s="47"/>
      <c r="F293" s="50" t="s">
        <v>14</v>
      </c>
      <c r="G293" s="50">
        <f>SUM(G290:G292)</f>
        <v>412600</v>
      </c>
    </row>
    <row r="294" spans="2:7" ht="13.5" customHeight="1" x14ac:dyDescent="0.25">
      <c r="B294" s="55"/>
      <c r="C294" s="48"/>
      <c r="D294" s="52"/>
      <c r="E294" s="47"/>
      <c r="F294" s="50" t="s">
        <v>23</v>
      </c>
      <c r="G294" s="50">
        <f>G293*10/100</f>
        <v>41260</v>
      </c>
    </row>
    <row r="295" spans="2:7" ht="13.5" customHeight="1" x14ac:dyDescent="0.25">
      <c r="B295" s="55"/>
      <c r="C295" s="48"/>
      <c r="D295" s="52"/>
      <c r="E295" s="47"/>
      <c r="F295" s="50" t="s">
        <v>21</v>
      </c>
      <c r="G295" s="50">
        <f>SUM(G293:G294)</f>
        <v>453860</v>
      </c>
    </row>
    <row r="298" spans="2:7" ht="13.5" customHeight="1" x14ac:dyDescent="0.25">
      <c r="B298" s="47" t="s">
        <v>12</v>
      </c>
      <c r="C298" s="47" t="s">
        <v>5</v>
      </c>
      <c r="D298" s="47" t="s">
        <v>6</v>
      </c>
      <c r="E298" s="48" t="s">
        <v>7</v>
      </c>
      <c r="F298" s="49" t="s">
        <v>13</v>
      </c>
      <c r="G298" s="50" t="s">
        <v>8</v>
      </c>
    </row>
    <row r="299" spans="2:7" ht="13.5" customHeight="1" x14ac:dyDescent="0.25">
      <c r="B299" s="51">
        <v>44604</v>
      </c>
      <c r="C299" s="47" t="s">
        <v>250</v>
      </c>
      <c r="D299" s="52" t="s">
        <v>230</v>
      </c>
      <c r="E299" s="47">
        <v>3</v>
      </c>
      <c r="F299" s="53">
        <v>95900</v>
      </c>
      <c r="G299" s="50">
        <f>F299*E299</f>
        <v>287700</v>
      </c>
    </row>
    <row r="300" spans="2:7" ht="13.5" customHeight="1" x14ac:dyDescent="0.25">
      <c r="B300" s="51"/>
      <c r="C300" s="47"/>
      <c r="D300" s="52" t="s">
        <v>227</v>
      </c>
      <c r="E300" s="47">
        <v>1</v>
      </c>
      <c r="F300" s="53">
        <v>92900</v>
      </c>
      <c r="G300" s="50">
        <f>F300*E300</f>
        <v>92900</v>
      </c>
    </row>
    <row r="301" spans="2:7" ht="13.5" customHeight="1" x14ac:dyDescent="0.25">
      <c r="B301" s="51"/>
      <c r="C301" s="47"/>
      <c r="D301" s="52"/>
      <c r="E301" s="47"/>
      <c r="F301" s="53"/>
      <c r="G301" s="50"/>
    </row>
    <row r="302" spans="2:7" ht="13.5" customHeight="1" x14ac:dyDescent="0.25">
      <c r="B302" s="51"/>
      <c r="C302" s="47"/>
      <c r="F302" s="50" t="s">
        <v>14</v>
      </c>
      <c r="G302" s="50">
        <f>SUM(G299:G301)</f>
        <v>380600</v>
      </c>
    </row>
    <row r="303" spans="2:7" ht="13.5" customHeight="1" x14ac:dyDescent="0.25">
      <c r="B303" s="55"/>
      <c r="C303" s="48"/>
      <c r="D303" s="52"/>
      <c r="E303" s="47"/>
      <c r="F303" s="50" t="s">
        <v>23</v>
      </c>
      <c r="G303" s="50">
        <f>G302*10/100</f>
        <v>38060</v>
      </c>
    </row>
    <row r="304" spans="2:7" ht="13.5" customHeight="1" x14ac:dyDescent="0.25">
      <c r="B304" s="55"/>
      <c r="C304" s="48"/>
      <c r="D304" s="52"/>
      <c r="E304" s="47"/>
      <c r="F304" s="50" t="s">
        <v>21</v>
      </c>
      <c r="G304" s="50">
        <f>SUM(G302:G303)</f>
        <v>418660</v>
      </c>
    </row>
    <row r="307" spans="2:7" ht="13.5" customHeight="1" x14ac:dyDescent="0.25">
      <c r="B307" s="47" t="s">
        <v>12</v>
      </c>
      <c r="C307" s="47" t="s">
        <v>5</v>
      </c>
      <c r="D307" s="47" t="s">
        <v>6</v>
      </c>
      <c r="E307" s="48" t="s">
        <v>7</v>
      </c>
      <c r="F307" s="49" t="s">
        <v>13</v>
      </c>
      <c r="G307" s="50" t="s">
        <v>8</v>
      </c>
    </row>
    <row r="308" spans="2:7" ht="13.5" customHeight="1" x14ac:dyDescent="0.25">
      <c r="B308" s="51">
        <v>44607</v>
      </c>
      <c r="C308" s="47" t="s">
        <v>264</v>
      </c>
      <c r="D308" s="52" t="s">
        <v>227</v>
      </c>
      <c r="E308" s="47">
        <v>3</v>
      </c>
      <c r="F308" s="53">
        <v>92900</v>
      </c>
      <c r="G308" s="50">
        <f>F308*E308</f>
        <v>278700</v>
      </c>
    </row>
    <row r="309" spans="2:7" ht="13.5" customHeight="1" x14ac:dyDescent="0.25">
      <c r="B309" s="51"/>
      <c r="C309" s="47"/>
      <c r="D309" s="52" t="s">
        <v>226</v>
      </c>
      <c r="E309" s="47">
        <v>2</v>
      </c>
      <c r="F309" s="49">
        <v>116900</v>
      </c>
      <c r="G309" s="50">
        <f t="shared" ref="G309:G311" si="18">F309*E309</f>
        <v>233800</v>
      </c>
    </row>
    <row r="310" spans="2:7" ht="13.5" customHeight="1" x14ac:dyDescent="0.25">
      <c r="B310" s="51"/>
      <c r="C310" s="47"/>
      <c r="D310" s="52" t="s">
        <v>255</v>
      </c>
      <c r="E310" s="47">
        <v>1</v>
      </c>
      <c r="F310" s="53">
        <v>76900</v>
      </c>
      <c r="G310" s="50">
        <f t="shared" si="18"/>
        <v>76900</v>
      </c>
    </row>
    <row r="311" spans="2:7" ht="13.5" customHeight="1" x14ac:dyDescent="0.25">
      <c r="B311" s="51"/>
      <c r="C311" s="47"/>
      <c r="D311" s="52" t="s">
        <v>258</v>
      </c>
      <c r="E311" s="47">
        <v>1</v>
      </c>
      <c r="F311" s="53">
        <v>68900</v>
      </c>
      <c r="G311" s="50">
        <f t="shared" si="18"/>
        <v>68900</v>
      </c>
    </row>
    <row r="312" spans="2:7" ht="13.5" customHeight="1" x14ac:dyDescent="0.25">
      <c r="B312" s="51"/>
      <c r="C312" s="47"/>
      <c r="D312" s="52"/>
      <c r="E312" s="47"/>
      <c r="F312" s="50" t="s">
        <v>14</v>
      </c>
      <c r="G312" s="50">
        <f>SUM(G308:G311)</f>
        <v>658300</v>
      </c>
    </row>
    <row r="313" spans="2:7" ht="13.5" customHeight="1" x14ac:dyDescent="0.25">
      <c r="B313" s="55"/>
      <c r="C313" s="48"/>
      <c r="D313" s="52"/>
      <c r="E313" s="47"/>
      <c r="F313" s="50" t="s">
        <v>23</v>
      </c>
      <c r="G313" s="50">
        <f>G312*10/100</f>
        <v>65830</v>
      </c>
    </row>
    <row r="314" spans="2:7" ht="13.5" customHeight="1" x14ac:dyDescent="0.25">
      <c r="B314" s="55"/>
      <c r="C314" s="48"/>
      <c r="D314" s="52"/>
      <c r="E314" s="47"/>
      <c r="F314" s="50" t="s">
        <v>21</v>
      </c>
      <c r="G314" s="50">
        <f>SUM(G312:G313)</f>
        <v>724130</v>
      </c>
    </row>
    <row r="317" spans="2:7" ht="13.5" customHeight="1" x14ac:dyDescent="0.25">
      <c r="B317" s="47" t="s">
        <v>12</v>
      </c>
      <c r="C317" s="47" t="s">
        <v>5</v>
      </c>
      <c r="D317" s="47" t="s">
        <v>6</v>
      </c>
      <c r="E317" s="48" t="s">
        <v>7</v>
      </c>
      <c r="F317" s="49" t="s">
        <v>13</v>
      </c>
      <c r="G317" s="50" t="s">
        <v>8</v>
      </c>
    </row>
    <row r="318" spans="2:7" ht="13.5" customHeight="1" x14ac:dyDescent="0.25">
      <c r="B318" s="51">
        <v>44608</v>
      </c>
      <c r="C318" s="47" t="s">
        <v>265</v>
      </c>
      <c r="D318" s="52" t="s">
        <v>266</v>
      </c>
      <c r="E318" s="47">
        <v>2</v>
      </c>
      <c r="F318" s="53">
        <v>62900</v>
      </c>
      <c r="G318" s="50">
        <f>F318*E318</f>
        <v>125800</v>
      </c>
    </row>
    <row r="319" spans="2:7" ht="13.5" customHeight="1" x14ac:dyDescent="0.25">
      <c r="B319" s="51"/>
      <c r="C319" s="47"/>
      <c r="F319" s="50" t="s">
        <v>14</v>
      </c>
      <c r="G319" s="50">
        <f>SUM(G318:G318)</f>
        <v>125800</v>
      </c>
    </row>
    <row r="320" spans="2:7" ht="13.5" customHeight="1" x14ac:dyDescent="0.25">
      <c r="B320" s="55"/>
      <c r="C320" s="48"/>
      <c r="D320" s="52"/>
      <c r="E320" s="47"/>
      <c r="F320" s="50" t="s">
        <v>23</v>
      </c>
      <c r="G320" s="50">
        <f>G319*10/100</f>
        <v>12580</v>
      </c>
    </row>
    <row r="321" spans="2:7" ht="13.5" customHeight="1" x14ac:dyDescent="0.25">
      <c r="B321" s="55"/>
      <c r="C321" s="48"/>
      <c r="D321" s="52"/>
      <c r="E321" s="47"/>
      <c r="F321" s="50" t="s">
        <v>21</v>
      </c>
      <c r="G321" s="50">
        <f>SUM(G319:G320)</f>
        <v>138380</v>
      </c>
    </row>
    <row r="325" spans="2:7" ht="13.5" customHeight="1" x14ac:dyDescent="0.25">
      <c r="B325" s="47" t="s">
        <v>12</v>
      </c>
      <c r="C325" s="47" t="s">
        <v>5</v>
      </c>
      <c r="D325" s="47" t="s">
        <v>6</v>
      </c>
      <c r="E325" s="48" t="s">
        <v>7</v>
      </c>
      <c r="F325" s="49" t="s">
        <v>13</v>
      </c>
      <c r="G325" s="50" t="s">
        <v>8</v>
      </c>
    </row>
    <row r="326" spans="2:7" ht="13.5" customHeight="1" x14ac:dyDescent="0.25">
      <c r="B326" s="51">
        <v>44601</v>
      </c>
      <c r="C326" s="47" t="s">
        <v>267</v>
      </c>
      <c r="D326" s="52" t="s">
        <v>226</v>
      </c>
      <c r="E326" s="47">
        <v>3</v>
      </c>
      <c r="F326" s="49">
        <v>116900</v>
      </c>
      <c r="G326" s="50">
        <f>F326*E326</f>
        <v>350700</v>
      </c>
    </row>
    <row r="327" spans="2:7" ht="13.5" customHeight="1" x14ac:dyDescent="0.25">
      <c r="B327" s="51"/>
      <c r="C327" s="47"/>
      <c r="D327" s="52" t="s">
        <v>228</v>
      </c>
      <c r="E327" s="47">
        <v>2</v>
      </c>
      <c r="F327" s="53">
        <v>109900</v>
      </c>
      <c r="G327" s="50">
        <f>F327*E327</f>
        <v>219800</v>
      </c>
    </row>
    <row r="328" spans="2:7" ht="13.5" customHeight="1" x14ac:dyDescent="0.25">
      <c r="B328" s="51"/>
      <c r="C328" s="47"/>
      <c r="F328" s="50" t="s">
        <v>14</v>
      </c>
      <c r="G328" s="50">
        <f>SUM(G326:G327)</f>
        <v>570500</v>
      </c>
    </row>
    <row r="329" spans="2:7" ht="13.5" customHeight="1" x14ac:dyDescent="0.25">
      <c r="B329" s="55"/>
      <c r="C329" s="48"/>
      <c r="D329" s="52"/>
      <c r="E329" s="47"/>
      <c r="F329" s="50" t="s">
        <v>23</v>
      </c>
      <c r="G329" s="50">
        <f>G328*10/100</f>
        <v>57050</v>
      </c>
    </row>
    <row r="330" spans="2:7" ht="13.5" customHeight="1" x14ac:dyDescent="0.25">
      <c r="B330" s="55"/>
      <c r="C330" s="48"/>
      <c r="D330" s="52"/>
      <c r="E330" s="47"/>
      <c r="F330" s="50" t="s">
        <v>21</v>
      </c>
      <c r="G330" s="50">
        <f>SUM(G328:G329)</f>
        <v>627550</v>
      </c>
    </row>
    <row r="334" spans="2:7" ht="13.5" customHeight="1" x14ac:dyDescent="0.25">
      <c r="B334" s="47" t="s">
        <v>12</v>
      </c>
      <c r="C334" s="47" t="s">
        <v>5</v>
      </c>
      <c r="D334" s="47" t="s">
        <v>6</v>
      </c>
      <c r="E334" s="48" t="s">
        <v>7</v>
      </c>
      <c r="F334" s="49" t="s">
        <v>13</v>
      </c>
      <c r="G334" s="50" t="s">
        <v>8</v>
      </c>
    </row>
    <row r="335" spans="2:7" ht="13.5" customHeight="1" x14ac:dyDescent="0.25">
      <c r="B335" s="51">
        <v>44605</v>
      </c>
      <c r="C335" s="47" t="s">
        <v>268</v>
      </c>
      <c r="D335" s="52" t="s">
        <v>269</v>
      </c>
      <c r="E335" s="47">
        <v>2</v>
      </c>
      <c r="F335" s="53">
        <v>118900</v>
      </c>
      <c r="G335" s="50">
        <f>F335*E335</f>
        <v>237800</v>
      </c>
    </row>
    <row r="336" spans="2:7" ht="13.5" customHeight="1" x14ac:dyDescent="0.25">
      <c r="B336" s="47"/>
      <c r="C336" s="47"/>
      <c r="D336" s="52" t="s">
        <v>227</v>
      </c>
      <c r="E336" s="47">
        <v>2</v>
      </c>
      <c r="F336" s="53">
        <v>92900</v>
      </c>
      <c r="G336" s="50">
        <f t="shared" ref="G336:G338" si="19">F336*E336</f>
        <v>185800</v>
      </c>
    </row>
    <row r="337" spans="2:7" ht="13.5" customHeight="1" x14ac:dyDescent="0.25">
      <c r="B337" s="47"/>
      <c r="C337" s="47"/>
      <c r="D337" s="52" t="s">
        <v>229</v>
      </c>
      <c r="E337" s="47">
        <v>3</v>
      </c>
      <c r="F337" s="53">
        <v>165900</v>
      </c>
      <c r="G337" s="50">
        <f t="shared" si="19"/>
        <v>497700</v>
      </c>
    </row>
    <row r="338" spans="2:7" ht="13.5" customHeight="1" x14ac:dyDescent="0.25">
      <c r="B338" s="51"/>
      <c r="C338" s="47"/>
      <c r="D338" s="52"/>
      <c r="E338" s="47"/>
      <c r="F338" s="53"/>
      <c r="G338" s="50">
        <f t="shared" si="19"/>
        <v>0</v>
      </c>
    </row>
    <row r="339" spans="2:7" ht="13.5" customHeight="1" x14ac:dyDescent="0.25">
      <c r="B339" s="51"/>
      <c r="C339" s="47"/>
      <c r="F339" s="50" t="s">
        <v>14</v>
      </c>
      <c r="G339" s="50">
        <f>SUM(G335:G338)</f>
        <v>921300</v>
      </c>
    </row>
    <row r="340" spans="2:7" ht="13.5" customHeight="1" x14ac:dyDescent="0.25">
      <c r="B340" s="55"/>
      <c r="C340" s="48"/>
      <c r="D340" s="52"/>
      <c r="E340" s="47"/>
      <c r="F340" s="50" t="s">
        <v>23</v>
      </c>
      <c r="G340" s="50">
        <f>G339*10/100</f>
        <v>92130</v>
      </c>
    </row>
    <row r="341" spans="2:7" ht="13.5" customHeight="1" x14ac:dyDescent="0.25">
      <c r="B341" s="55"/>
      <c r="C341" s="48"/>
      <c r="D341" s="52"/>
      <c r="E341" s="47"/>
      <c r="F341" s="50" t="s">
        <v>21</v>
      </c>
      <c r="G341" s="50">
        <f>SUM(G339:G340)</f>
        <v>1013430</v>
      </c>
    </row>
    <row r="345" spans="2:7" ht="13.5" customHeight="1" x14ac:dyDescent="0.25">
      <c r="B345" s="47" t="s">
        <v>12</v>
      </c>
      <c r="C345" s="47" t="s">
        <v>5</v>
      </c>
      <c r="D345" s="47" t="s">
        <v>6</v>
      </c>
      <c r="E345" s="48" t="s">
        <v>7</v>
      </c>
      <c r="F345" s="49" t="s">
        <v>13</v>
      </c>
      <c r="G345" s="50" t="s">
        <v>8</v>
      </c>
    </row>
    <row r="346" spans="2:7" ht="13.5" customHeight="1" x14ac:dyDescent="0.25">
      <c r="B346" s="51">
        <v>44603</v>
      </c>
      <c r="C346" s="47" t="s">
        <v>270</v>
      </c>
      <c r="D346" s="52" t="s">
        <v>249</v>
      </c>
      <c r="E346" s="47">
        <v>2</v>
      </c>
      <c r="F346" s="49">
        <v>119900</v>
      </c>
      <c r="G346" s="50">
        <f>F346*E346</f>
        <v>239800</v>
      </c>
    </row>
    <row r="347" spans="2:7" ht="13.5" customHeight="1" x14ac:dyDescent="0.25">
      <c r="B347" s="51"/>
      <c r="C347" s="47"/>
      <c r="D347" s="52" t="s">
        <v>227</v>
      </c>
      <c r="E347" s="47">
        <v>2</v>
      </c>
      <c r="F347" s="53">
        <v>92900</v>
      </c>
      <c r="G347" s="50">
        <f t="shared" ref="G347:G351" si="20">F347*E347</f>
        <v>185800</v>
      </c>
    </row>
    <row r="348" spans="2:7" ht="13.5" customHeight="1" x14ac:dyDescent="0.25">
      <c r="B348" s="51"/>
      <c r="C348" s="47"/>
      <c r="D348" s="52" t="s">
        <v>258</v>
      </c>
      <c r="E348" s="47">
        <v>1</v>
      </c>
      <c r="F348" s="53">
        <v>68900</v>
      </c>
      <c r="G348" s="50">
        <f t="shared" si="20"/>
        <v>68900</v>
      </c>
    </row>
    <row r="349" spans="2:7" ht="13.5" customHeight="1" x14ac:dyDescent="0.25">
      <c r="B349" s="51"/>
      <c r="C349" s="47"/>
      <c r="D349" s="52" t="s">
        <v>255</v>
      </c>
      <c r="E349" s="47">
        <v>1</v>
      </c>
      <c r="F349" s="53">
        <v>76900</v>
      </c>
      <c r="G349" s="50">
        <f t="shared" si="20"/>
        <v>76900</v>
      </c>
    </row>
    <row r="350" spans="2:7" ht="13.5" customHeight="1" x14ac:dyDescent="0.25">
      <c r="B350" s="51"/>
      <c r="C350" s="47"/>
      <c r="D350" s="52" t="s">
        <v>229</v>
      </c>
      <c r="E350" s="47">
        <v>3</v>
      </c>
      <c r="F350" s="53">
        <v>165900</v>
      </c>
      <c r="G350" s="50">
        <f t="shared" si="20"/>
        <v>497700</v>
      </c>
    </row>
    <row r="351" spans="2:7" ht="13.5" customHeight="1" x14ac:dyDescent="0.25">
      <c r="B351" s="47"/>
      <c r="C351" s="47"/>
      <c r="D351" s="52" t="s">
        <v>231</v>
      </c>
      <c r="E351" s="47">
        <v>3</v>
      </c>
      <c r="F351" s="53">
        <v>139900</v>
      </c>
      <c r="G351" s="50">
        <f t="shared" si="20"/>
        <v>419700</v>
      </c>
    </row>
    <row r="352" spans="2:7" ht="13.5" customHeight="1" x14ac:dyDescent="0.25">
      <c r="B352" s="47"/>
      <c r="C352" s="47"/>
      <c r="D352" s="47"/>
      <c r="E352" s="48"/>
      <c r="F352" s="49"/>
      <c r="G352" s="50">
        <f t="shared" ref="G352:G353" si="21">F352*E352</f>
        <v>0</v>
      </c>
    </row>
    <row r="353" spans="2:7" ht="13.5" customHeight="1" x14ac:dyDescent="0.25">
      <c r="B353" s="51"/>
      <c r="C353" s="47"/>
      <c r="D353" s="52"/>
      <c r="E353" s="47"/>
      <c r="F353" s="53"/>
      <c r="G353" s="50">
        <f t="shared" si="21"/>
        <v>0</v>
      </c>
    </row>
    <row r="354" spans="2:7" ht="13.5" customHeight="1" x14ac:dyDescent="0.25">
      <c r="B354" s="51"/>
      <c r="C354" s="47"/>
      <c r="F354" s="50" t="s">
        <v>14</v>
      </c>
      <c r="G354" s="50">
        <f>SUM(G346:G353)</f>
        <v>1488800</v>
      </c>
    </row>
    <row r="355" spans="2:7" ht="13.5" customHeight="1" x14ac:dyDescent="0.25">
      <c r="B355" s="55"/>
      <c r="C355" s="48"/>
      <c r="D355" s="52"/>
      <c r="E355" s="47"/>
      <c r="F355" s="50" t="s">
        <v>23</v>
      </c>
      <c r="G355" s="50">
        <f>G354*10/100</f>
        <v>148880</v>
      </c>
    </row>
    <row r="356" spans="2:7" ht="13.5" customHeight="1" x14ac:dyDescent="0.25">
      <c r="B356" s="55"/>
      <c r="C356" s="48"/>
      <c r="D356" s="52"/>
      <c r="E356" s="47"/>
      <c r="F356" s="50" t="s">
        <v>21</v>
      </c>
      <c r="G356" s="50">
        <f>SUM(G354:G355)</f>
        <v>1637680</v>
      </c>
    </row>
    <row r="360" spans="2:7" ht="13.5" customHeight="1" x14ac:dyDescent="0.25">
      <c r="B360" s="47" t="s">
        <v>12</v>
      </c>
      <c r="C360" s="47" t="s">
        <v>5</v>
      </c>
      <c r="D360" s="47" t="s">
        <v>6</v>
      </c>
      <c r="E360" s="48" t="s">
        <v>7</v>
      </c>
      <c r="F360" s="49" t="s">
        <v>13</v>
      </c>
      <c r="G360" s="50" t="s">
        <v>8</v>
      </c>
    </row>
    <row r="361" spans="2:7" ht="13.5" customHeight="1" x14ac:dyDescent="0.25">
      <c r="B361" s="51">
        <v>44604</v>
      </c>
      <c r="C361" s="47" t="s">
        <v>271</v>
      </c>
      <c r="D361" s="52" t="s">
        <v>230</v>
      </c>
      <c r="E361" s="47">
        <v>3</v>
      </c>
      <c r="F361" s="53">
        <v>95900</v>
      </c>
      <c r="G361" s="50">
        <f>F361*E361</f>
        <v>287700</v>
      </c>
    </row>
    <row r="362" spans="2:7" ht="13.5" customHeight="1" x14ac:dyDescent="0.25">
      <c r="B362" s="47"/>
      <c r="C362" s="47"/>
      <c r="D362" s="52" t="s">
        <v>227</v>
      </c>
      <c r="E362" s="47">
        <v>3</v>
      </c>
      <c r="F362" s="53">
        <v>92900</v>
      </c>
      <c r="G362" s="50">
        <f t="shared" ref="G362:G365" si="22">F362*E362</f>
        <v>278700</v>
      </c>
    </row>
    <row r="363" spans="2:7" ht="13.5" customHeight="1" x14ac:dyDescent="0.25">
      <c r="B363" s="47"/>
      <c r="C363" s="47"/>
      <c r="D363" s="52" t="s">
        <v>226</v>
      </c>
      <c r="E363" s="47">
        <v>2</v>
      </c>
      <c r="F363" s="49">
        <v>116900</v>
      </c>
      <c r="G363" s="50">
        <f t="shared" si="22"/>
        <v>233800</v>
      </c>
    </row>
    <row r="364" spans="2:7" ht="13.5" customHeight="1" x14ac:dyDescent="0.25">
      <c r="B364" s="47"/>
      <c r="C364" s="47"/>
      <c r="D364" s="52" t="s">
        <v>238</v>
      </c>
      <c r="E364" s="47">
        <v>6</v>
      </c>
      <c r="F364" s="49">
        <v>99000</v>
      </c>
      <c r="G364" s="50">
        <f t="shared" si="22"/>
        <v>594000</v>
      </c>
    </row>
    <row r="365" spans="2:7" ht="13.5" customHeight="1" x14ac:dyDescent="0.25">
      <c r="B365" s="51"/>
      <c r="C365" s="47"/>
      <c r="D365" s="52" t="s">
        <v>231</v>
      </c>
      <c r="E365" s="47">
        <v>2</v>
      </c>
      <c r="F365" s="53">
        <v>139900</v>
      </c>
      <c r="G365" s="50">
        <f t="shared" si="22"/>
        <v>279800</v>
      </c>
    </row>
    <row r="366" spans="2:7" ht="13.5" customHeight="1" x14ac:dyDescent="0.25">
      <c r="B366" s="51"/>
      <c r="C366" s="47"/>
      <c r="D366" s="8"/>
      <c r="F366" s="50" t="s">
        <v>14</v>
      </c>
      <c r="G366" s="50">
        <f>SUM(G361:G365)</f>
        <v>1674000</v>
      </c>
    </row>
    <row r="367" spans="2:7" ht="13.5" customHeight="1" x14ac:dyDescent="0.25">
      <c r="B367" s="55"/>
      <c r="C367" s="48"/>
      <c r="D367" s="52"/>
      <c r="E367" s="47"/>
      <c r="F367" s="50" t="s">
        <v>23</v>
      </c>
      <c r="G367" s="50">
        <f>G366*10/100</f>
        <v>167400</v>
      </c>
    </row>
    <row r="368" spans="2:7" ht="13.5" customHeight="1" x14ac:dyDescent="0.25">
      <c r="B368" s="55"/>
      <c r="C368" s="48"/>
      <c r="D368" s="52"/>
      <c r="E368" s="47"/>
      <c r="F368" s="50" t="s">
        <v>21</v>
      </c>
      <c r="G368" s="50">
        <f>SUM(G366:G367)</f>
        <v>1841400</v>
      </c>
    </row>
    <row r="373" spans="2:7" ht="13.5" customHeight="1" x14ac:dyDescent="0.25">
      <c r="B373" s="47" t="s">
        <v>12</v>
      </c>
      <c r="C373" s="47" t="s">
        <v>5</v>
      </c>
      <c r="D373" s="47" t="s">
        <v>6</v>
      </c>
      <c r="E373" s="48" t="s">
        <v>7</v>
      </c>
      <c r="F373" s="49" t="s">
        <v>13</v>
      </c>
      <c r="G373" s="50" t="s">
        <v>8</v>
      </c>
    </row>
    <row r="374" spans="2:7" ht="13.5" customHeight="1" x14ac:dyDescent="0.25">
      <c r="B374" s="51">
        <v>44601</v>
      </c>
      <c r="C374" s="47" t="s">
        <v>272</v>
      </c>
      <c r="D374" s="52" t="s">
        <v>230</v>
      </c>
      <c r="E374" s="47">
        <v>1</v>
      </c>
      <c r="F374" s="53">
        <v>95900</v>
      </c>
      <c r="G374" s="50">
        <f>F374*E374</f>
        <v>95900</v>
      </c>
    </row>
    <row r="375" spans="2:7" ht="13.5" customHeight="1" x14ac:dyDescent="0.25">
      <c r="B375" s="51"/>
      <c r="C375" s="47"/>
      <c r="D375" s="52" t="s">
        <v>229</v>
      </c>
      <c r="E375" s="47">
        <v>2</v>
      </c>
      <c r="F375" s="53">
        <v>165900</v>
      </c>
      <c r="G375" s="50">
        <f t="shared" ref="G375:G378" si="23">F375*E375</f>
        <v>331800</v>
      </c>
    </row>
    <row r="376" spans="2:7" ht="13.5" customHeight="1" x14ac:dyDescent="0.25">
      <c r="B376" s="51"/>
      <c r="C376" s="47"/>
      <c r="D376" s="52" t="s">
        <v>231</v>
      </c>
      <c r="E376" s="47">
        <v>2</v>
      </c>
      <c r="F376" s="53">
        <v>139900</v>
      </c>
      <c r="G376" s="50">
        <f t="shared" si="23"/>
        <v>279800</v>
      </c>
    </row>
    <row r="377" spans="2:7" ht="13.5" customHeight="1" x14ac:dyDescent="0.25">
      <c r="B377" s="51"/>
      <c r="C377" s="47"/>
      <c r="D377" s="52" t="s">
        <v>227</v>
      </c>
      <c r="E377" s="47">
        <v>2</v>
      </c>
      <c r="F377" s="53">
        <v>92900</v>
      </c>
      <c r="G377" s="50">
        <f t="shared" si="23"/>
        <v>185800</v>
      </c>
    </row>
    <row r="378" spans="2:7" ht="13.5" customHeight="1" x14ac:dyDescent="0.25">
      <c r="B378" s="47"/>
      <c r="C378" s="47"/>
      <c r="D378" s="47"/>
      <c r="E378" s="48"/>
      <c r="F378" s="49"/>
      <c r="G378" s="50">
        <f t="shared" si="23"/>
        <v>0</v>
      </c>
    </row>
    <row r="379" spans="2:7" ht="13.5" customHeight="1" x14ac:dyDescent="0.25">
      <c r="B379" s="47"/>
      <c r="C379" s="47"/>
      <c r="D379" s="47"/>
      <c r="E379" s="48"/>
      <c r="F379" s="49"/>
      <c r="G379" s="50">
        <f t="shared" ref="G379:G380" si="24">F379*E379</f>
        <v>0</v>
      </c>
    </row>
    <row r="380" spans="2:7" ht="13.5" customHeight="1" x14ac:dyDescent="0.25">
      <c r="B380" s="51"/>
      <c r="C380" s="47"/>
      <c r="D380" s="52"/>
      <c r="E380" s="47"/>
      <c r="F380" s="53"/>
      <c r="G380" s="50">
        <f t="shared" si="24"/>
        <v>0</v>
      </c>
    </row>
    <row r="381" spans="2:7" ht="13.5" customHeight="1" x14ac:dyDescent="0.25">
      <c r="B381" s="51"/>
      <c r="C381" s="47"/>
      <c r="F381" s="50" t="s">
        <v>14</v>
      </c>
      <c r="G381" s="50">
        <f>SUM(G374:G380)</f>
        <v>893300</v>
      </c>
    </row>
    <row r="382" spans="2:7" ht="13.5" customHeight="1" x14ac:dyDescent="0.25">
      <c r="B382" s="55"/>
      <c r="C382" s="48"/>
      <c r="D382" s="52"/>
      <c r="E382" s="47"/>
      <c r="F382" s="50" t="s">
        <v>23</v>
      </c>
      <c r="G382" s="50">
        <f>G381*10/100</f>
        <v>89330</v>
      </c>
    </row>
    <row r="383" spans="2:7" ht="13.5" customHeight="1" x14ac:dyDescent="0.25">
      <c r="B383" s="55"/>
      <c r="C383" s="48"/>
      <c r="D383" s="52"/>
      <c r="E383" s="47"/>
      <c r="F383" s="50" t="s">
        <v>21</v>
      </c>
      <c r="G383" s="50">
        <f>SUM(G381:G382)</f>
        <v>982630</v>
      </c>
    </row>
    <row r="387" spans="2:7" ht="13.5" customHeight="1" x14ac:dyDescent="0.25">
      <c r="B387" s="47" t="s">
        <v>12</v>
      </c>
      <c r="C387" s="47" t="s">
        <v>5</v>
      </c>
      <c r="D387" s="47" t="s">
        <v>6</v>
      </c>
      <c r="E387" s="48" t="s">
        <v>7</v>
      </c>
      <c r="F387" s="49" t="s">
        <v>13</v>
      </c>
      <c r="G387" s="50" t="s">
        <v>8</v>
      </c>
    </row>
    <row r="388" spans="2:7" ht="13.5" customHeight="1" x14ac:dyDescent="0.25">
      <c r="B388" s="51">
        <v>44615</v>
      </c>
      <c r="C388" s="47" t="s">
        <v>273</v>
      </c>
      <c r="D388" s="52" t="s">
        <v>253</v>
      </c>
      <c r="E388" s="47">
        <v>1</v>
      </c>
      <c r="F388" s="50">
        <v>152800</v>
      </c>
      <c r="G388" s="50">
        <f>F388*E388</f>
        <v>152800</v>
      </c>
    </row>
    <row r="389" spans="2:7" ht="13.5" customHeight="1" x14ac:dyDescent="0.25">
      <c r="B389" s="47"/>
      <c r="C389" s="47"/>
      <c r="D389" s="52" t="s">
        <v>249</v>
      </c>
      <c r="E389" s="47">
        <v>1</v>
      </c>
      <c r="F389" s="49">
        <v>119900</v>
      </c>
      <c r="G389" s="50">
        <f t="shared" ref="G389:G392" si="25">F389*E389</f>
        <v>119900</v>
      </c>
    </row>
    <row r="390" spans="2:7" ht="13.5" customHeight="1" x14ac:dyDescent="0.25">
      <c r="B390" s="47"/>
      <c r="C390" s="47"/>
      <c r="D390" s="52" t="s">
        <v>258</v>
      </c>
      <c r="E390" s="47">
        <v>1</v>
      </c>
      <c r="F390" s="53">
        <v>68900</v>
      </c>
      <c r="G390" s="50">
        <f t="shared" si="25"/>
        <v>68900</v>
      </c>
    </row>
    <row r="391" spans="2:7" ht="13.5" customHeight="1" x14ac:dyDescent="0.25">
      <c r="B391" s="47"/>
      <c r="C391" s="47"/>
      <c r="D391" s="52" t="s">
        <v>261</v>
      </c>
      <c r="E391" s="47">
        <v>1</v>
      </c>
      <c r="F391" s="53">
        <v>147900</v>
      </c>
      <c r="G391" s="50">
        <f t="shared" si="25"/>
        <v>147900</v>
      </c>
    </row>
    <row r="392" spans="2:7" ht="13.5" customHeight="1" x14ac:dyDescent="0.25">
      <c r="B392" s="47"/>
      <c r="C392" s="47"/>
      <c r="D392" s="52" t="s">
        <v>231</v>
      </c>
      <c r="E392" s="47">
        <v>1</v>
      </c>
      <c r="F392" s="53">
        <v>139900</v>
      </c>
      <c r="G392" s="50">
        <f t="shared" si="25"/>
        <v>139900</v>
      </c>
    </row>
    <row r="393" spans="2:7" ht="13.5" customHeight="1" x14ac:dyDescent="0.25">
      <c r="B393" s="47"/>
      <c r="C393" s="47"/>
      <c r="D393" s="47"/>
      <c r="E393" s="48"/>
      <c r="F393" s="49"/>
      <c r="G393" s="50">
        <f t="shared" ref="G393:G394" si="26">F393*E393</f>
        <v>0</v>
      </c>
    </row>
    <row r="394" spans="2:7" ht="13.5" customHeight="1" x14ac:dyDescent="0.25">
      <c r="B394" s="51"/>
      <c r="C394" s="47"/>
      <c r="D394" s="52"/>
      <c r="E394" s="47"/>
      <c r="F394" s="53"/>
      <c r="G394" s="50">
        <f t="shared" si="26"/>
        <v>0</v>
      </c>
    </row>
    <row r="395" spans="2:7" ht="13.5" customHeight="1" x14ac:dyDescent="0.25">
      <c r="B395" s="51"/>
      <c r="C395" s="47"/>
      <c r="F395" s="50" t="s">
        <v>14</v>
      </c>
      <c r="G395" s="50">
        <f>SUM(G388:G394)</f>
        <v>629400</v>
      </c>
    </row>
    <row r="396" spans="2:7" ht="13.5" customHeight="1" x14ac:dyDescent="0.25">
      <c r="B396" s="55"/>
      <c r="C396" s="48"/>
      <c r="D396" s="52"/>
      <c r="E396" s="47"/>
      <c r="F396" s="50" t="s">
        <v>23</v>
      </c>
      <c r="G396" s="50">
        <f>G395*10/100</f>
        <v>62940</v>
      </c>
    </row>
    <row r="397" spans="2:7" ht="13.5" customHeight="1" x14ac:dyDescent="0.25">
      <c r="B397" s="55"/>
      <c r="C397" s="48"/>
      <c r="D397" s="52"/>
      <c r="E397" s="47"/>
      <c r="F397" s="50" t="s">
        <v>21</v>
      </c>
      <c r="G397" s="50">
        <f>SUM(G395:G396)</f>
        <v>692340</v>
      </c>
    </row>
    <row r="402" spans="2:7" ht="13.5" customHeight="1" x14ac:dyDescent="0.25">
      <c r="B402" s="47" t="s">
        <v>12</v>
      </c>
      <c r="C402" s="47" t="s">
        <v>5</v>
      </c>
      <c r="D402" s="47" t="s">
        <v>6</v>
      </c>
      <c r="E402" s="48" t="s">
        <v>7</v>
      </c>
      <c r="F402" s="49" t="s">
        <v>13</v>
      </c>
      <c r="G402" s="50" t="s">
        <v>8</v>
      </c>
    </row>
    <row r="403" spans="2:7" ht="13.5" customHeight="1" x14ac:dyDescent="0.25">
      <c r="B403" s="47"/>
      <c r="C403" s="47"/>
      <c r="D403" s="47"/>
      <c r="E403" s="48"/>
      <c r="F403" s="49"/>
      <c r="G403" s="50">
        <f>F403*E403</f>
        <v>0</v>
      </c>
    </row>
    <row r="404" spans="2:7" ht="13.5" customHeight="1" x14ac:dyDescent="0.25">
      <c r="B404" s="47"/>
      <c r="C404" s="47"/>
      <c r="D404" s="47"/>
      <c r="E404" s="48"/>
      <c r="F404" s="49"/>
      <c r="G404" s="50">
        <f t="shared" ref="G404:G406" si="27">F404*E404</f>
        <v>0</v>
      </c>
    </row>
    <row r="405" spans="2:7" ht="13.5" customHeight="1" x14ac:dyDescent="0.25">
      <c r="B405" s="47"/>
      <c r="C405" s="47"/>
      <c r="D405" s="47"/>
      <c r="E405" s="48"/>
      <c r="F405" s="49"/>
      <c r="G405" s="50">
        <f t="shared" si="27"/>
        <v>0</v>
      </c>
    </row>
    <row r="406" spans="2:7" ht="13.5" customHeight="1" x14ac:dyDescent="0.25">
      <c r="B406" s="51"/>
      <c r="C406" s="47"/>
      <c r="D406" s="52"/>
      <c r="E406" s="47"/>
      <c r="F406" s="53"/>
      <c r="G406" s="50">
        <f t="shared" si="27"/>
        <v>0</v>
      </c>
    </row>
    <row r="407" spans="2:7" ht="13.5" customHeight="1" x14ac:dyDescent="0.25">
      <c r="B407" s="51"/>
      <c r="C407" s="47"/>
      <c r="F407" s="50" t="s">
        <v>14</v>
      </c>
      <c r="G407" s="50">
        <f>SUM(G406:G406)</f>
        <v>0</v>
      </c>
    </row>
    <row r="408" spans="2:7" ht="13.5" customHeight="1" x14ac:dyDescent="0.25">
      <c r="B408" s="55"/>
      <c r="C408" s="48"/>
      <c r="D408" s="52"/>
      <c r="E408" s="47"/>
      <c r="F408" s="50" t="s">
        <v>23</v>
      </c>
      <c r="G408" s="50">
        <f>G407*10/100</f>
        <v>0</v>
      </c>
    </row>
    <row r="409" spans="2:7" ht="13.5" customHeight="1" x14ac:dyDescent="0.25">
      <c r="B409" s="55"/>
      <c r="C409" s="48"/>
      <c r="D409" s="52"/>
      <c r="E409" s="47"/>
      <c r="F409" s="50" t="s">
        <v>21</v>
      </c>
      <c r="G409" s="50">
        <f>SUM(G407:G408)</f>
        <v>0</v>
      </c>
    </row>
  </sheetData>
  <mergeCells count="3">
    <mergeCell ref="C6:F6"/>
    <mergeCell ref="C3:F3"/>
    <mergeCell ref="A10:A17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T2-2022</vt:lpstr>
      <vt:lpstr>HÀNG TRẢ THÁNG 02-2022</vt:lpstr>
      <vt:lpstr>'T2-2022'!Print_Area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Admin</cp:lastModifiedBy>
  <cp:lastPrinted>2021-12-16T10:28:00Z</cp:lastPrinted>
  <dcterms:created xsi:type="dcterms:W3CDTF">2018-05-09T04:52:11Z</dcterms:created>
  <dcterms:modified xsi:type="dcterms:W3CDTF">2023-07-14T01:16:00Z</dcterms:modified>
</cp:coreProperties>
</file>