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TMART STORE\2022\"/>
    </mc:Choice>
  </mc:AlternateContent>
  <bookViews>
    <workbookView xWindow="-120" yWindow="-120" windowWidth="24240" windowHeight="13140" tabRatio="507" firstSheet="4" activeTab="7"/>
  </bookViews>
  <sheets>
    <sheet name="công nợ 2022+2023" sheetId="8" r:id="rId1"/>
    <sheet name="CN T1.2023" sheetId="31" r:id="rId2"/>
    <sheet name="BÁN HÀNG 2112 đến 31122022" sheetId="30" r:id="rId3"/>
    <sheet name="bán hàng từ 01 đến 21.12.2022" sheetId="29" r:id="rId4"/>
    <sheet name="Tháng 11" sheetId="28" r:id="rId5"/>
    <sheet name="tháng 10" sheetId="24" r:id="rId6"/>
    <sheet name="tháng 8 + 9" sheetId="22" r:id="rId7"/>
    <sheet name="T12-21 đến T07-22" sheetId="25" r:id="rId8"/>
    <sheet name="Sheet2" sheetId="33" r:id="rId9"/>
  </sheets>
  <definedNames>
    <definedName name="_xlnm._FilterDatabase" localSheetId="3" hidden="1">'bán hàng từ 01 đến 21.12.2022'!$B$2:$H$55</definedName>
    <definedName name="_xlnm._FilterDatabase" localSheetId="1" hidden="1">'CN T1.2023'!$B$2:$H$31</definedName>
    <definedName name="_xlnm._FilterDatabase" localSheetId="5" hidden="1">'tháng 10'!$A$2:$J$84</definedName>
    <definedName name="_xlnm._FilterDatabase" localSheetId="4" hidden="1">'Tháng 11'!$A$1:$I$46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8" l="1"/>
  <c r="D36" i="8"/>
  <c r="D62" i="8"/>
  <c r="D61" i="8"/>
  <c r="D60" i="8"/>
  <c r="D59" i="8"/>
  <c r="D58" i="8"/>
  <c r="D56" i="8"/>
  <c r="D55" i="8"/>
  <c r="D52" i="8"/>
  <c r="D51" i="8"/>
  <c r="C62" i="8"/>
  <c r="B62" i="8"/>
  <c r="H37" i="31" l="1"/>
  <c r="G37" i="31"/>
  <c r="F37" i="31"/>
  <c r="E37" i="31"/>
  <c r="H31" i="31"/>
  <c r="G31" i="31"/>
  <c r="F31" i="31"/>
  <c r="E31" i="31"/>
  <c r="F46" i="8" l="1"/>
  <c r="C29" i="8"/>
  <c r="H49" i="30" l="1"/>
  <c r="G49" i="30"/>
  <c r="F49" i="30"/>
  <c r="E49" i="30"/>
  <c r="H41" i="30"/>
  <c r="G41" i="30"/>
  <c r="F41" i="30"/>
  <c r="E41" i="30"/>
  <c r="H63" i="29" l="1"/>
  <c r="G63" i="29"/>
  <c r="F63" i="29"/>
  <c r="E63" i="29"/>
  <c r="H55" i="29"/>
  <c r="G55" i="29"/>
  <c r="F55" i="29"/>
  <c r="E55" i="29"/>
  <c r="F45" i="28" l="1"/>
  <c r="G45" i="28"/>
  <c r="H45" i="28"/>
  <c r="I45" i="28"/>
  <c r="G40" i="28"/>
  <c r="G46" i="28" s="1"/>
  <c r="H40" i="28"/>
  <c r="H46" i="28" s="1"/>
  <c r="I40" i="28"/>
  <c r="I46" i="28" s="1"/>
  <c r="F40" i="28"/>
  <c r="F46" i="28" s="1"/>
  <c r="H93" i="24" l="1"/>
  <c r="I93" i="24"/>
  <c r="I94" i="24" s="1"/>
  <c r="J93" i="24"/>
  <c r="J94" i="24" s="1"/>
  <c r="G93" i="24"/>
  <c r="G94" i="24" s="1"/>
  <c r="G84" i="24"/>
  <c r="H84" i="24"/>
  <c r="H94" i="24" s="1"/>
  <c r="I84" i="24"/>
  <c r="J84" i="24"/>
  <c r="I20" i="25" l="1"/>
  <c r="C4" i="22" l="1"/>
  <c r="C3" i="22"/>
  <c r="B3" i="22"/>
  <c r="B4" i="22"/>
  <c r="D3" i="22" l="1"/>
  <c r="D4" i="22"/>
  <c r="C5" i="22"/>
  <c r="B5" i="22"/>
  <c r="D5" i="22" l="1"/>
</calcChain>
</file>

<file path=xl/sharedStrings.xml><?xml version="1.0" encoding="utf-8"?>
<sst xmlns="http://schemas.openxmlformats.org/spreadsheetml/2006/main" count="1143" uniqueCount="581">
  <si>
    <t>Số tiền bán hàng</t>
  </si>
  <si>
    <t>Số tiền hàng trả</t>
  </si>
  <si>
    <t>Giảm trừ</t>
  </si>
  <si>
    <t>Sô tiền khách đã thanh toán</t>
  </si>
  <si>
    <t>20/12/2021</t>
  </si>
  <si>
    <t>16/09/2022</t>
  </si>
  <si>
    <t>Ngày hóa đơn</t>
  </si>
  <si>
    <t>Số hóa đơn</t>
  </si>
  <si>
    <t>0004732</t>
  </si>
  <si>
    <t>0004733</t>
  </si>
  <si>
    <t>Tổng bán hàng</t>
  </si>
  <si>
    <t>Tổng hàng trả</t>
  </si>
  <si>
    <t>Tổng đã thanh toán</t>
  </si>
  <si>
    <t>Dư nợ phải thu Tmart Store</t>
  </si>
  <si>
    <t>00026847</t>
  </si>
  <si>
    <t>00024384</t>
  </si>
  <si>
    <t>00024385</t>
  </si>
  <si>
    <t>24/8/2022</t>
  </si>
  <si>
    <t>00024383</t>
  </si>
  <si>
    <t>00012116</t>
  </si>
  <si>
    <t>00006246</t>
  </si>
  <si>
    <t>00000930</t>
  </si>
  <si>
    <t>00000929</t>
  </si>
  <si>
    <t>0010351</t>
  </si>
  <si>
    <t>0010350</t>
  </si>
  <si>
    <t>đã chốt số dư nợ phải thanh toán:</t>
  </si>
  <si>
    <t>tháng 8</t>
  </si>
  <si>
    <t>tháng 9</t>
  </si>
  <si>
    <t>bán hàng</t>
  </si>
  <si>
    <t>hàng trả</t>
  </si>
  <si>
    <t>phải thanh toán</t>
  </si>
  <si>
    <t>tổng</t>
  </si>
  <si>
    <t>Ngày hạch toán</t>
  </si>
  <si>
    <t>Số chứng từ</t>
  </si>
  <si>
    <t>Mã khách hàng</t>
  </si>
  <si>
    <t>Khách hàng</t>
  </si>
  <si>
    <t>Diễn giải</t>
  </si>
  <si>
    <t>Tỉnh/Thành phố</t>
  </si>
  <si>
    <t>Tổng tiền thanh toán</t>
  </si>
  <si>
    <t>Tổng tiền hàng</t>
  </si>
  <si>
    <t>Tiền chiết khấu</t>
  </si>
  <si>
    <t>Tiền thuế GTGT</t>
  </si>
  <si>
    <t>Địa chỉ</t>
  </si>
  <si>
    <t>BH2210/3493</t>
  </si>
  <si>
    <t>Tmart01057</t>
  </si>
  <si>
    <t>CÔNG TY CỔ PHẦN T - MARTSTORES 77. SG QUẦY 71 BÙI VĂN NGỮ, HCM</t>
  </si>
  <si>
    <t>Tmart01057 77. SG QUẦY 71 BÙI VĂN NGỮ, HCM</t>
  </si>
  <si>
    <t/>
  </si>
  <si>
    <t>BH2210/3492</t>
  </si>
  <si>
    <t>Tmart01060</t>
  </si>
  <si>
    <t>CÔNG TY CỔ PHẦN T - MARTSTORES 80.SG QUẦY 323 ĐƯỜNG HT13, HCM</t>
  </si>
  <si>
    <t>Tmart01060 80.SG QUẦY 323 ĐƯỜNG HT13, HCM</t>
  </si>
  <si>
    <t>BH2210/3491</t>
  </si>
  <si>
    <t>Tmart01056</t>
  </si>
  <si>
    <t>CÔNG TY CỔ PHẦN T - MARTSTORES 76. SG Quầy 245 Trần Thị Cờ, HCM</t>
  </si>
  <si>
    <t>Tmart01056 76. SG Quầy 245 Trần Thị Cờ, HCM</t>
  </si>
  <si>
    <t>BH2210/3487</t>
  </si>
  <si>
    <t>Tmart01054</t>
  </si>
  <si>
    <t>CÔNG TY CỔ PHẦN T - MARTSTORES 74.SG QUẦY 1410 Tỉnh Lộ 10, HCM</t>
  </si>
  <si>
    <t>Tmart01054 74.SG QUẦY 1410 Tỉnh Lộ 10, HCM</t>
  </si>
  <si>
    <t>BH2210/3444</t>
  </si>
  <si>
    <t>Tmart01051</t>
  </si>
  <si>
    <t>CÔNG TY CỔ PHẦN T - MARTSTORES 71. Quầy Hưng Yên</t>
  </si>
  <si>
    <t>Tmart01051 71. Quầy Hưng Yên</t>
  </si>
  <si>
    <t>BH2210/3443</t>
  </si>
  <si>
    <t>Tmart01049</t>
  </si>
  <si>
    <t>CÔNG TY CỔ PHẦN T - MARTSTORES 69. Quầy 59 Xuân La, Tây Hồ, HN</t>
  </si>
  <si>
    <t>Tmart01049 69. Quầy 59 Xuân La, Tây Hồ, HN</t>
  </si>
  <si>
    <t>Tmart01048</t>
  </si>
  <si>
    <t>CÔNG TY CỔ PHẦN T - MARTSTORES 68. Quầy 32T ĐN-A KĐT Golden An Khánh</t>
  </si>
  <si>
    <t>Tmart01048 68. Quầy 32T ĐN-A KĐT Golden An Khánh</t>
  </si>
  <si>
    <t>BH2210/3441</t>
  </si>
  <si>
    <t>Tmart01047</t>
  </si>
  <si>
    <t>CÔNG TY CỔ PHẦN T - MARTSTORES 67. Quầy Trần Thủ Độ</t>
  </si>
  <si>
    <t>Tmart01047 67. Quầy Trần Thủ Độ</t>
  </si>
  <si>
    <t>BH2210/3440</t>
  </si>
  <si>
    <t>Tmart00999</t>
  </si>
  <si>
    <t>CÔNG TY CỔ PHẦN T - MARTSTORES 27. Quầy 62 Thanh Liệt (658 Kim Giang mới)</t>
  </si>
  <si>
    <t>Tmart00999 27. Quầy 62 Thanh Liệt (658 Kim Giang mới)</t>
  </si>
  <si>
    <t>BH2210/3439</t>
  </si>
  <si>
    <t>Tmart01046</t>
  </si>
  <si>
    <t>CÔNG TY CỔ PHẦN T - MARTSTORES 66. Quầy 47 Tân Xuân, Bắc Từ Liêm, HN</t>
  </si>
  <si>
    <t>Tmart01046 66. Quầy 47 Tân Xuân, Bắc Từ Liêm, HN</t>
  </si>
  <si>
    <t>BH2210/3438</t>
  </si>
  <si>
    <t>Tmart00995</t>
  </si>
  <si>
    <t>CÔNG TY CỔ PHẦN T - MARTSTORES 25. Quầy CT2 - KĐT Xala</t>
  </si>
  <si>
    <t>Tmart00995 25. Quầy CT2 - KĐT Xala</t>
  </si>
  <si>
    <t>BH2210/3437</t>
  </si>
  <si>
    <t>Tmart00993</t>
  </si>
  <si>
    <t>CÔNG TY CỔ PHẦN T - MARTSTORES 23. Quầy CT1 Ngô Thì Nhậm, Hà Đông</t>
  </si>
  <si>
    <t>Tmart00993 23. Quầy CT1 Ngô Thì Nhậm, Hà Đông</t>
  </si>
  <si>
    <t>BH2210/3436</t>
  </si>
  <si>
    <t>Tmart00988</t>
  </si>
  <si>
    <t>CÔNG TY CỔ PHẦN T - MARTSTORES 19. Quầy Resco Cổ Nhuế</t>
  </si>
  <si>
    <t>Tmart00988 19. Quầy Resco Cổ Nhuế</t>
  </si>
  <si>
    <t>BH2210/3435</t>
  </si>
  <si>
    <t>Tmart01032</t>
  </si>
  <si>
    <t>CÔNG TY CỔ PHẦN T - MARTSTORES 52. Quầy Vĩnh Quỳnh</t>
  </si>
  <si>
    <t>Tmart01032 52. Quầy Vĩnh Quỳnh</t>
  </si>
  <si>
    <t>BH2210/3434</t>
  </si>
  <si>
    <t>Tmart00980</t>
  </si>
  <si>
    <t>CÔNG TY CỔ PHẦN T - MARTSTORES 15. Quầy 9B Nguyễn Cảnh Dị-KĐT Đại Kim</t>
  </si>
  <si>
    <t>Tmart00980 15. Quầy 9B Nguyễn Cảnh Dị-KĐT Đại Kim</t>
  </si>
  <si>
    <t>BH2210/3433</t>
  </si>
  <si>
    <t>Tmart00928</t>
  </si>
  <si>
    <t>CÔNG TY CỔ PHẦN T - MARTSTORES 12. Quầy CT12B Kim Văn - Kim Lũ</t>
  </si>
  <si>
    <t>Tmart00928 12. Quầy CT12B Kim Văn - Kim Lũ</t>
  </si>
  <si>
    <t>Tmart00722</t>
  </si>
  <si>
    <t>CÔNG TY CỔ PHẦN T - MARTSTORES 09. Quầy Sóc Sơn</t>
  </si>
  <si>
    <t>Tmart00722 09. Quầy Sóc Sơn</t>
  </si>
  <si>
    <t>BH2210/3431</t>
  </si>
  <si>
    <t>Tmart01029</t>
  </si>
  <si>
    <t>CÔNG TY CỔ PHẦN T - MARTSTORES 49. Nơ 6A, Linh Đàm</t>
  </si>
  <si>
    <t>Tmart01029 49. Nơ 6A, Linh Đàm</t>
  </si>
  <si>
    <t>BH2210/3430</t>
  </si>
  <si>
    <t>Tmart00628</t>
  </si>
  <si>
    <t>CÔNG TY CỔ PHẦN T - MARTSTORES 03. Quầy 274 Khương Đình</t>
  </si>
  <si>
    <t>Tmart00628 03. Quầy 274 Khương Đình</t>
  </si>
  <si>
    <t>BH2210/3429</t>
  </si>
  <si>
    <t>Tmart00619</t>
  </si>
  <si>
    <t>CÔNG TY CỔ PHẦN T - MARTSTORES 04. Quầy N3B2 Trần Bình</t>
  </si>
  <si>
    <t>Tmart00619 04. Quầy N3B2 Trần Bình</t>
  </si>
  <si>
    <t>BH2210/3428</t>
  </si>
  <si>
    <t>Tmart01027</t>
  </si>
  <si>
    <t>CÔNG TY CỔ PHẦN T - MARTSTORES 47. Quầy 69 Phố Xốm</t>
  </si>
  <si>
    <t>Tmart01027 47. Quầy 69 Phố Xốm</t>
  </si>
  <si>
    <t>BH2210/3427</t>
  </si>
  <si>
    <t>Tmart00357</t>
  </si>
  <si>
    <t>CÔNG TY CỔ PHẦN T - MARTSTORES 01. Quầy 72 Lĩnh Nam</t>
  </si>
  <si>
    <t>Tmart00357 01. Quầy 72 Lĩnh Nam</t>
  </si>
  <si>
    <t>BH2210/3426</t>
  </si>
  <si>
    <t>Tmart01097</t>
  </si>
  <si>
    <t>CÔNG TY CỔ PHẦN T - MARTSTORES 116. Quầy Iris Garden</t>
  </si>
  <si>
    <t>Tmart01097 116. Quầy Iris Garden</t>
  </si>
  <si>
    <t>BH2210/3423</t>
  </si>
  <si>
    <t>Tmart01093</t>
  </si>
  <si>
    <t>CÔNG TY CỔ PHẦN T - MARTSTORES 112. Quầy G2-Fivestar số 2 Kim Giang</t>
  </si>
  <si>
    <t>Tmart01093 112. Quầy G2-Fivestar số 2 Kim Giang</t>
  </si>
  <si>
    <t>BH2210/3421</t>
  </si>
  <si>
    <t>Tmart01025</t>
  </si>
  <si>
    <t>CÔNG TY CỔ PHẦN T - MARTSTORES 45. Quầy 20 Đức Diễn</t>
  </si>
  <si>
    <t>Tmart01025 45. Quầy 20 Đức Diễn</t>
  </si>
  <si>
    <t>BH2210/3420</t>
  </si>
  <si>
    <t>Tmart01091</t>
  </si>
  <si>
    <t>CÔNG TY CỔ PHẦN T - MARTSTORES 110. Quầy HH03A Thanh Hà</t>
  </si>
  <si>
    <t>Tmart01091 110. Quầy HH03A Thanh Hà</t>
  </si>
  <si>
    <t>BH2210/3419</t>
  </si>
  <si>
    <t>Tmart01023</t>
  </si>
  <si>
    <t>CÔNG TY CỔ PHẦN T - MARTSTORES 00. Quầy 39 Cầu Diễn</t>
  </si>
  <si>
    <t>Tmart01023  00. Quầy 39 Cầu Diễn</t>
  </si>
  <si>
    <t>BH2210/3417</t>
  </si>
  <si>
    <t>Tmart01090</t>
  </si>
  <si>
    <t>CÔNG TY CỔ PHẦN T - MARTSTORES 109. Quầy Trần Thủ Độ 2, tòa South Building Pháp Vân - Tứ Hiệp</t>
  </si>
  <si>
    <t>Tmart01090 109. Quầy Trần Thủ Độ 2, tòa South Building Pháp Vân - Tứ Hiệp</t>
  </si>
  <si>
    <t>Tmart01088</t>
  </si>
  <si>
    <t>CÔNG TY CỔ PHẦN T - MARTSTORES 107. Quầy Ruby City Phúc Lợi</t>
  </si>
  <si>
    <t>Tmart01088 107. Quầy Ruby City Phúc Lợi</t>
  </si>
  <si>
    <t>BH2210/3414</t>
  </si>
  <si>
    <t>Tmart01019</t>
  </si>
  <si>
    <t>CÔNG TY CỔ PHẦN T - MARTSTORES 40. Quầy 19T6 Kiến Hưng</t>
  </si>
  <si>
    <t>Tmart01019  40. Quầy 19T6 Kiến Hưng</t>
  </si>
  <si>
    <t>BH2210/3413</t>
  </si>
  <si>
    <t>Tmart01082</t>
  </si>
  <si>
    <t>CÔNG TY CỔ PHẦN T - MARTSTORES</t>
  </si>
  <si>
    <t>Tmart01082 101. Quầy CT2-Epics Home-43 Phạm Văn Đồng</t>
  </si>
  <si>
    <t>Tmart01081</t>
  </si>
  <si>
    <t>Tmart01081 100. Quầy Trâu Quỳ, Gia Lâm</t>
  </si>
  <si>
    <t>BH2210/3410</t>
  </si>
  <si>
    <t>Tmart01017</t>
  </si>
  <si>
    <t>CÔNG TY CỔ PHẦN T - MARTSTORES 39. Quầy 112 Âu Cơ</t>
  </si>
  <si>
    <t>Tmart01017  39. Quầy 112 Âu Cơ</t>
  </si>
  <si>
    <t>BH2210/3409</t>
  </si>
  <si>
    <t>Tmart01078</t>
  </si>
  <si>
    <t>Tmart01078 96. Quầy Ecohome 1</t>
  </si>
  <si>
    <t>Tmart01077</t>
  </si>
  <si>
    <t>Tmart01077 96. Quầy Intracom Vĩnh Ngọc, Đông Anh</t>
  </si>
  <si>
    <t>BH2210/3407</t>
  </si>
  <si>
    <t>Tmart01076</t>
  </si>
  <si>
    <t>CÔNG TY CỔ PHẦN T - MARTSTORES 95. T1 tòa K3, Kpark Văn Phú</t>
  </si>
  <si>
    <t>Tmart01076 95. T1 tòa K3, Kpark Văn Phú</t>
  </si>
  <si>
    <t>BH2210/3406</t>
  </si>
  <si>
    <t>Tmart01012</t>
  </si>
  <si>
    <t>CÔNG TY CỔ PHẦN T - MARTSTORES 36. Quầy CT2 Xuân Mai, Tô Hiệu</t>
  </si>
  <si>
    <t>Tmart01012 36. Quầy CT2 Xuân Mai, Tô Hiệu</t>
  </si>
  <si>
    <t>BH2210/3405</t>
  </si>
  <si>
    <t>Tmart01072</t>
  </si>
  <si>
    <t>CÔNG TY CỔ PHẦN T - MARTSTORES 91. Quầy 96 Vĩnh Hưng</t>
  </si>
  <si>
    <t>Tmart01072 91. Quầy 96 Vĩnh Hưng</t>
  </si>
  <si>
    <t>BH2210/3404</t>
  </si>
  <si>
    <t>Tmart01067</t>
  </si>
  <si>
    <t>CÔNG TY CỔ PHẦN T - MARTSTORES 86. Quầy Nơ 4A Linh Đàm</t>
  </si>
  <si>
    <t>Tmart01067 86. Quầy Nơ 4A Linh Đàm</t>
  </si>
  <si>
    <t>BH2210/3403</t>
  </si>
  <si>
    <t>Tmart01065</t>
  </si>
  <si>
    <t>CÔNG TY CỔ PHẦN T - MARTSTORES 84. Quầy Tecco Tứ Hiệp</t>
  </si>
  <si>
    <t>Tmart01065 84. Quầy Tecco Tứ Hiệp</t>
  </si>
  <si>
    <t>BH2210/3402</t>
  </si>
  <si>
    <t>Tmart01001</t>
  </si>
  <si>
    <t>CÔNG TY CỔ PHẦN T - MARTSTORES 29. Quầy tòa K-KĐT Dương Nội</t>
  </si>
  <si>
    <t>Tmart01001 29. Quầy tòa K-KĐT Dương Nội</t>
  </si>
  <si>
    <t>BH2210/3401</t>
  </si>
  <si>
    <t>Tmart01063</t>
  </si>
  <si>
    <t>CÔNG TY CỔ PHẦN T - MARTSTORES 83. Tmart Tòa N02, Ecohome3</t>
  </si>
  <si>
    <t>Tmart01063 83. Tmart Tòa N02, Ecohome3</t>
  </si>
  <si>
    <t>BH2210/3400</t>
  </si>
  <si>
    <t>Tmart01000</t>
  </si>
  <si>
    <t>CÔNG TY CỔ PHẦN T - MARTSTORES 28. Quầy 485 Vũ Tông Phan</t>
  </si>
  <si>
    <t>Tmart01000  28. Quầy 485 Vũ Tông Phan</t>
  </si>
  <si>
    <t>Tmart01061</t>
  </si>
  <si>
    <t>CÔNG TY CỔ PHẦN T - MARTSTORES 81. Quầy Victory 2</t>
  </si>
  <si>
    <t>Tmart01061 81. Quầy Victory 2</t>
  </si>
  <si>
    <t>BH2210/3398</t>
  </si>
  <si>
    <t>Tmart01041</t>
  </si>
  <si>
    <t>CÔNG TY CỔ PHẦN T - MARTSTORES 61. Quầy Định Công, số 1 Trần Nguyên Đán</t>
  </si>
  <si>
    <t>Tmart01041 61. Quầy Định Công, số 1 Trần Nguyên Đán</t>
  </si>
  <si>
    <t>BH2210/2120</t>
  </si>
  <si>
    <t>Tmart01098</t>
  </si>
  <si>
    <t>CÔNG TY CỔ PHẦN T - MARTSTORES - 117. Quầy 56 Huyền Quang, Bắc Ninh</t>
  </si>
  <si>
    <t>Tmart01098 117. Quầy 56 Huyền Quang, Bắc Ninh</t>
  </si>
  <si>
    <t>BH2210/1670</t>
  </si>
  <si>
    <t>Tmart01087</t>
  </si>
  <si>
    <t>Tmart01087 106. Quầy CT3B Nam Cường, Cổ Nhuế</t>
  </si>
  <si>
    <t>BH2210/1669</t>
  </si>
  <si>
    <t>Tmart01084</t>
  </si>
  <si>
    <t>Tmart01084 103. Quầy Kosmo</t>
  </si>
  <si>
    <t>BH2210/1668</t>
  </si>
  <si>
    <t>Tmart01083</t>
  </si>
  <si>
    <t>Tmart01083 102. Quầy Đại Thanh 3, CT8A</t>
  </si>
  <si>
    <t>BH2210/1667</t>
  </si>
  <si>
    <t>Tmart01075</t>
  </si>
  <si>
    <t>Tmart01075 94. 282 Xuân Đỉnh</t>
  </si>
  <si>
    <t>BH2210/1666</t>
  </si>
  <si>
    <t>BH2210/1665</t>
  </si>
  <si>
    <t>Tmart01062</t>
  </si>
  <si>
    <t>Tmart01062 82. Quầy H3.2 FLC Đại Mỗ</t>
  </si>
  <si>
    <t>BH2210/1664</t>
  </si>
  <si>
    <t>BH2210/1663</t>
  </si>
  <si>
    <t>Tmart00992</t>
  </si>
  <si>
    <t>Tmart00992 22. Quầy CT3 KĐT Văn Khê</t>
  </si>
  <si>
    <t>BH2210/1662</t>
  </si>
  <si>
    <t>Tmart00989</t>
  </si>
  <si>
    <t>Tmart00989 20. Quầy Tân Tây Đô</t>
  </si>
  <si>
    <t>BH2210/1661</t>
  </si>
  <si>
    <t>BH2210/1660</t>
  </si>
  <si>
    <t>Tmart01092</t>
  </si>
  <si>
    <t>Tmart01092 111. Quầy T1, tòa A7 An Bình City</t>
  </si>
  <si>
    <t>BH2210/1659</t>
  </si>
  <si>
    <t>BH2210/1658</t>
  </si>
  <si>
    <t>Tmart01089</t>
  </si>
  <si>
    <t>Tmart01089 108. Quầy Licogi 13</t>
  </si>
  <si>
    <t>BH2210/1490</t>
  </si>
  <si>
    <t>BH2210/1489</t>
  </si>
  <si>
    <t>BH2210/1488</t>
  </si>
  <si>
    <t>BH2210/1487</t>
  </si>
  <si>
    <t>BH2210/1486</t>
  </si>
  <si>
    <t>Tmart01041  61. Quầy Định Công, số 1 Trần Nguyên Đán</t>
  </si>
  <si>
    <t>BH2210/1485</t>
  </si>
  <si>
    <t>Tmart01032  52. Quầy Vĩnh Quỳnh</t>
  </si>
  <si>
    <t>BH2210/1484</t>
  </si>
  <si>
    <t>Tmart01029  49. Nơ 6A, Linh Đàm</t>
  </si>
  <si>
    <t>BH2210/1483</t>
  </si>
  <si>
    <t>BH2210/1482</t>
  </si>
  <si>
    <t>BH2210/1300</t>
  </si>
  <si>
    <t>BH2210/0938</t>
  </si>
  <si>
    <t>BH2210/0937</t>
  </si>
  <si>
    <t>BH2210/0936</t>
  </si>
  <si>
    <t>BH2210/0935</t>
  </si>
  <si>
    <t>BH2210/0934</t>
  </si>
  <si>
    <t>BH2210/0933</t>
  </si>
  <si>
    <t>BH2210/0932</t>
  </si>
  <si>
    <t>TM01017 39. Quầy 112 Âu Cơ</t>
  </si>
  <si>
    <t>BH2210/0931</t>
  </si>
  <si>
    <t>Tmart01001 29. Quầy tòa K- KĐT Dương Nội</t>
  </si>
  <si>
    <t>BH2210/0825</t>
  </si>
  <si>
    <t>Tmart01060 80.SG QUẦY 323 ĐƯỜNG HT13</t>
  </si>
  <si>
    <t>BH2210/0824</t>
  </si>
  <si>
    <t>Tmart01056 76. SG Quầy 245 Trần Thị Cờ</t>
  </si>
  <si>
    <t>BH2210/0823</t>
  </si>
  <si>
    <t>Tmart01055</t>
  </si>
  <si>
    <t>CÔNG TY CỔ PHẦN T - MARTSTORES 75. SG Quầy Trịnh Thị Dối</t>
  </si>
  <si>
    <t>Tmart01055 75. SG Quầy Trịnh Thị Dối</t>
  </si>
  <si>
    <t>BH2210/0822</t>
  </si>
  <si>
    <t>Tmart01052</t>
  </si>
  <si>
    <t>Tmart01052 72. SG Quầy 850A Lê Văn Lương, Nhà Bè, HCM</t>
  </si>
  <si>
    <t>BH2210/0780</t>
  </si>
  <si>
    <t>BH2210/0779</t>
  </si>
  <si>
    <t>BH2210/0778</t>
  </si>
  <si>
    <t>BH2210/0777</t>
  </si>
  <si>
    <t>Tmart00994</t>
  </si>
  <si>
    <t>Tmart00994 24. Quầy Victory Thăng Long</t>
  </si>
  <si>
    <t>BH2210/0776</t>
  </si>
  <si>
    <t>BH2210/0775</t>
  </si>
  <si>
    <t>BH2210/0774</t>
  </si>
  <si>
    <t>BH2210/0773</t>
  </si>
  <si>
    <t>BH2210/0772</t>
  </si>
  <si>
    <t>BH2210/0771</t>
  </si>
  <si>
    <t>Tmart01080</t>
  </si>
  <si>
    <t>Tmart01080 99. Quầy Roman Tố Hữu</t>
  </si>
  <si>
    <t>BH2210/0770</t>
  </si>
  <si>
    <t>Tmart01074</t>
  </si>
  <si>
    <t>Tmart01074 93. Quầy 112 Tân Khai</t>
  </si>
  <si>
    <t>BH2210/0769</t>
  </si>
  <si>
    <t>Tmart01073</t>
  </si>
  <si>
    <t>Tmart01073 92. Quầy Lê Văn Thiêm</t>
  </si>
  <si>
    <t>BH2210/0768</t>
  </si>
  <si>
    <t>BH2210/0767</t>
  </si>
  <si>
    <t>đã xuất 2 hóa đơn</t>
  </si>
  <si>
    <t>DANH SÁCH BÁN HÀNG / TMART STORE</t>
  </si>
  <si>
    <t>CÔNG NỢ T-MARTSTORES</t>
  </si>
  <si>
    <t>Tháng 12/2021 đến Tháng 07/2022</t>
  </si>
  <si>
    <t>STT</t>
  </si>
  <si>
    <t>Tên khách hàng</t>
  </si>
  <si>
    <t>Người mua hàng</t>
  </si>
  <si>
    <t>Ghi chú</t>
  </si>
  <si>
    <t>TMART</t>
  </si>
  <si>
    <t>CÔNG TY CỔ PHẦN T-MARTSTORES</t>
  </si>
  <si>
    <t>Số 6 Biệt Thự 2, Bán Đảo Linh Đàm, Phường Hoàng Liệt, Quận Hoàng Mai, Thành Phố Hà Nội, Việt Nam</t>
  </si>
  <si>
    <t>27/01/2022</t>
  </si>
  <si>
    <t>09/03/2022</t>
  </si>
  <si>
    <t>09/04/2022</t>
  </si>
  <si>
    <t>09/05/2022</t>
  </si>
  <si>
    <t>Bán hàng CÔNG TY CỔ PHẦN T-MARTSTORES</t>
  </si>
  <si>
    <t>13/07/2022</t>
  </si>
  <si>
    <t>Số 6 Biệt thự 2, bán đảo Linh Đàm, Phường Hoàng Liệt, Quận Hoàng Mai, Thành phố Hà Nội, Việt Nam</t>
  </si>
  <si>
    <t>22/07/2022</t>
  </si>
  <si>
    <t>5017 - 06123</t>
  </si>
  <si>
    <t>507782.110522.134622.Tmart TT tien hang</t>
  </si>
  <si>
    <t>5017 - 75292</t>
  </si>
  <si>
    <t>916115.040822.151052.Tmart TT tien hang</t>
  </si>
  <si>
    <t>Tổng cộng</t>
  </si>
  <si>
    <t>207 PHẠM VĂN HAI</t>
  </si>
  <si>
    <t>C6 HÀ NỘI</t>
  </si>
  <si>
    <t>22/11/2022</t>
  </si>
  <si>
    <t>BH2211/2573</t>
  </si>
  <si>
    <t>BH2211/2449</t>
  </si>
  <si>
    <t>BH2211/1888</t>
  </si>
  <si>
    <t>BH2211/1790</t>
  </si>
  <si>
    <t>BH2211/1789</t>
  </si>
  <si>
    <t>BH2211/1788</t>
  </si>
  <si>
    <t>BH2211/1787</t>
  </si>
  <si>
    <t>BH2211/1786</t>
  </si>
  <si>
    <t>BH2211/1785</t>
  </si>
  <si>
    <t>BH2211/1784</t>
  </si>
  <si>
    <t>BH2211/1783</t>
  </si>
  <si>
    <t>BH2211/1782</t>
  </si>
  <si>
    <t>BH2211/1781</t>
  </si>
  <si>
    <t>BH2211/1780</t>
  </si>
  <si>
    <t>BH2211/1779</t>
  </si>
  <si>
    <t>BH2211/1778</t>
  </si>
  <si>
    <t>BH2211/1777</t>
  </si>
  <si>
    <t>BH2211/1776</t>
  </si>
  <si>
    <t>BH2211/1775</t>
  </si>
  <si>
    <t>BH2211/1774</t>
  </si>
  <si>
    <t>BH2211/1773</t>
  </si>
  <si>
    <t>BH2211/1772</t>
  </si>
  <si>
    <t>BH2211/1771</t>
  </si>
  <si>
    <t>BH2211/1770</t>
  </si>
  <si>
    <t>BH2211/1768</t>
  </si>
  <si>
    <t>BH2211/1767</t>
  </si>
  <si>
    <t>BH2211/1766</t>
  </si>
  <si>
    <t>BH2211/1765</t>
  </si>
  <si>
    <t>BH2211/1764</t>
  </si>
  <si>
    <t>BH2211/1763</t>
  </si>
  <si>
    <t>BH2211/1762</t>
  </si>
  <si>
    <t>BH2211/1761</t>
  </si>
  <si>
    <t>BH2211/1760</t>
  </si>
  <si>
    <t>BH2211/1759</t>
  </si>
  <si>
    <t>BH2211/1758</t>
  </si>
  <si>
    <t>BH2211/0033</t>
  </si>
  <si>
    <t>BH2211/0036</t>
  </si>
  <si>
    <t>BH2211/0035</t>
  </si>
  <si>
    <t>BH2211/0037</t>
  </si>
  <si>
    <t>BH2211/0034</t>
  </si>
  <si>
    <t>BH2211/0032</t>
  </si>
  <si>
    <t>BH2211/0044</t>
  </si>
  <si>
    <t>Tmart01053</t>
  </si>
  <si>
    <t>Tmart01071</t>
  </si>
  <si>
    <t>Tmart00983</t>
  </si>
  <si>
    <t>Tmart01021</t>
  </si>
  <si>
    <t>Tmart01011</t>
  </si>
  <si>
    <t>Tmart01010</t>
  </si>
  <si>
    <t>CÔNG TY CỔ PHẦN T - MARTSTORES 73.SG QUẦY Liên ấp 2-6 Vĩnh Lộc A, HCM</t>
  </si>
  <si>
    <t>CÔNG TY CỔ PHẦN T - MARTSTORES 96. Quầy Ecohome 1</t>
  </si>
  <si>
    <t>CÔNG TY CỔ PHẦN T - MARTSTORES 94. 282 Xuân Đỉnh</t>
  </si>
  <si>
    <t>CÔNG TY CỔ PHẦN T - MARTSTORES 93. Quầy 112 Tân Khai</t>
  </si>
  <si>
    <t>CÔNG TY CỔ PHẦN T - MARTSTORES 90. Quầy Đại Thanh 2</t>
  </si>
  <si>
    <t>CÔNG TY CỔ PHẦN T - MARTSTORES 24. Quầy Victory Thăng Long</t>
  </si>
  <si>
    <t>CÔNG TY CỔ PHẦN T - MARTSTORES 22. Quầy CT3 KĐT Văn Khê</t>
  </si>
  <si>
    <t>CÔNG TY CỔ PHẦN T - MARTSTORES 82. Quầy H3.2 FLC Đại Mỗ</t>
  </si>
  <si>
    <t>CÔNG TY CỔ PHẦN T - MARTSTORES 20. Quầy Tân Tây Đô</t>
  </si>
  <si>
    <t>CÔNG TY CỔ PHẦN T - MARTSTORES 16. Quầy Xala, tòa nhà Hemisco, Xala</t>
  </si>
  <si>
    <t>CÔNG TY CỔ PHẦN T - MARTSTORES 111. Quầy T1, tòa A7 An Bình City</t>
  </si>
  <si>
    <t>CÔNG TY CỔ PHẦN T - MARTSTORES 42. Quầy Ecolife, 58 Tố Hữu</t>
  </si>
  <si>
    <t>CÔNG TY CỔ PHẦN T - MARTSTORES 106. Quầy CT3B Nam Cường, Cổ Nhuế</t>
  </si>
  <si>
    <t>CÔNG TY CỔ PHẦN T - MARTSTORES 35. Quầy tầng 5 tòa GEMEK, KĐT Lê Trọng Tấn</t>
  </si>
  <si>
    <t>CÔNG TY CỔ PHẦN T - MARTSTORES 102. Quầy Đại Thanh 3, CT8A</t>
  </si>
  <si>
    <t>CÔNG TY CỔ PHẦN T - MARTSTORES 99. Quầy Roman Tố Hữu</t>
  </si>
  <si>
    <t>CÔNG TY CỔ PHẦN T - MARTSTORES 34. Quầy tòa HH2A, KĐT The Spark Dương Nội</t>
  </si>
  <si>
    <t>CÔNG TY CỔ PHẦN T - MARTSTORES 72. SG Quầy 850A Lê Văn Lương, Nhà Bè, HCM</t>
  </si>
  <si>
    <t>Tổng Miền Bắc</t>
  </si>
  <si>
    <t>Tổng Miền Nam</t>
  </si>
  <si>
    <t>Tổng</t>
  </si>
  <si>
    <t>ghi chú</t>
  </si>
  <si>
    <t>04/08/2022</t>
  </si>
  <si>
    <t>11/05/2022</t>
  </si>
  <si>
    <t>25/11/2022</t>
  </si>
  <si>
    <t>4078-Hàng trả tháng 08.2022</t>
  </si>
  <si>
    <t>4077-Hàng trả tháng 09.2022</t>
  </si>
  <si>
    <t>24/12/2022</t>
  </si>
  <si>
    <t>4769-Hàng trả tháng 11.2022</t>
  </si>
  <si>
    <t>4692-Hàng trả tháng 010.2022</t>
  </si>
  <si>
    <t>22/12/2022</t>
  </si>
  <si>
    <t>28/12/2022</t>
  </si>
  <si>
    <t>4937-Hàng trả tháng 12.2022</t>
  </si>
  <si>
    <t>00049724 (T8-MN)</t>
  </si>
  <si>
    <t>00050217 (t8-MB)</t>
  </si>
  <si>
    <t>00050218 (T9 MB)</t>
  </si>
  <si>
    <t>00050219 (t9-MB)</t>
  </si>
  <si>
    <t>00054485 (T10-MN)</t>
  </si>
  <si>
    <t>00054487 (T10-MB)</t>
  </si>
  <si>
    <t>00055852 (T11-MN)</t>
  </si>
  <si>
    <t>00055853 (T11-MB)</t>
  </si>
  <si>
    <t>00056956 (từ 01-22/12/2022-MB)</t>
  </si>
  <si>
    <t>00056959 (từ 01-22/12/2022 MN</t>
  </si>
  <si>
    <t>Bảng kê hóa đơn từ 23-31/12/2022 (MB)</t>
  </si>
  <si>
    <t>Bảng kê hóa đơn từ 23-31/12/2022 (MN)</t>
  </si>
  <si>
    <t>00034367 (T7-MN)</t>
  </si>
  <si>
    <t>00034366 (T7-MB)</t>
  </si>
  <si>
    <t>00000929 (T2-MB)</t>
  </si>
  <si>
    <t>DANH SÁCH BÁN HÀNG</t>
  </si>
  <si>
    <t>Ngày chứng từ</t>
  </si>
  <si>
    <t>Tmart01041.61. Quầy Định Công, số 1 Trần Nguyên Đán</t>
  </si>
  <si>
    <t>Tmart01011-35. Quầy tầng 5 tòa GEMEK, KĐT Lê Trọng Tấn</t>
  </si>
  <si>
    <t>Tmart01032-52. Quầy Vĩnh Quỳnh</t>
  </si>
  <si>
    <t>Tmart01025-45. Quầy 20 Đức Diễn</t>
  </si>
  <si>
    <t>Tmart01021-42. Quầy Ecolife, 58 Tố Hữu</t>
  </si>
  <si>
    <t>CÔNG TY CỔ PHẦN T - MARTSTORES 108. Quầy Licogi 13</t>
  </si>
  <si>
    <t>Tmart01000-28. Quầy 485 Vũ Tông Phan</t>
  </si>
  <si>
    <t>Tmart00983 16. Quầy Xala, tòa nhà Hemisco, Xala</t>
  </si>
  <si>
    <t>Tmart01017-39. Quầy 112 Âu Cơ</t>
  </si>
  <si>
    <t>Tmart01012-36. Quầy CT2 Xuân Mai, Tô Hiệu</t>
  </si>
  <si>
    <t>Tmart01010-34. Quầy tòa HH2A, KĐT The Spark Dương Nội</t>
  </si>
  <si>
    <t>Tmart01001-29. Quầy tòa K-KĐT Dương Nội</t>
  </si>
  <si>
    <t>CÔNG TY CỔ PHẦN T - MARTSTORES 96. Quầy Intracom Vĩnh Ngọc, Đông Anh</t>
  </si>
  <si>
    <t>Tmart01051.71. Quầy Hưng Yên</t>
  </si>
  <si>
    <t>CÔNG TY CỔ PHẦN T - MARTSTORES 89. quầy No5 Golden Time, Ecohome 4</t>
  </si>
  <si>
    <t>Tmart01070.89. quầy No5 Golden Time, Ecohome 4</t>
  </si>
  <si>
    <t>Tmart01063.83. Tmart Tòa N02, Ecohome3</t>
  </si>
  <si>
    <t>Tmart01049.69. Quầy 59 Xuân La, Tây Hồ, HN</t>
  </si>
  <si>
    <t>CÔNG TY CỔ PHẦN T - MARTSTORES 104. Quầy 44 Triều Khúc</t>
  </si>
  <si>
    <t>Tmart01085 104. Quầy 44 Triều Khúc</t>
  </si>
  <si>
    <t>Tmart01048.68. Quầy 32T ĐN-A KĐT Golden An Khánh</t>
  </si>
  <si>
    <t>Tmart01047.67. Quầy Trần Thủ Độ</t>
  </si>
  <si>
    <t>CÔNG TY CỔ PHẦN T - MARTSTORES 103. Quầy Kosmo</t>
  </si>
  <si>
    <t>Tmart01046.66. Quầy 47 Tân Xuân, Bắc Từ Liêm, HN</t>
  </si>
  <si>
    <t>Tmart01027.47. Quầy 69 Phố Xốm</t>
  </si>
  <si>
    <t>Tmart01023.00. Quầy 39 Cầu Diễn</t>
  </si>
  <si>
    <t>Tmart01071 90. Quầy Đại Thanh 2</t>
  </si>
  <si>
    <t>Tmart01019.40. Quầy 19T6 Kiến Hưng</t>
  </si>
  <si>
    <t>CÔNG TY CỔ PHẦN T - MARTSTORES 17. Quầy 184 Đại Từ</t>
  </si>
  <si>
    <t>Tmart00984 17. Quầy 184 Đại Từ</t>
  </si>
  <si>
    <t>Số dòng = 52</t>
  </si>
  <si>
    <t>xuất hd 56956</t>
  </si>
  <si>
    <t>Tmart01060.80.SG QUẦY 323 ĐƯỜNG HT13, HCM</t>
  </si>
  <si>
    <t>Tmart01056.76. SG Quầy 245 Trần Thị Cờ, HCM</t>
  </si>
  <si>
    <t>Số dòng = 3</t>
  </si>
  <si>
    <t>xuất hd 56959</t>
  </si>
  <si>
    <t>00057147</t>
  </si>
  <si>
    <t>00057146</t>
  </si>
  <si>
    <t>00057144</t>
  </si>
  <si>
    <t>00057141</t>
  </si>
  <si>
    <t>00057139</t>
  </si>
  <si>
    <t>00057137</t>
  </si>
  <si>
    <t>00057136</t>
  </si>
  <si>
    <t>00057131</t>
  </si>
  <si>
    <t>00057130</t>
  </si>
  <si>
    <t>00057129</t>
  </si>
  <si>
    <t>00057128</t>
  </si>
  <si>
    <t>00057127</t>
  </si>
  <si>
    <t>00057126</t>
  </si>
  <si>
    <t>00057123</t>
  </si>
  <si>
    <t>00057121</t>
  </si>
  <si>
    <t>00057120</t>
  </si>
  <si>
    <t>00057119</t>
  </si>
  <si>
    <t>00057118</t>
  </si>
  <si>
    <t>Tmart01047 67. Quầy Trần Thủ Độ; đơn khai trương ck thêm 10%</t>
  </si>
  <si>
    <t>00057135</t>
  </si>
  <si>
    <t>00057117</t>
  </si>
  <si>
    <t>00057116</t>
  </si>
  <si>
    <t>Tmart00999.27. Quầy 62 Thanh Liệt (658 Kim Giang mới)</t>
  </si>
  <si>
    <t>00057161</t>
  </si>
  <si>
    <t>Tmart00995.25. Quầy CT2 - KĐT Xala</t>
  </si>
  <si>
    <t>00057160</t>
  </si>
  <si>
    <t>00057115</t>
  </si>
  <si>
    <t>00057114</t>
  </si>
  <si>
    <t>Tmart01023 00. Quầy 39 Cầu Diễn</t>
  </si>
  <si>
    <t>00057112</t>
  </si>
  <si>
    <t>Tmart00993.23. Quầy CT1 Ngô Thì Nhậm, Hà Đông</t>
  </si>
  <si>
    <t>00057159</t>
  </si>
  <si>
    <t>Tmart00992.22. Quầy CT3 KĐT Văn Khê</t>
  </si>
  <si>
    <t>00057158</t>
  </si>
  <si>
    <t>Tmart01000 28. Quầy 485 Vũ Tông Phan</t>
  </si>
  <si>
    <t>00057111</t>
  </si>
  <si>
    <t>Tmart00983.16. Quầy Xala, tòa nhà Hemisco, Xala</t>
  </si>
  <si>
    <t>00057157</t>
  </si>
  <si>
    <t>Tmart00980.15. Quầy 9B Nguyễn Cảnh Dị-KĐT Đại Kim</t>
  </si>
  <si>
    <t>00057156</t>
  </si>
  <si>
    <t>Tmart00928.12. Quầy CT12B Kim Văn - Kim Lũ</t>
  </si>
  <si>
    <t>00057155</t>
  </si>
  <si>
    <t>Tmart00628.03. Quầy 274 Khương Đình</t>
  </si>
  <si>
    <t>00057154</t>
  </si>
  <si>
    <t>Tmart00619.04. Quầy N3B2 Trần Bình</t>
  </si>
  <si>
    <t>00057153</t>
  </si>
  <si>
    <t>Tmart00357.01. Quầy 72 Lĩnh Nam</t>
  </si>
  <si>
    <t>00057151</t>
  </si>
  <si>
    <t>Tmart01097.116. Quầy Iris Garden</t>
  </si>
  <si>
    <t>00057150</t>
  </si>
  <si>
    <t>Tmart01093.112. Quầy G2-Fivestar số 2 Kim Giang</t>
  </si>
  <si>
    <t>00057149</t>
  </si>
  <si>
    <t>Tmart01092.111. Quầy T1, tòa A7 An Bình City</t>
  </si>
  <si>
    <t>00057148</t>
  </si>
  <si>
    <t>DANH SÁCH BÁN HÀNG MIỀN NAM</t>
  </si>
  <si>
    <t>Tmart01057  77. SG QUẦY 71 BÙI VĂN NGỮ, HCM</t>
  </si>
  <si>
    <t>00057699</t>
  </si>
  <si>
    <t>Tmart01055  75. SG Quầy Trịnh Thị Dối</t>
  </si>
  <si>
    <t>00057698</t>
  </si>
  <si>
    <t>Tmart01052  72. SG Quầy 850A Lê Văn Lương, Nhà Bè, HCM</t>
  </si>
  <si>
    <t>00057697</t>
  </si>
  <si>
    <t>00000930 (T2-MN)</t>
  </si>
  <si>
    <t>00024383 (T6-MN)</t>
  </si>
  <si>
    <t>00024384 (T6-MB)</t>
  </si>
  <si>
    <t>00024385 (T6-MN)</t>
  </si>
  <si>
    <t>00026847 (T6-MB)</t>
  </si>
  <si>
    <t>HD 13181 (MB T1.2023)</t>
  </si>
  <si>
    <t>HD 13182 (MN T1.2023)</t>
  </si>
  <si>
    <t>31/03/2023</t>
  </si>
  <si>
    <t>HD 2161-Hàng trả tháng 01.2023</t>
  </si>
  <si>
    <t>29/3/2023</t>
  </si>
  <si>
    <t>DANH SÁCH BÁN HÀNG MIỀN BẮC</t>
  </si>
  <si>
    <t>Tmart00628  03. Quầy 274 Khương Đình</t>
  </si>
  <si>
    <t>Tmart01019 40. Quầy 19T6 Kiến Hưng</t>
  </si>
  <si>
    <t>Tmart01070 89. quầy No5 Golden Time, Ecohome 4</t>
  </si>
  <si>
    <t>Tmart01017.112 Âu Cơ, Tây Hồ, HN</t>
  </si>
  <si>
    <t>Tmart01010  34. Quầy tòa HH2A, KĐT The Spark Dương Nội</t>
  </si>
  <si>
    <t>Tmart01099.118. Quầy Văn Giang</t>
  </si>
  <si>
    <t>Số dòng = 28</t>
  </si>
  <si>
    <t>XUẤT HÓA 13181</t>
  </si>
  <si>
    <t>Số dòng = 2</t>
  </si>
  <si>
    <t>XUẤT HÓA 13182</t>
  </si>
  <si>
    <t>THEO DÕI CÔNG NỢ / CTY TMART STORE 2022+2023</t>
  </si>
  <si>
    <t>Doanh Thu</t>
  </si>
  <si>
    <t>Xuất trả</t>
  </si>
  <si>
    <t>Tổng Tiền TT</t>
  </si>
  <si>
    <t>Ngày TT</t>
  </si>
  <si>
    <t>HĐ 8062+9584+9585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</si>
  <si>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</si>
  <si>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</si>
  <si>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</si>
  <si>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</si>
  <si>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</si>
  <si>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</si>
  <si>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</si>
  <si>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</si>
  <si>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</si>
  <si>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Kỳ 01-18/01/23</t>
  </si>
  <si>
    <t>Thanh toán công nợ T4+T5+T6/2022</t>
  </si>
  <si>
    <t>Thanh toán công nợ T7/2022</t>
  </si>
  <si>
    <t>Thanh toán công nợ T8+T9/2022</t>
  </si>
  <si>
    <t>Thanh toán công nợ T12/2022</t>
  </si>
  <si>
    <t>Thanh toán công nợ T10/2022</t>
  </si>
  <si>
    <t>Thanh toán công nợ T11/2022</t>
  </si>
  <si>
    <t>Thanh toán công nợ Kỳ 01-18/01/2023 (HD 13181 &amp;13182)</t>
  </si>
  <si>
    <t>05/4/2023</t>
  </si>
  <si>
    <t>Thanh toán công nợ năm 2021</t>
  </si>
  <si>
    <t>HD t5</t>
  </si>
  <si>
    <t>XT T1/2022</t>
  </si>
  <si>
    <t>CN T1/2022</t>
  </si>
  <si>
    <t>CN T2/2022</t>
  </si>
  <si>
    <t>XT T2/2022</t>
  </si>
  <si>
    <t>CN T3/2022</t>
  </si>
  <si>
    <t>XT T3/2022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</si>
</sst>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dd/mm/yyyy\ hh:mm\ AM/PM"/>
    <numFmt numFmtId="166" formatCode="dd/mm/yyyy"/>
    <numFmt numFmtId="167" formatCode="_-* #,##0\ _₫_-;\-* #,##0\ _₫_-;_-* &quot;-&quot;??\ _₫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8"/>
      <color theme="1"/>
      <name val="Microsoft Sans Serif"/>
      <family val="2"/>
    </font>
    <font>
      <b/>
      <sz val="8"/>
      <color rgb="FF000000"/>
      <name val="Microsoft Sans Serif"/>
      <family val="2"/>
    </font>
    <font>
      <b/>
      <sz val="11"/>
      <color rgb="FF000000"/>
      <name val="Microsoft Sans Serif"/>
      <family val="2"/>
    </font>
    <font>
      <b/>
      <sz val="1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rgb="FF008000"/>
      <name val="Microsoft Sans Serif"/>
      <family val="2"/>
    </font>
    <font>
      <sz val="9.75"/>
      <color indexed="8"/>
      <name val="Times New Roman"/>
      <family val="2"/>
    </font>
    <font>
      <sz val="9.75"/>
      <color rgb="FFFF0000"/>
      <name val="Times New Roman"/>
      <family val="2"/>
    </font>
    <font>
      <sz val="8"/>
      <color rgb="FFFF0000"/>
      <name val="Microsoft Sans Serif"/>
      <family val="2"/>
    </font>
    <font>
      <b/>
      <sz val="10"/>
      <color indexed="8"/>
      <name val="ARIAL"/>
      <family val="2"/>
      <charset val="163"/>
    </font>
    <font>
      <sz val="10"/>
      <color indexed="8"/>
      <name val="ARIAL"/>
      <family val="2"/>
      <charset val="163"/>
    </font>
    <font>
      <sz val="11"/>
      <color theme="1"/>
      <name val="TimW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  <border>
      <left/>
      <right style="thin">
        <color rgb="FFE3E3E3"/>
      </right>
      <top/>
      <bottom style="thin">
        <color rgb="FFE3E3E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left"/>
    </xf>
    <xf numFmtId="164" fontId="5" fillId="2" borderId="1" xfId="1" applyNumberFormat="1" applyFont="1" applyFill="1" applyBorder="1" applyAlignment="1"/>
    <xf numFmtId="0" fontId="5" fillId="2" borderId="1" xfId="0" applyFont="1" applyFill="1" applyBorder="1"/>
    <xf numFmtId="14" fontId="4" fillId="0" borderId="0" xfId="0" quotePrefix="1" applyNumberFormat="1" applyFont="1" applyAlignment="1">
      <alignment horizontal="left"/>
    </xf>
    <xf numFmtId="164" fontId="3" fillId="0" borderId="1" xfId="1" applyNumberFormat="1" applyFont="1" applyBorder="1" applyAlignment="1"/>
    <xf numFmtId="14" fontId="4" fillId="0" borderId="1" xfId="0" quotePrefix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left"/>
    </xf>
    <xf numFmtId="0" fontId="3" fillId="0" borderId="1" xfId="0" applyFont="1" applyBorder="1"/>
    <xf numFmtId="164" fontId="6" fillId="2" borderId="1" xfId="1" applyNumberFormat="1" applyFont="1" applyFill="1" applyBorder="1" applyAlignment="1">
      <alignment horizontal="center"/>
    </xf>
    <xf numFmtId="164" fontId="5" fillId="2" borderId="1" xfId="0" applyNumberFormat="1" applyFont="1" applyFill="1" applyBorder="1"/>
    <xf numFmtId="0" fontId="4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left"/>
    </xf>
    <xf numFmtId="14" fontId="4" fillId="0" borderId="0" xfId="0" quotePrefix="1" applyNumberFormat="1" applyFont="1" applyAlignment="1">
      <alignment horizontal="center"/>
    </xf>
    <xf numFmtId="164" fontId="7" fillId="3" borderId="1" xfId="0" applyNumberFormat="1" applyFont="1" applyFill="1" applyBorder="1"/>
    <xf numFmtId="14" fontId="3" fillId="0" borderId="1" xfId="0" applyNumberFormat="1" applyFont="1" applyBorder="1" applyAlignment="1">
      <alignment horizontal="center"/>
    </xf>
    <xf numFmtId="49" fontId="3" fillId="0" borderId="1" xfId="0" quotePrefix="1" applyNumberFormat="1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3" fillId="0" borderId="0" xfId="1" applyNumberFormat="1" applyFont="1"/>
    <xf numFmtId="164" fontId="5" fillId="3" borderId="0" xfId="1" applyNumberFormat="1" applyFont="1" applyFill="1"/>
    <xf numFmtId="14" fontId="9" fillId="5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38" fontId="9" fillId="5" borderId="5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0" borderId="0" xfId="0" applyFont="1"/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righ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7" fontId="12" fillId="3" borderId="1" xfId="0" applyNumberFormat="1" applyFont="1" applyFill="1" applyBorder="1" applyAlignment="1">
      <alignment horizontal="right" vertical="center" wrapText="1"/>
    </xf>
    <xf numFmtId="37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right" vertical="center" wrapText="1"/>
    </xf>
    <xf numFmtId="164" fontId="12" fillId="0" borderId="0" xfId="0" applyNumberFormat="1" applyFont="1" applyAlignment="1">
      <alignment horizontal="center" vertical="center"/>
    </xf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wrapText="1"/>
    </xf>
    <xf numFmtId="164" fontId="6" fillId="7" borderId="1" xfId="1" applyNumberFormat="1" applyFont="1" applyFill="1" applyBorder="1" applyAlignment="1">
      <alignment horizontal="right" wrapText="1"/>
    </xf>
    <xf numFmtId="0" fontId="4" fillId="7" borderId="1" xfId="0" applyFont="1" applyFill="1" applyBorder="1"/>
    <xf numFmtId="0" fontId="4" fillId="0" borderId="0" xfId="0" applyFont="1"/>
    <xf numFmtId="0" fontId="13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14" fontId="4" fillId="0" borderId="2" xfId="0" quotePrefix="1" applyNumberFormat="1" applyFont="1" applyBorder="1" applyAlignment="1">
      <alignment horizontal="center"/>
    </xf>
    <xf numFmtId="38" fontId="9" fillId="5" borderId="7" xfId="0" applyNumberFormat="1" applyFont="1" applyFill="1" applyBorder="1" applyAlignment="1">
      <alignment horizontal="center" vertical="center" wrapText="1"/>
    </xf>
    <xf numFmtId="38" fontId="0" fillId="3" borderId="0" xfId="0" applyNumberFormat="1" applyFill="1"/>
    <xf numFmtId="38" fontId="15" fillId="0" borderId="6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14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38" fontId="15" fillId="3" borderId="6" xfId="0" applyNumberFormat="1" applyFont="1" applyFill="1" applyBorder="1" applyAlignment="1">
      <alignment horizontal="right" vertical="center"/>
    </xf>
    <xf numFmtId="38" fontId="15" fillId="0" borderId="0" xfId="0" applyNumberFormat="1" applyFont="1" applyBorder="1" applyAlignment="1">
      <alignment horizontal="right" vertical="center"/>
    </xf>
    <xf numFmtId="38" fontId="9" fillId="0" borderId="8" xfId="0" applyNumberFormat="1" applyFont="1" applyFill="1" applyBorder="1" applyAlignment="1">
      <alignment horizontal="right" vertical="center"/>
    </xf>
    <xf numFmtId="38" fontId="9" fillId="3" borderId="6" xfId="0" applyNumberFormat="1" applyFont="1" applyFill="1" applyBorder="1" applyAlignment="1">
      <alignment horizontal="right" vertical="center"/>
    </xf>
    <xf numFmtId="166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4" fontId="3" fillId="0" borderId="0" xfId="0" applyNumberFormat="1" applyFont="1"/>
    <xf numFmtId="0" fontId="5" fillId="4" borderId="1" xfId="0" applyFont="1" applyFill="1" applyBorder="1" applyAlignment="1">
      <alignment horizontal="center" vertical="center" wrapText="1"/>
    </xf>
    <xf numFmtId="37" fontId="12" fillId="4" borderId="1" xfId="0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/>
    </xf>
    <xf numFmtId="166" fontId="9" fillId="5" borderId="5" xfId="0" applyNumberFormat="1" applyFont="1" applyFill="1" applyBorder="1" applyAlignment="1">
      <alignment horizontal="center" vertical="center" wrapText="1"/>
    </xf>
    <xf numFmtId="0" fontId="0" fillId="0" borderId="0" xfId="0" applyFont="1"/>
    <xf numFmtId="166" fontId="14" fillId="0" borderId="6" xfId="0" applyNumberFormat="1" applyFont="1" applyBorder="1" applyAlignment="1">
      <alignment horizontal="center" vertical="center"/>
    </xf>
    <xf numFmtId="38" fontId="14" fillId="0" borderId="6" xfId="0" applyNumberFormat="1" applyFont="1" applyBorder="1" applyAlignment="1">
      <alignment horizontal="right" vertical="center"/>
    </xf>
    <xf numFmtId="166" fontId="9" fillId="0" borderId="6" xfId="0" applyNumberFormat="1" applyFont="1" applyBorder="1" applyAlignment="1">
      <alignment horizontal="center" vertical="center"/>
    </xf>
    <xf numFmtId="166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/>
    </xf>
    <xf numFmtId="38" fontId="14" fillId="4" borderId="6" xfId="0" applyNumberFormat="1" applyFont="1" applyFill="1" applyBorder="1" applyAlignment="1">
      <alignment horizontal="right" vertical="center"/>
    </xf>
    <xf numFmtId="0" fontId="0" fillId="4" borderId="0" xfId="0" applyFont="1" applyFill="1"/>
    <xf numFmtId="166" fontId="19" fillId="8" borderId="6" xfId="0" applyNumberFormat="1" applyFont="1" applyFill="1" applyBorder="1" applyAlignment="1">
      <alignment horizontal="left" vertical="center"/>
    </xf>
    <xf numFmtId="38" fontId="20" fillId="3" borderId="6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9" fillId="0" borderId="0" xfId="0" applyFont="1" applyFill="1" applyBorder="1" applyAlignment="1">
      <alignment horizontal="left" vertical="center"/>
    </xf>
    <xf numFmtId="166" fontId="21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38" fontId="21" fillId="0" borderId="6" xfId="0" applyNumberFormat="1" applyFont="1" applyBorder="1" applyAlignment="1">
      <alignment horizontal="right" vertical="center"/>
    </xf>
    <xf numFmtId="0" fontId="9" fillId="4" borderId="6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3" fontId="22" fillId="9" borderId="10" xfId="0" applyNumberFormat="1" applyFont="1" applyFill="1" applyBorder="1" applyAlignment="1" applyProtection="1">
      <alignment horizontal="right" vertical="top"/>
    </xf>
    <xf numFmtId="3" fontId="23" fillId="9" borderId="10" xfId="0" applyNumberFormat="1" applyFont="1" applyFill="1" applyBorder="1" applyAlignment="1" applyProtection="1">
      <alignment horizontal="right" vertical="top"/>
    </xf>
    <xf numFmtId="3" fontId="23" fillId="3" borderId="10" xfId="0" applyNumberFormat="1" applyFont="1" applyFill="1" applyBorder="1" applyAlignment="1" applyProtection="1">
      <alignment horizontal="right" vertical="top"/>
    </xf>
    <xf numFmtId="38" fontId="24" fillId="3" borderId="6" xfId="0" applyNumberFormat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vertical="center"/>
    </xf>
    <xf numFmtId="167" fontId="25" fillId="3" borderId="1" xfId="1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167" fontId="26" fillId="0" borderId="1" xfId="1" applyNumberFormat="1" applyFont="1" applyFill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66" fontId="26" fillId="0" borderId="1" xfId="0" applyNumberFormat="1" applyFont="1" applyFill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0" fontId="27" fillId="0" borderId="1" xfId="0" applyFont="1" applyBorder="1"/>
    <xf numFmtId="164" fontId="27" fillId="0" borderId="1" xfId="1" applyNumberFormat="1" applyFont="1" applyBorder="1"/>
    <xf numFmtId="167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6" fillId="2" borderId="2" xfId="0" quotePrefix="1" applyNumberFormat="1" applyFont="1" applyFill="1" applyBorder="1" applyAlignment="1">
      <alignment horizontal="center"/>
    </xf>
    <xf numFmtId="14" fontId="6" fillId="2" borderId="3" xfId="0" quotePrefix="1" applyNumberFormat="1" applyFont="1" applyFill="1" applyBorder="1" applyAlignment="1">
      <alignment horizontal="center"/>
    </xf>
    <xf numFmtId="14" fontId="7" fillId="3" borderId="2" xfId="0" quotePrefix="1" applyNumberFormat="1" applyFont="1" applyFill="1" applyBorder="1" applyAlignment="1">
      <alignment horizontal="center"/>
    </xf>
    <xf numFmtId="14" fontId="7" fillId="3" borderId="4" xfId="0" quotePrefix="1" applyNumberFormat="1" applyFont="1" applyFill="1" applyBorder="1" applyAlignment="1">
      <alignment horizontal="center"/>
    </xf>
    <xf numFmtId="14" fontId="7" fillId="3" borderId="3" xfId="0" quotePrefix="1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7" borderId="2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8" xfId="3"/>
    <cellStyle name="Normal 19 2" xfId="4"/>
    <cellStyle name="Normal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2"/>
  <sheetViews>
    <sheetView zoomScaleNormal="100" workbookViewId="0">
      <pane ySplit="2" topLeftCell="A3" activePane="bottomLeft" state="frozen"/>
      <selection pane="bottomLeft" activeCell="B52" sqref="B52"/>
    </sheetView>
  </sheetViews>
  <sheetFormatPr defaultRowHeight="21.75" customHeight="1"/>
  <cols>
    <col min="1" max="1" width="18.7109375" style="4" customWidth="1"/>
    <col min="2" max="2" width="40.140625" style="1" customWidth="1"/>
    <col min="3" max="3" width="19.28515625" style="5" customWidth="1"/>
    <col min="4" max="4" width="17.7109375" style="2" customWidth="1"/>
    <col min="5" max="5" width="17.140625" style="2" customWidth="1"/>
    <col min="6" max="6" width="17.5703125" style="2" customWidth="1"/>
    <col min="7" max="7" width="37" style="2" customWidth="1"/>
    <col min="8" max="16384" width="9.140625" style="2"/>
  </cols>
  <sheetData>
    <row r="1" spans="1:7" ht="21.75" customHeight="1">
      <c r="A1" s="119" t="s">
        <v>549</v>
      </c>
      <c r="B1" s="119"/>
      <c r="C1" s="119"/>
      <c r="D1" s="119"/>
      <c r="E1" s="119"/>
      <c r="F1" s="119"/>
    </row>
    <row r="2" spans="1:7" s="3" customFormat="1" ht="33" customHeight="1">
      <c r="A2" s="10" t="s">
        <v>6</v>
      </c>
      <c r="B2" s="11" t="s">
        <v>7</v>
      </c>
      <c r="C2" s="11" t="s">
        <v>0</v>
      </c>
      <c r="D2" s="11" t="s">
        <v>1</v>
      </c>
      <c r="E2" s="11" t="s">
        <v>2</v>
      </c>
      <c r="F2" s="11" t="s">
        <v>3</v>
      </c>
      <c r="G2" s="3" t="s">
        <v>402</v>
      </c>
    </row>
    <row r="3" spans="1:7" s="3" customFormat="1" ht="33" customHeight="1">
      <c r="A3" s="45" t="s">
        <v>317</v>
      </c>
      <c r="B3" s="44" t="s">
        <v>24</v>
      </c>
      <c r="C3" s="80">
        <v>5415806</v>
      </c>
      <c r="D3" s="79"/>
      <c r="E3" s="79"/>
      <c r="F3" s="79"/>
    </row>
    <row r="4" spans="1:7" s="3" customFormat="1" ht="33" customHeight="1">
      <c r="A4" s="45" t="s">
        <v>317</v>
      </c>
      <c r="B4" s="44" t="s">
        <v>23</v>
      </c>
      <c r="C4" s="80">
        <v>120175350</v>
      </c>
      <c r="D4" s="79"/>
      <c r="E4" s="79"/>
      <c r="F4" s="79"/>
    </row>
    <row r="5" spans="1:7" s="3" customFormat="1" ht="33" customHeight="1">
      <c r="A5" s="45" t="s">
        <v>318</v>
      </c>
      <c r="B5" s="44" t="s">
        <v>428</v>
      </c>
      <c r="C5" s="80">
        <v>194917783</v>
      </c>
      <c r="D5" s="79"/>
      <c r="E5" s="79"/>
      <c r="F5" s="79"/>
    </row>
    <row r="6" spans="1:7" s="3" customFormat="1" ht="33" customHeight="1">
      <c r="A6" s="45" t="s">
        <v>318</v>
      </c>
      <c r="B6" s="44" t="s">
        <v>528</v>
      </c>
      <c r="C6" s="80">
        <v>9092498</v>
      </c>
      <c r="D6" s="79"/>
      <c r="E6" s="79"/>
      <c r="F6" s="79"/>
    </row>
    <row r="7" spans="1:7" s="3" customFormat="1" ht="33" customHeight="1">
      <c r="A7" s="45" t="s">
        <v>319</v>
      </c>
      <c r="B7" s="44" t="s">
        <v>20</v>
      </c>
      <c r="C7" s="80">
        <v>116004175</v>
      </c>
      <c r="D7" s="79"/>
      <c r="E7" s="79"/>
      <c r="F7" s="79"/>
    </row>
    <row r="8" spans="1:7" ht="21.75" customHeight="1">
      <c r="A8" s="45" t="s">
        <v>320</v>
      </c>
      <c r="B8" s="44" t="s">
        <v>19</v>
      </c>
      <c r="C8" s="80">
        <v>101391852</v>
      </c>
      <c r="D8" s="7"/>
      <c r="E8" s="16"/>
      <c r="F8" s="16"/>
    </row>
    <row r="9" spans="1:7" ht="21.75" customHeight="1">
      <c r="A9" s="45" t="s">
        <v>322</v>
      </c>
      <c r="B9" s="81" t="s">
        <v>529</v>
      </c>
      <c r="C9" s="80">
        <v>76725418</v>
      </c>
      <c r="D9" s="7"/>
      <c r="E9" s="16"/>
      <c r="F9" s="16"/>
    </row>
    <row r="10" spans="1:7" ht="21.75" customHeight="1">
      <c r="A10" s="45" t="s">
        <v>322</v>
      </c>
      <c r="B10" s="81" t="s">
        <v>530</v>
      </c>
      <c r="C10" s="80">
        <v>120298280</v>
      </c>
      <c r="D10" s="7"/>
      <c r="E10" s="16"/>
      <c r="F10" s="16"/>
    </row>
    <row r="11" spans="1:7" ht="21.75" customHeight="1">
      <c r="A11" s="45" t="s">
        <v>322</v>
      </c>
      <c r="B11" s="81" t="s">
        <v>531</v>
      </c>
      <c r="C11" s="80">
        <v>2827275</v>
      </c>
      <c r="D11" s="7"/>
      <c r="E11" s="16"/>
      <c r="F11" s="16"/>
    </row>
    <row r="12" spans="1:7" ht="21.75" customHeight="1">
      <c r="A12" s="45" t="s">
        <v>324</v>
      </c>
      <c r="B12" s="81" t="s">
        <v>532</v>
      </c>
      <c r="C12" s="80">
        <v>146541963</v>
      </c>
      <c r="D12" s="7"/>
      <c r="E12" s="16"/>
      <c r="F12" s="16"/>
    </row>
    <row r="13" spans="1:7" ht="21.75" customHeight="1">
      <c r="A13" s="26" t="s">
        <v>17</v>
      </c>
      <c r="B13" s="27" t="s">
        <v>426</v>
      </c>
      <c r="C13" s="8">
        <v>5400488</v>
      </c>
      <c r="D13" s="7"/>
      <c r="E13" s="16"/>
      <c r="F13" s="16"/>
    </row>
    <row r="14" spans="1:7" ht="21.75" customHeight="1">
      <c r="A14" s="26" t="s">
        <v>17</v>
      </c>
      <c r="B14" s="27" t="s">
        <v>427</v>
      </c>
      <c r="C14" s="7">
        <v>113975690</v>
      </c>
      <c r="D14" s="7"/>
      <c r="E14" s="16"/>
      <c r="F14" s="16"/>
    </row>
    <row r="15" spans="1:7" ht="21.75" customHeight="1">
      <c r="A15" s="76">
        <v>44868</v>
      </c>
      <c r="B15" s="28" t="s">
        <v>414</v>
      </c>
      <c r="C15" s="29">
        <v>11810098</v>
      </c>
      <c r="D15" s="7"/>
      <c r="E15" s="16"/>
      <c r="F15" s="16"/>
      <c r="G15" s="78"/>
    </row>
    <row r="16" spans="1:7" ht="21.75" customHeight="1">
      <c r="A16" s="76">
        <v>44869</v>
      </c>
      <c r="B16" s="28" t="s">
        <v>415</v>
      </c>
      <c r="C16" s="29">
        <v>113447537</v>
      </c>
      <c r="D16" s="7"/>
      <c r="E16" s="16"/>
      <c r="F16" s="16"/>
    </row>
    <row r="17" spans="1:6" ht="21.75" customHeight="1">
      <c r="A17" s="76">
        <v>44869</v>
      </c>
      <c r="B17" s="28" t="s">
        <v>416</v>
      </c>
      <c r="C17" s="29">
        <v>148555670</v>
      </c>
      <c r="D17" s="7"/>
      <c r="E17" s="16"/>
      <c r="F17" s="16"/>
    </row>
    <row r="18" spans="1:6" ht="21.75" customHeight="1">
      <c r="A18" s="76">
        <v>44869</v>
      </c>
      <c r="B18" s="28" t="s">
        <v>417</v>
      </c>
      <c r="C18" s="29">
        <v>10568550</v>
      </c>
      <c r="D18" s="7"/>
      <c r="E18" s="16"/>
      <c r="F18" s="16"/>
    </row>
    <row r="19" spans="1:6" ht="21.75" customHeight="1">
      <c r="A19" s="76">
        <v>44902</v>
      </c>
      <c r="B19" s="28" t="s">
        <v>418</v>
      </c>
      <c r="C19" s="29">
        <v>12979575</v>
      </c>
      <c r="D19" s="7"/>
      <c r="E19" s="16"/>
      <c r="F19" s="16"/>
    </row>
    <row r="20" spans="1:6" ht="21.75" customHeight="1">
      <c r="A20" s="76">
        <v>44902</v>
      </c>
      <c r="B20" s="28" t="s">
        <v>419</v>
      </c>
      <c r="C20" s="29">
        <v>105448659</v>
      </c>
      <c r="D20" s="7"/>
      <c r="E20" s="16"/>
      <c r="F20" s="16"/>
    </row>
    <row r="21" spans="1:6" ht="21.75" customHeight="1">
      <c r="A21" s="76">
        <v>44910</v>
      </c>
      <c r="B21" s="28" t="s">
        <v>420</v>
      </c>
      <c r="C21" s="29">
        <v>6528030</v>
      </c>
      <c r="D21" s="7"/>
      <c r="E21" s="16"/>
      <c r="F21" s="16"/>
    </row>
    <row r="22" spans="1:6" ht="21.75" customHeight="1">
      <c r="A22" s="76">
        <v>44910</v>
      </c>
      <c r="B22" s="28" t="s">
        <v>421</v>
      </c>
      <c r="C22" s="29">
        <v>49448015</v>
      </c>
      <c r="D22" s="7"/>
      <c r="E22" s="16"/>
      <c r="F22" s="16"/>
    </row>
    <row r="23" spans="1:6" ht="21.75" customHeight="1">
      <c r="A23" s="76">
        <v>44922</v>
      </c>
      <c r="B23" s="28" t="s">
        <v>422</v>
      </c>
      <c r="C23" s="29">
        <v>60603411</v>
      </c>
      <c r="D23" s="7"/>
      <c r="E23" s="16"/>
      <c r="F23" s="16"/>
    </row>
    <row r="24" spans="1:6" ht="21.75" customHeight="1">
      <c r="A24" s="76">
        <v>44922</v>
      </c>
      <c r="B24" s="28" t="s">
        <v>423</v>
      </c>
      <c r="C24" s="29">
        <v>5375386</v>
      </c>
      <c r="D24" s="7"/>
      <c r="E24" s="16"/>
      <c r="F24" s="16"/>
    </row>
    <row r="25" spans="1:6" ht="21.75" customHeight="1">
      <c r="A25" s="82"/>
      <c r="B25" s="77" t="s">
        <v>424</v>
      </c>
      <c r="C25" s="29">
        <v>61178694</v>
      </c>
      <c r="D25" s="7"/>
      <c r="E25" s="16"/>
      <c r="F25" s="16"/>
    </row>
    <row r="26" spans="1:6" ht="21.75" customHeight="1">
      <c r="A26" s="82"/>
      <c r="B26" s="77" t="s">
        <v>425</v>
      </c>
      <c r="C26" s="29">
        <v>5520350</v>
      </c>
      <c r="D26" s="7"/>
      <c r="E26" s="16"/>
      <c r="F26" s="16"/>
    </row>
    <row r="27" spans="1:6" ht="21.75" customHeight="1">
      <c r="A27" s="45" t="s">
        <v>318</v>
      </c>
      <c r="B27" s="44" t="s">
        <v>533</v>
      </c>
      <c r="C27" s="80">
        <v>47397649</v>
      </c>
      <c r="D27" s="7"/>
      <c r="E27" s="16"/>
      <c r="F27" s="16"/>
    </row>
    <row r="28" spans="1:6" ht="21.75" customHeight="1">
      <c r="A28" s="45" t="s">
        <v>318</v>
      </c>
      <c r="B28" s="44" t="s">
        <v>534</v>
      </c>
      <c r="C28" s="80">
        <v>3827178</v>
      </c>
      <c r="D28" s="7"/>
      <c r="E28" s="16"/>
      <c r="F28" s="16"/>
    </row>
    <row r="29" spans="1:6" ht="21.75" customHeight="1">
      <c r="A29" s="120" t="s">
        <v>10</v>
      </c>
      <c r="B29" s="121"/>
      <c r="C29" s="9">
        <f>SUM(C3:C28)</f>
        <v>1655455380</v>
      </c>
      <c r="D29" s="9"/>
      <c r="E29" s="13"/>
      <c r="F29" s="13"/>
    </row>
    <row r="30" spans="1:6" ht="21.75" customHeight="1">
      <c r="A30" s="17" t="s">
        <v>405</v>
      </c>
      <c r="B30" s="6" t="s">
        <v>406</v>
      </c>
      <c r="C30" s="7"/>
      <c r="D30" s="18">
        <v>27578408</v>
      </c>
      <c r="E30" s="16"/>
      <c r="F30" s="19"/>
    </row>
    <row r="31" spans="1:6" ht="21.75" customHeight="1">
      <c r="A31" s="17" t="s">
        <v>405</v>
      </c>
      <c r="B31" s="6" t="s">
        <v>407</v>
      </c>
      <c r="C31" s="7"/>
      <c r="D31" s="18">
        <v>20086274</v>
      </c>
      <c r="E31" s="16"/>
      <c r="F31" s="19"/>
    </row>
    <row r="32" spans="1:6" ht="21.75" customHeight="1">
      <c r="A32" s="17" t="s">
        <v>411</v>
      </c>
      <c r="B32" s="6" t="s">
        <v>410</v>
      </c>
      <c r="C32" s="7"/>
      <c r="D32" s="18">
        <v>19980744</v>
      </c>
      <c r="E32" s="16"/>
      <c r="F32" s="19"/>
    </row>
    <row r="33" spans="1:6" ht="21.75" customHeight="1">
      <c r="A33" s="62" t="s">
        <v>408</v>
      </c>
      <c r="B33" s="6" t="s">
        <v>409</v>
      </c>
      <c r="C33" s="7"/>
      <c r="D33" s="18">
        <v>23311947</v>
      </c>
      <c r="E33" s="16"/>
      <c r="F33" s="19"/>
    </row>
    <row r="34" spans="1:6" ht="21.75" customHeight="1">
      <c r="A34" s="62" t="s">
        <v>412</v>
      </c>
      <c r="B34" s="6" t="s">
        <v>413</v>
      </c>
      <c r="C34" s="7"/>
      <c r="D34" s="18">
        <v>12431442</v>
      </c>
      <c r="E34" s="16"/>
      <c r="F34" s="19"/>
    </row>
    <row r="35" spans="1:6" ht="21.75" customHeight="1">
      <c r="A35" s="17" t="s">
        <v>535</v>
      </c>
      <c r="B35" s="6" t="s">
        <v>536</v>
      </c>
      <c r="C35" s="7"/>
      <c r="D35" s="18">
        <v>8534661</v>
      </c>
      <c r="E35" s="16"/>
      <c r="F35" s="19"/>
    </row>
    <row r="36" spans="1:6" ht="21.75" customHeight="1">
      <c r="A36" s="122" t="s">
        <v>11</v>
      </c>
      <c r="B36" s="123"/>
      <c r="C36" s="9"/>
      <c r="D36" s="12">
        <f>SUM(D30:D35)</f>
        <v>111923476</v>
      </c>
      <c r="E36" s="13"/>
      <c r="F36" s="14"/>
    </row>
    <row r="37" spans="1:6" ht="21.75" customHeight="1">
      <c r="A37" s="17" t="s">
        <v>404</v>
      </c>
      <c r="B37" s="6" t="s">
        <v>573</v>
      </c>
      <c r="C37" s="7"/>
      <c r="D37" s="18"/>
      <c r="E37" s="16"/>
      <c r="F37" s="16">
        <v>190382390</v>
      </c>
    </row>
    <row r="38" spans="1:6" ht="21.75" customHeight="1">
      <c r="A38" s="17" t="s">
        <v>403</v>
      </c>
      <c r="B38" s="6" t="s">
        <v>565</v>
      </c>
      <c r="C38" s="7"/>
      <c r="D38" s="18"/>
      <c r="E38" s="16"/>
      <c r="F38" s="16">
        <v>241168333</v>
      </c>
    </row>
    <row r="39" spans="1:6" ht="21.75" customHeight="1">
      <c r="A39" s="17" t="s">
        <v>5</v>
      </c>
      <c r="B39" s="6" t="s">
        <v>566</v>
      </c>
      <c r="C39" s="7"/>
      <c r="D39" s="18"/>
      <c r="E39" s="16"/>
      <c r="F39" s="16">
        <v>99222089</v>
      </c>
    </row>
    <row r="40" spans="1:6" ht="21.75" customHeight="1">
      <c r="A40" s="62" t="s">
        <v>332</v>
      </c>
      <c r="B40" s="6" t="s">
        <v>567</v>
      </c>
      <c r="C40" s="7"/>
      <c r="D40" s="18"/>
      <c r="E40" s="16"/>
      <c r="F40" s="16">
        <v>236718054</v>
      </c>
    </row>
    <row r="41" spans="1:6" ht="21.75" customHeight="1">
      <c r="A41" s="17">
        <v>45017</v>
      </c>
      <c r="B41" s="6" t="s">
        <v>569</v>
      </c>
      <c r="C41" s="7"/>
      <c r="D41" s="18"/>
      <c r="E41" s="16"/>
      <c r="F41" s="16">
        <v>98447537</v>
      </c>
    </row>
    <row r="42" spans="1:6" ht="21.75" customHeight="1">
      <c r="A42" s="17">
        <v>44929</v>
      </c>
      <c r="B42" s="6" t="s">
        <v>568</v>
      </c>
      <c r="C42" s="7"/>
      <c r="D42" s="18"/>
      <c r="E42" s="16"/>
      <c r="F42" s="16">
        <v>111248203</v>
      </c>
    </row>
    <row r="43" spans="1:6" ht="21.75" customHeight="1">
      <c r="A43" s="17" t="s">
        <v>537</v>
      </c>
      <c r="B43" s="6" t="s">
        <v>570</v>
      </c>
      <c r="C43" s="7"/>
      <c r="D43" s="18"/>
      <c r="E43" s="16"/>
      <c r="F43" s="16">
        <v>34392470</v>
      </c>
    </row>
    <row r="44" spans="1:6" ht="37.5" customHeight="1">
      <c r="A44" s="17" t="s">
        <v>572</v>
      </c>
      <c r="B44" s="114" t="s">
        <v>571</v>
      </c>
      <c r="C44" s="7"/>
      <c r="D44" s="18"/>
      <c r="E44" s="16"/>
      <c r="F44" s="16">
        <v>42690178</v>
      </c>
    </row>
    <row r="45" spans="1:6" ht="21.75" customHeight="1">
      <c r="A45" s="122" t="s">
        <v>12</v>
      </c>
      <c r="B45" s="123"/>
      <c r="C45" s="20"/>
      <c r="D45" s="12"/>
      <c r="E45" s="14"/>
      <c r="F45" s="21">
        <f>SUM(F37:F44)</f>
        <v>1054269254</v>
      </c>
    </row>
    <row r="46" spans="1:6" ht="21.75" customHeight="1">
      <c r="A46" s="124" t="s">
        <v>13</v>
      </c>
      <c r="B46" s="125"/>
      <c r="C46" s="125"/>
      <c r="D46" s="125"/>
      <c r="E46" s="126"/>
      <c r="F46" s="25">
        <f>C29-D36-F45</f>
        <v>489262650</v>
      </c>
    </row>
    <row r="47" spans="1:6" ht="21.75" customHeight="1">
      <c r="A47" s="24"/>
      <c r="B47" s="15"/>
      <c r="C47" s="22"/>
      <c r="D47" s="23"/>
    </row>
    <row r="48" spans="1:6" ht="21.75" customHeight="1">
      <c r="A48" s="24"/>
      <c r="B48" s="15"/>
      <c r="C48" s="22"/>
      <c r="D48" s="23"/>
    </row>
    <row r="49" spans="1:5" ht="21.75" customHeight="1">
      <c r="A49" s="24"/>
      <c r="B49" s="15"/>
      <c r="C49" s="22"/>
      <c r="D49" s="23"/>
    </row>
    <row r="50" spans="1:5" ht="21.75" customHeight="1">
      <c r="A50" s="105"/>
      <c r="B50" s="106" t="s">
        <v>550</v>
      </c>
      <c r="C50" s="106" t="s">
        <v>551</v>
      </c>
      <c r="D50" s="105" t="s">
        <v>552</v>
      </c>
      <c r="E50" s="105" t="s">
        <v>553</v>
      </c>
    </row>
    <row r="51" spans="1:5" ht="21.75" customHeight="1">
      <c r="A51" s="107" t="s">
        <v>554</v>
      </c>
      <c r="B51" s="108">
        <v>192662637</v>
      </c>
      <c r="C51" s="108">
        <v>2280247</v>
      </c>
      <c r="D51" s="109">
        <f>+B51-C51</f>
        <v>190382390</v>
      </c>
      <c r="E51" s="112">
        <v>44692</v>
      </c>
    </row>
    <row r="52" spans="1:5" ht="21.75" customHeight="1">
      <c r="A52" s="110" t="s">
        <v>555</v>
      </c>
      <c r="B52" s="110">
        <v>76725527</v>
      </c>
      <c r="C52" s="110">
        <v>50445265</v>
      </c>
      <c r="D52" s="117">
        <f>+SUM(B52:B54)-SUM(C52:C54)</f>
        <v>241168332.6376</v>
      </c>
      <c r="E52" s="118">
        <v>44777</v>
      </c>
    </row>
    <row r="53" spans="1:5" ht="21.75" customHeight="1">
      <c r="A53" s="110" t="s">
        <v>556</v>
      </c>
      <c r="B53" s="110">
        <v>123125555</v>
      </c>
      <c r="C53" s="110">
        <v>21468895</v>
      </c>
      <c r="D53" s="117"/>
      <c r="E53" s="118"/>
    </row>
    <row r="54" spans="1:5" ht="21.75" customHeight="1">
      <c r="A54" s="110" t="s">
        <v>557</v>
      </c>
      <c r="B54" s="110">
        <v>146541307</v>
      </c>
      <c r="C54" s="110">
        <v>33309896.362400014</v>
      </c>
      <c r="D54" s="117"/>
      <c r="E54" s="118"/>
    </row>
    <row r="55" spans="1:5" ht="21.75" customHeight="1">
      <c r="A55" s="110" t="s">
        <v>558</v>
      </c>
      <c r="B55" s="110">
        <v>119376178</v>
      </c>
      <c r="C55" s="110">
        <v>20154088.936800003</v>
      </c>
      <c r="D55" s="109">
        <f>+B55-C55</f>
        <v>99222089.063199997</v>
      </c>
      <c r="E55" s="113">
        <v>44820</v>
      </c>
    </row>
    <row r="56" spans="1:5" ht="21.75" customHeight="1">
      <c r="A56" s="110" t="s">
        <v>559</v>
      </c>
      <c r="B56" s="110">
        <v>125257669</v>
      </c>
      <c r="C56" s="110">
        <v>27577547.884</v>
      </c>
      <c r="D56" s="117">
        <f>+SUM(B56:B57)-SUM(C56:C57)</f>
        <v>236718053.87599999</v>
      </c>
      <c r="E56" s="118">
        <v>44887</v>
      </c>
    </row>
    <row r="57" spans="1:5" ht="21.75" customHeight="1">
      <c r="A57" s="110" t="s">
        <v>560</v>
      </c>
      <c r="B57" s="110">
        <v>159124283</v>
      </c>
      <c r="C57" s="110">
        <v>20086350.239999998</v>
      </c>
      <c r="D57" s="117"/>
      <c r="E57" s="118"/>
    </row>
    <row r="58" spans="1:5" ht="21.75" customHeight="1">
      <c r="A58" s="110" t="s">
        <v>561</v>
      </c>
      <c r="B58" s="110">
        <v>118428281</v>
      </c>
      <c r="C58" s="110">
        <v>19980744.120000001</v>
      </c>
      <c r="D58" s="109">
        <f>+B58-C58</f>
        <v>98447536.879999995</v>
      </c>
      <c r="E58" s="113">
        <v>44930</v>
      </c>
    </row>
    <row r="59" spans="1:5" ht="21.75" customHeight="1">
      <c r="A59" s="110" t="s">
        <v>562</v>
      </c>
      <c r="B59" s="110">
        <v>55976045</v>
      </c>
      <c r="C59" s="110">
        <v>21583575</v>
      </c>
      <c r="D59" s="109">
        <f>+B59-C59</f>
        <v>34392470</v>
      </c>
      <c r="E59" s="113">
        <v>45014</v>
      </c>
    </row>
    <row r="60" spans="1:5" ht="21.75" customHeight="1">
      <c r="A60" s="110" t="s">
        <v>563</v>
      </c>
      <c r="B60" s="110">
        <v>132677815</v>
      </c>
      <c r="C60" s="110">
        <v>21429612</v>
      </c>
      <c r="D60" s="109">
        <f>+B60-C60</f>
        <v>111248203</v>
      </c>
      <c r="E60" s="113">
        <v>44986</v>
      </c>
    </row>
    <row r="61" spans="1:5" ht="21.75" customHeight="1">
      <c r="A61" s="110" t="s">
        <v>564</v>
      </c>
      <c r="B61" s="110">
        <v>51224839</v>
      </c>
      <c r="C61" s="110">
        <v>8534661</v>
      </c>
      <c r="D61" s="109">
        <f>+B61-C61</f>
        <v>42690178</v>
      </c>
      <c r="E61" s="113">
        <v>45021</v>
      </c>
    </row>
    <row r="62" spans="1:5" ht="21.75" customHeight="1">
      <c r="A62" s="106" t="s">
        <v>401</v>
      </c>
      <c r="B62" s="106">
        <f>SUM(B51:B61)</f>
        <v>1301120136</v>
      </c>
      <c r="C62" s="106">
        <f>SUM(C51:C61)</f>
        <v>246850882.54320002</v>
      </c>
      <c r="D62" s="106">
        <f>SUM(D51:D61)</f>
        <v>1054269253.4568</v>
      </c>
      <c r="E62" s="111"/>
    </row>
  </sheetData>
  <mergeCells count="9">
    <mergeCell ref="D52:D54"/>
    <mergeCell ref="E52:E54"/>
    <mergeCell ref="D56:D57"/>
    <mergeCell ref="E56:E57"/>
    <mergeCell ref="A1:F1"/>
    <mergeCell ref="A29:B29"/>
    <mergeCell ref="A36:B36"/>
    <mergeCell ref="A45:B45"/>
    <mergeCell ref="A46:E46"/>
  </mergeCells>
  <conditionalFormatting sqref="A47:B49 A45:A46 A30:A34 A36">
    <cfRule type="duplicateValues" dxfId="8" priority="7"/>
  </conditionalFormatting>
  <conditionalFormatting sqref="A37:A40">
    <cfRule type="duplicateValues" dxfId="7" priority="13"/>
    <cfRule type="duplicateValues" dxfId="6" priority="14"/>
  </conditionalFormatting>
  <conditionalFormatting sqref="A35">
    <cfRule type="duplicateValues" dxfId="5" priority="3"/>
  </conditionalFormatting>
  <conditionalFormatting sqref="A41:A44">
    <cfRule type="duplicateValues" dxfId="4" priority="1"/>
    <cfRule type="duplicateValues" dxfId="3" priority="2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0"/>
  <sheetViews>
    <sheetView topLeftCell="A25" zoomScaleNormal="100" workbookViewId="0">
      <selection activeCell="D39" sqref="D39"/>
    </sheetView>
  </sheetViews>
  <sheetFormatPr defaultColWidth="9.140625" defaultRowHeight="15"/>
  <cols>
    <col min="2" max="2" width="14.28515625" style="94" customWidth="1"/>
    <col min="3" max="3" width="21.140625" customWidth="1"/>
    <col min="4" max="4" width="41.85546875" customWidth="1"/>
    <col min="5" max="8" width="17.140625" style="39" customWidth="1"/>
    <col min="9" max="9" width="0" hidden="1" customWidth="1"/>
  </cols>
  <sheetData>
    <row r="1" spans="1:9" ht="18.75">
      <c r="B1" s="127" t="s">
        <v>538</v>
      </c>
      <c r="C1" s="127"/>
      <c r="D1" s="127"/>
      <c r="E1" s="127"/>
      <c r="F1" s="127"/>
      <c r="G1" s="127"/>
      <c r="H1" s="127"/>
    </row>
    <row r="2" spans="1:9" ht="15" customHeight="1">
      <c r="B2" s="83" t="s">
        <v>430</v>
      </c>
      <c r="C2" s="33" t="s">
        <v>35</v>
      </c>
      <c r="D2" s="33" t="s">
        <v>36</v>
      </c>
      <c r="E2" s="34" t="s">
        <v>39</v>
      </c>
      <c r="F2" s="34" t="s">
        <v>40</v>
      </c>
      <c r="G2" s="34" t="s">
        <v>41</v>
      </c>
      <c r="H2" s="34" t="s">
        <v>38</v>
      </c>
    </row>
    <row r="3" spans="1:9">
      <c r="A3">
        <v>1</v>
      </c>
      <c r="B3" s="87">
        <v>44944</v>
      </c>
      <c r="C3" s="36" t="s">
        <v>163</v>
      </c>
      <c r="D3" s="36" t="s">
        <v>214</v>
      </c>
      <c r="E3" s="37">
        <v>1524171</v>
      </c>
      <c r="F3" s="37">
        <v>137176</v>
      </c>
      <c r="G3" s="37">
        <v>138700</v>
      </c>
      <c r="H3" s="75">
        <v>1525695</v>
      </c>
      <c r="I3" s="74">
        <v>1</v>
      </c>
    </row>
    <row r="4" spans="1:9">
      <c r="A4">
        <v>2</v>
      </c>
      <c r="B4" s="87">
        <v>44944</v>
      </c>
      <c r="C4" s="36" t="s">
        <v>163</v>
      </c>
      <c r="D4" s="99" t="s">
        <v>121</v>
      </c>
      <c r="E4" s="37">
        <v>517635</v>
      </c>
      <c r="F4" s="37">
        <v>46588</v>
      </c>
      <c r="G4" s="37">
        <v>47105</v>
      </c>
      <c r="H4" s="75">
        <v>518152</v>
      </c>
      <c r="I4" s="74">
        <v>2</v>
      </c>
    </row>
    <row r="5" spans="1:9">
      <c r="A5">
        <v>3</v>
      </c>
      <c r="B5" s="87">
        <v>44942</v>
      </c>
      <c r="C5" s="36" t="s">
        <v>163</v>
      </c>
      <c r="D5" s="36" t="s">
        <v>438</v>
      </c>
      <c r="E5" s="37">
        <v>1665870</v>
      </c>
      <c r="F5" s="37">
        <v>149928</v>
      </c>
      <c r="G5" s="37">
        <v>151594</v>
      </c>
      <c r="H5" s="75">
        <v>1667536</v>
      </c>
      <c r="I5" s="74">
        <v>3</v>
      </c>
    </row>
    <row r="6" spans="1:9">
      <c r="A6">
        <v>4</v>
      </c>
      <c r="B6" s="87">
        <v>44942</v>
      </c>
      <c r="C6" s="36" t="s">
        <v>163</v>
      </c>
      <c r="D6" s="99" t="s">
        <v>106</v>
      </c>
      <c r="E6" s="37">
        <v>2165620</v>
      </c>
      <c r="F6" s="37">
        <v>194905</v>
      </c>
      <c r="G6" s="37">
        <v>197072</v>
      </c>
      <c r="H6" s="75">
        <v>2167787</v>
      </c>
      <c r="I6" s="74">
        <v>4</v>
      </c>
    </row>
    <row r="7" spans="1:9">
      <c r="A7">
        <v>5</v>
      </c>
      <c r="B7" s="87">
        <v>44942</v>
      </c>
      <c r="C7" s="36" t="s">
        <v>163</v>
      </c>
      <c r="D7" s="36" t="s">
        <v>245</v>
      </c>
      <c r="E7" s="37">
        <v>141900</v>
      </c>
      <c r="F7" s="37">
        <v>12771</v>
      </c>
      <c r="G7" s="37">
        <v>12913</v>
      </c>
      <c r="H7" s="75">
        <v>142042</v>
      </c>
      <c r="I7" s="74">
        <v>5</v>
      </c>
    </row>
    <row r="8" spans="1:9">
      <c r="A8">
        <v>6</v>
      </c>
      <c r="B8" s="87">
        <v>44942</v>
      </c>
      <c r="C8" s="36" t="s">
        <v>163</v>
      </c>
      <c r="D8" s="36" t="s">
        <v>214</v>
      </c>
      <c r="E8" s="37">
        <v>2095800</v>
      </c>
      <c r="F8" s="37">
        <v>188622</v>
      </c>
      <c r="G8" s="37">
        <v>190718</v>
      </c>
      <c r="H8" s="75">
        <v>2097896</v>
      </c>
      <c r="I8" s="74">
        <v>6</v>
      </c>
    </row>
    <row r="9" spans="1:9">
      <c r="A9">
        <v>7</v>
      </c>
      <c r="B9" s="87">
        <v>44940</v>
      </c>
      <c r="C9" s="36" t="s">
        <v>163</v>
      </c>
      <c r="D9" s="36" t="s">
        <v>74</v>
      </c>
      <c r="E9" s="37">
        <v>2253318</v>
      </c>
      <c r="F9" s="37">
        <v>202798</v>
      </c>
      <c r="G9" s="37">
        <v>205052</v>
      </c>
      <c r="H9" s="75">
        <v>2255572</v>
      </c>
      <c r="I9" s="74">
        <v>7</v>
      </c>
    </row>
    <row r="10" spans="1:9">
      <c r="A10">
        <v>8</v>
      </c>
      <c r="B10" s="87">
        <v>44940</v>
      </c>
      <c r="C10" s="36" t="s">
        <v>163</v>
      </c>
      <c r="D10" s="36" t="s">
        <v>94</v>
      </c>
      <c r="E10" s="37">
        <v>1474896</v>
      </c>
      <c r="F10" s="37">
        <v>132742</v>
      </c>
      <c r="G10" s="37">
        <v>134215</v>
      </c>
      <c r="H10" s="75">
        <v>1476369</v>
      </c>
      <c r="I10" s="74">
        <v>8</v>
      </c>
    </row>
    <row r="11" spans="1:9">
      <c r="A11">
        <v>9</v>
      </c>
      <c r="B11" s="87">
        <v>44937</v>
      </c>
      <c r="C11" s="36" t="s">
        <v>163</v>
      </c>
      <c r="D11" s="99" t="s">
        <v>539</v>
      </c>
      <c r="E11" s="37">
        <v>1244120</v>
      </c>
      <c r="F11" s="37">
        <v>111972</v>
      </c>
      <c r="G11" s="37">
        <v>113215</v>
      </c>
      <c r="H11" s="75">
        <v>1245363</v>
      </c>
      <c r="I11" s="74">
        <v>9</v>
      </c>
    </row>
    <row r="12" spans="1:9">
      <c r="A12">
        <v>10</v>
      </c>
      <c r="B12" s="87">
        <v>44937</v>
      </c>
      <c r="C12" s="36" t="s">
        <v>163</v>
      </c>
      <c r="D12" s="36" t="s">
        <v>145</v>
      </c>
      <c r="E12" s="37">
        <v>1193178</v>
      </c>
      <c r="F12" s="37">
        <v>107387</v>
      </c>
      <c r="G12" s="37">
        <v>108579</v>
      </c>
      <c r="H12" s="75">
        <v>1194370</v>
      </c>
      <c r="I12" s="74">
        <v>10</v>
      </c>
    </row>
    <row r="13" spans="1:9">
      <c r="A13">
        <v>11</v>
      </c>
      <c r="B13" s="87">
        <v>44937</v>
      </c>
      <c r="C13" s="36" t="s">
        <v>163</v>
      </c>
      <c r="D13" s="36" t="s">
        <v>501</v>
      </c>
      <c r="E13" s="37">
        <v>1207910</v>
      </c>
      <c r="F13" s="37">
        <v>108713</v>
      </c>
      <c r="G13" s="37">
        <v>109920</v>
      </c>
      <c r="H13" s="75">
        <v>1209117</v>
      </c>
      <c r="I13" s="74">
        <v>11</v>
      </c>
    </row>
    <row r="14" spans="1:9">
      <c r="A14">
        <v>12</v>
      </c>
      <c r="B14" s="87">
        <v>44936</v>
      </c>
      <c r="C14" s="36" t="s">
        <v>163</v>
      </c>
      <c r="D14" s="36" t="s">
        <v>90</v>
      </c>
      <c r="E14" s="37">
        <v>1292613</v>
      </c>
      <c r="F14" s="37">
        <v>116336</v>
      </c>
      <c r="G14" s="37">
        <v>117628</v>
      </c>
      <c r="H14" s="75">
        <v>1293905</v>
      </c>
      <c r="I14" s="74">
        <v>12</v>
      </c>
    </row>
    <row r="15" spans="1:9">
      <c r="A15">
        <v>13</v>
      </c>
      <c r="B15" s="87">
        <v>44936</v>
      </c>
      <c r="C15" s="36" t="s">
        <v>163</v>
      </c>
      <c r="D15" s="36" t="s">
        <v>540</v>
      </c>
      <c r="E15" s="37">
        <v>1413270</v>
      </c>
      <c r="F15" s="37">
        <v>127195</v>
      </c>
      <c r="G15" s="37">
        <v>128608</v>
      </c>
      <c r="H15" s="75">
        <v>1414683</v>
      </c>
      <c r="I15" s="74">
        <v>13</v>
      </c>
    </row>
    <row r="16" spans="1:9">
      <c r="A16">
        <v>14</v>
      </c>
      <c r="B16" s="87">
        <v>44935</v>
      </c>
      <c r="C16" s="36" t="s">
        <v>163</v>
      </c>
      <c r="D16" s="36" t="s">
        <v>86</v>
      </c>
      <c r="E16" s="37">
        <v>1366141</v>
      </c>
      <c r="F16" s="37">
        <v>122954</v>
      </c>
      <c r="G16" s="37">
        <v>124319</v>
      </c>
      <c r="H16" s="75">
        <v>1367506</v>
      </c>
      <c r="I16" s="74">
        <v>14</v>
      </c>
    </row>
    <row r="17" spans="1:9">
      <c r="A17">
        <v>15</v>
      </c>
      <c r="B17" s="87">
        <v>44935</v>
      </c>
      <c r="C17" s="36" t="s">
        <v>163</v>
      </c>
      <c r="D17" s="36" t="s">
        <v>102</v>
      </c>
      <c r="E17" s="37">
        <v>1436605</v>
      </c>
      <c r="F17" s="37">
        <v>129295</v>
      </c>
      <c r="G17" s="37">
        <v>130731</v>
      </c>
      <c r="H17" s="75">
        <v>1438041</v>
      </c>
      <c r="I17" s="74">
        <v>15</v>
      </c>
    </row>
    <row r="18" spans="1:9">
      <c r="A18">
        <v>16</v>
      </c>
      <c r="B18" s="87">
        <v>44935</v>
      </c>
      <c r="C18" s="36" t="s">
        <v>163</v>
      </c>
      <c r="D18" s="36" t="s">
        <v>129</v>
      </c>
      <c r="E18" s="37">
        <v>1260236</v>
      </c>
      <c r="F18" s="37">
        <v>113422</v>
      </c>
      <c r="G18" s="37">
        <v>114681</v>
      </c>
      <c r="H18" s="75">
        <v>1261495</v>
      </c>
      <c r="I18" s="74">
        <v>16</v>
      </c>
    </row>
    <row r="19" spans="1:9">
      <c r="A19">
        <v>17</v>
      </c>
      <c r="B19" s="87">
        <v>44935</v>
      </c>
      <c r="C19" s="36" t="s">
        <v>163</v>
      </c>
      <c r="D19" s="36" t="s">
        <v>164</v>
      </c>
      <c r="E19" s="37">
        <v>1422575</v>
      </c>
      <c r="F19" s="37">
        <v>128032</v>
      </c>
      <c r="G19" s="37">
        <v>129454</v>
      </c>
      <c r="H19" s="75">
        <v>1423997</v>
      </c>
      <c r="I19" s="74">
        <v>17</v>
      </c>
    </row>
    <row r="20" spans="1:9">
      <c r="A20">
        <v>18</v>
      </c>
      <c r="B20" s="87">
        <v>44935</v>
      </c>
      <c r="C20" s="36" t="s">
        <v>163</v>
      </c>
      <c r="D20" s="36" t="s">
        <v>175</v>
      </c>
      <c r="E20" s="37">
        <v>1227996</v>
      </c>
      <c r="F20" s="37">
        <v>110520</v>
      </c>
      <c r="G20" s="37">
        <v>111748</v>
      </c>
      <c r="H20" s="75">
        <v>1229224</v>
      </c>
      <c r="I20" s="74">
        <v>18</v>
      </c>
    </row>
    <row r="21" spans="1:9">
      <c r="A21">
        <v>19</v>
      </c>
      <c r="B21" s="87">
        <v>44935</v>
      </c>
      <c r="C21" s="36" t="s">
        <v>163</v>
      </c>
      <c r="D21" s="36" t="s">
        <v>300</v>
      </c>
      <c r="E21" s="37">
        <v>1402751</v>
      </c>
      <c r="F21" s="37">
        <v>126248</v>
      </c>
      <c r="G21" s="37">
        <v>127650</v>
      </c>
      <c r="H21" s="75">
        <v>1404153</v>
      </c>
      <c r="I21" s="74">
        <v>19</v>
      </c>
    </row>
    <row r="22" spans="1:9">
      <c r="A22">
        <v>20</v>
      </c>
      <c r="B22" s="87">
        <v>44935</v>
      </c>
      <c r="C22" s="36" t="s">
        <v>163</v>
      </c>
      <c r="D22" s="36" t="s">
        <v>303</v>
      </c>
      <c r="E22" s="37">
        <v>1067820</v>
      </c>
      <c r="F22" s="37">
        <v>96105</v>
      </c>
      <c r="G22" s="37">
        <v>97172</v>
      </c>
      <c r="H22" s="75">
        <v>1068887</v>
      </c>
      <c r="I22" s="74">
        <v>20</v>
      </c>
    </row>
    <row r="23" spans="1:9">
      <c r="A23">
        <v>21</v>
      </c>
      <c r="B23" s="87">
        <v>44935</v>
      </c>
      <c r="C23" s="36" t="s">
        <v>163</v>
      </c>
      <c r="D23" s="36" t="s">
        <v>541</v>
      </c>
      <c r="E23" s="37">
        <v>1579926</v>
      </c>
      <c r="F23" s="37">
        <v>142194</v>
      </c>
      <c r="G23" s="37">
        <v>143773</v>
      </c>
      <c r="H23" s="75">
        <v>1581505</v>
      </c>
      <c r="I23" s="74">
        <v>21</v>
      </c>
    </row>
    <row r="24" spans="1:9">
      <c r="A24">
        <v>22</v>
      </c>
      <c r="B24" s="87">
        <v>44935</v>
      </c>
      <c r="C24" s="36" t="s">
        <v>163</v>
      </c>
      <c r="D24" s="36" t="s">
        <v>191</v>
      </c>
      <c r="E24" s="37">
        <v>1639205</v>
      </c>
      <c r="F24" s="37">
        <v>147529</v>
      </c>
      <c r="G24" s="37">
        <v>149168</v>
      </c>
      <c r="H24" s="75">
        <v>1640844</v>
      </c>
      <c r="I24" s="74">
        <v>22</v>
      </c>
    </row>
    <row r="25" spans="1:9">
      <c r="A25">
        <v>23</v>
      </c>
      <c r="B25" s="87">
        <v>44935</v>
      </c>
      <c r="C25" s="36" t="s">
        <v>163</v>
      </c>
      <c r="D25" s="36" t="s">
        <v>210</v>
      </c>
      <c r="E25" s="37">
        <v>1251298</v>
      </c>
      <c r="F25" s="37">
        <v>112617</v>
      </c>
      <c r="G25" s="37">
        <v>113868</v>
      </c>
      <c r="H25" s="75">
        <v>1252549</v>
      </c>
      <c r="I25" s="74">
        <v>23</v>
      </c>
    </row>
    <row r="26" spans="1:9">
      <c r="A26">
        <v>24</v>
      </c>
      <c r="B26" s="87">
        <v>44935</v>
      </c>
      <c r="C26" s="36" t="s">
        <v>163</v>
      </c>
      <c r="D26" s="36" t="s">
        <v>63</v>
      </c>
      <c r="E26" s="37">
        <v>5553694</v>
      </c>
      <c r="F26" s="37">
        <v>499833</v>
      </c>
      <c r="G26" s="37">
        <v>505386</v>
      </c>
      <c r="H26" s="75">
        <v>5559247</v>
      </c>
      <c r="I26" s="74">
        <v>24</v>
      </c>
    </row>
    <row r="27" spans="1:9">
      <c r="A27">
        <v>25</v>
      </c>
      <c r="B27" s="87">
        <v>44935</v>
      </c>
      <c r="C27" s="36" t="s">
        <v>163</v>
      </c>
      <c r="D27" s="36" t="s">
        <v>113</v>
      </c>
      <c r="E27" s="37">
        <v>1571849</v>
      </c>
      <c r="F27" s="37">
        <v>141467</v>
      </c>
      <c r="G27" s="37">
        <v>143038</v>
      </c>
      <c r="H27" s="75">
        <v>1573420</v>
      </c>
      <c r="I27" s="74">
        <v>25</v>
      </c>
    </row>
    <row r="28" spans="1:9">
      <c r="A28">
        <v>26</v>
      </c>
      <c r="B28" s="87">
        <v>44935</v>
      </c>
      <c r="C28" s="36" t="s">
        <v>163</v>
      </c>
      <c r="D28" s="36" t="s">
        <v>542</v>
      </c>
      <c r="E28" s="37">
        <v>1345013</v>
      </c>
      <c r="F28" s="37">
        <v>121052</v>
      </c>
      <c r="G28" s="37">
        <v>122396</v>
      </c>
      <c r="H28" s="75">
        <v>1346357</v>
      </c>
      <c r="I28" s="74">
        <v>26</v>
      </c>
    </row>
    <row r="29" spans="1:9">
      <c r="A29">
        <v>27</v>
      </c>
      <c r="B29" s="87">
        <v>44935</v>
      </c>
      <c r="C29" s="36" t="s">
        <v>163</v>
      </c>
      <c r="D29" s="36" t="s">
        <v>543</v>
      </c>
      <c r="E29" s="37">
        <v>1362050</v>
      </c>
      <c r="F29" s="37">
        <v>122585</v>
      </c>
      <c r="G29" s="37">
        <v>123947</v>
      </c>
      <c r="H29" s="75">
        <v>1363412</v>
      </c>
      <c r="I29" s="74">
        <v>27</v>
      </c>
    </row>
    <row r="30" spans="1:9">
      <c r="A30">
        <v>28</v>
      </c>
      <c r="B30" s="87">
        <v>44930</v>
      </c>
      <c r="C30" s="36" t="s">
        <v>163</v>
      </c>
      <c r="D30" s="99" t="s">
        <v>544</v>
      </c>
      <c r="E30" s="37">
        <v>6303167</v>
      </c>
      <c r="F30" s="37">
        <v>1140872</v>
      </c>
      <c r="G30" s="37">
        <v>516230</v>
      </c>
      <c r="H30" s="37">
        <v>5678525</v>
      </c>
      <c r="I30" s="74">
        <v>28</v>
      </c>
    </row>
    <row r="31" spans="1:9">
      <c r="B31" s="92" t="s">
        <v>545</v>
      </c>
      <c r="E31" s="93">
        <f>SUM(E3:E30)</f>
        <v>47980627</v>
      </c>
      <c r="F31" s="93">
        <f>SUM(F3:F30)</f>
        <v>4891858</v>
      </c>
      <c r="G31" s="93">
        <f t="shared" ref="G31" si="0">SUM(G3:G30)</f>
        <v>4308880</v>
      </c>
      <c r="H31" s="93">
        <f>SUM(H3:H30)</f>
        <v>47397649</v>
      </c>
    </row>
    <row r="32" spans="1:9">
      <c r="D32" s="100" t="s">
        <v>546</v>
      </c>
    </row>
    <row r="33" spans="2:8" ht="18.75">
      <c r="B33" s="127" t="s">
        <v>521</v>
      </c>
      <c r="C33" s="127"/>
      <c r="D33" s="127"/>
      <c r="E33" s="127"/>
      <c r="F33" s="127"/>
      <c r="G33" s="127"/>
      <c r="H33" s="127"/>
    </row>
    <row r="34" spans="2:8">
      <c r="B34" s="83" t="s">
        <v>430</v>
      </c>
      <c r="C34" s="33" t="s">
        <v>35</v>
      </c>
      <c r="D34" s="33" t="s">
        <v>36</v>
      </c>
      <c r="E34" s="34" t="s">
        <v>39</v>
      </c>
      <c r="F34" s="34" t="s">
        <v>40</v>
      </c>
      <c r="G34" s="34" t="s">
        <v>41</v>
      </c>
      <c r="H34" s="34" t="s">
        <v>38</v>
      </c>
    </row>
    <row r="35" spans="2:8">
      <c r="B35" s="87">
        <v>44935</v>
      </c>
      <c r="C35" s="36" t="s">
        <v>163</v>
      </c>
      <c r="D35" s="36" t="s">
        <v>55</v>
      </c>
      <c r="E35" s="37">
        <v>2304710</v>
      </c>
      <c r="F35" s="37">
        <v>207424</v>
      </c>
      <c r="G35" s="37">
        <v>209729</v>
      </c>
      <c r="H35" s="37">
        <v>2307015</v>
      </c>
    </row>
    <row r="36" spans="2:8">
      <c r="B36" s="87">
        <v>44935</v>
      </c>
      <c r="C36" s="36" t="s">
        <v>163</v>
      </c>
      <c r="D36" s="36" t="s">
        <v>522</v>
      </c>
      <c r="E36" s="37">
        <v>1518645</v>
      </c>
      <c r="F36" s="37">
        <v>136679</v>
      </c>
      <c r="G36" s="37">
        <v>138197</v>
      </c>
      <c r="H36" s="37">
        <v>1520163</v>
      </c>
    </row>
    <row r="37" spans="2:8">
      <c r="B37" s="92" t="s">
        <v>547</v>
      </c>
      <c r="E37" s="93">
        <f>SUM(E35:E36)</f>
        <v>3823355</v>
      </c>
      <c r="F37" s="93">
        <f t="shared" ref="F37:H37" si="1">SUM(F35:F36)</f>
        <v>344103</v>
      </c>
      <c r="G37" s="93">
        <f t="shared" si="1"/>
        <v>347926</v>
      </c>
      <c r="H37" s="93">
        <f t="shared" si="1"/>
        <v>3827178</v>
      </c>
    </row>
    <row r="38" spans="2:8">
      <c r="D38" s="100" t="s">
        <v>548</v>
      </c>
      <c r="H38" s="101"/>
    </row>
    <row r="39" spans="2:8">
      <c r="H39" s="101"/>
    </row>
    <row r="40" spans="2:8">
      <c r="H40" s="102"/>
    </row>
    <row r="41" spans="2:8">
      <c r="H41" s="101"/>
    </row>
    <row r="42" spans="2:8">
      <c r="H42" s="101"/>
    </row>
    <row r="43" spans="2:8">
      <c r="H43" s="101"/>
    </row>
    <row r="44" spans="2:8">
      <c r="H44" s="101"/>
    </row>
    <row r="45" spans="2:8">
      <c r="H45" s="101"/>
    </row>
    <row r="46" spans="2:8">
      <c r="H46" s="101"/>
    </row>
    <row r="47" spans="2:8">
      <c r="H47" s="101"/>
    </row>
    <row r="48" spans="2:8">
      <c r="H48" s="101"/>
    </row>
    <row r="49" spans="8:8">
      <c r="H49" s="101"/>
    </row>
    <row r="50" spans="8:8">
      <c r="H50" s="101"/>
    </row>
    <row r="51" spans="8:8">
      <c r="H51" s="101"/>
    </row>
    <row r="52" spans="8:8">
      <c r="H52" s="101"/>
    </row>
    <row r="53" spans="8:8">
      <c r="H53" s="101"/>
    </row>
    <row r="54" spans="8:8">
      <c r="H54" s="101"/>
    </row>
    <row r="55" spans="8:8">
      <c r="H55" s="101"/>
    </row>
    <row r="56" spans="8:8">
      <c r="H56" s="101"/>
    </row>
    <row r="57" spans="8:8">
      <c r="H57" s="101"/>
    </row>
    <row r="58" spans="8:8">
      <c r="H58" s="101"/>
    </row>
    <row r="59" spans="8:8">
      <c r="H59" s="103"/>
    </row>
    <row r="60" spans="8:8">
      <c r="H60" s="104"/>
    </row>
  </sheetData>
  <autoFilter ref="B2:H31"/>
  <mergeCells count="2">
    <mergeCell ref="B1:H1"/>
    <mergeCell ref="B33:H33"/>
  </mergeCells>
  <conditionalFormatting sqref="H34:H60">
    <cfRule type="duplicateValues" dxfId="2" priority="3"/>
  </conditionalFormatting>
  <conditionalFormatting sqref="H1:H32 H34:H1048576">
    <cfRule type="duplicateValues" dxfId="1" priority="2"/>
  </conditionalFormatting>
  <conditionalFormatting sqref="H33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9"/>
  <sheetViews>
    <sheetView zoomScaleNormal="100" workbookViewId="0">
      <selection activeCell="A46" sqref="A46"/>
    </sheetView>
  </sheetViews>
  <sheetFormatPr defaultColWidth="9.140625" defaultRowHeight="15"/>
  <cols>
    <col min="1" max="1" width="5.7109375" customWidth="1"/>
    <col min="2" max="2" width="14.28515625" style="94" customWidth="1"/>
    <col min="3" max="3" width="39.5703125" customWidth="1"/>
    <col min="4" max="4" width="15" customWidth="1"/>
    <col min="5" max="8" width="17.140625" style="39" customWidth="1"/>
  </cols>
  <sheetData>
    <row r="1" spans="1:8" ht="18.75">
      <c r="B1" s="127" t="s">
        <v>429</v>
      </c>
      <c r="C1" s="127"/>
      <c r="D1" s="127"/>
      <c r="E1" s="127"/>
      <c r="F1" s="127"/>
      <c r="G1" s="127"/>
      <c r="H1" s="127"/>
    </row>
    <row r="2" spans="1:8" ht="15" customHeight="1">
      <c r="B2" s="83" t="s">
        <v>430</v>
      </c>
      <c r="C2" s="33" t="s">
        <v>36</v>
      </c>
      <c r="D2" s="33" t="s">
        <v>7</v>
      </c>
      <c r="E2" s="34" t="s">
        <v>39</v>
      </c>
      <c r="F2" s="34" t="s">
        <v>40</v>
      </c>
      <c r="G2" s="34" t="s">
        <v>41</v>
      </c>
      <c r="H2" s="34" t="s">
        <v>38</v>
      </c>
    </row>
    <row r="3" spans="1:8">
      <c r="A3">
        <v>1</v>
      </c>
      <c r="B3" s="87">
        <v>44923</v>
      </c>
      <c r="C3" s="36" t="s">
        <v>145</v>
      </c>
      <c r="D3" s="36" t="s">
        <v>467</v>
      </c>
      <c r="E3" s="37">
        <v>1626228</v>
      </c>
      <c r="F3" s="37">
        <v>146361</v>
      </c>
      <c r="G3" s="37">
        <v>118389</v>
      </c>
      <c r="H3" s="37">
        <v>1598256</v>
      </c>
    </row>
    <row r="4" spans="1:8">
      <c r="A4">
        <v>2</v>
      </c>
      <c r="B4" s="87">
        <v>44923</v>
      </c>
      <c r="C4" s="36" t="s">
        <v>153</v>
      </c>
      <c r="D4" s="36" t="s">
        <v>468</v>
      </c>
      <c r="E4" s="37">
        <v>1173355</v>
      </c>
      <c r="F4" s="37">
        <v>105602</v>
      </c>
      <c r="G4" s="37">
        <v>85420</v>
      </c>
      <c r="H4" s="37">
        <v>1153173</v>
      </c>
    </row>
    <row r="5" spans="1:8">
      <c r="A5">
        <v>3</v>
      </c>
      <c r="B5" s="87">
        <v>44923</v>
      </c>
      <c r="C5" s="36" t="s">
        <v>221</v>
      </c>
      <c r="D5" s="36" t="s">
        <v>469</v>
      </c>
      <c r="E5" s="37">
        <v>1454264</v>
      </c>
      <c r="F5" s="37">
        <v>130884</v>
      </c>
      <c r="G5" s="37">
        <v>105870</v>
      </c>
      <c r="H5" s="37">
        <v>1429250</v>
      </c>
    </row>
    <row r="6" spans="1:8">
      <c r="A6">
        <v>4</v>
      </c>
      <c r="B6" s="87">
        <v>44923</v>
      </c>
      <c r="C6" s="36" t="s">
        <v>450</v>
      </c>
      <c r="D6" s="36" t="s">
        <v>470</v>
      </c>
      <c r="E6" s="37">
        <v>1906400</v>
      </c>
      <c r="F6" s="37">
        <v>171576</v>
      </c>
      <c r="G6" s="37">
        <v>138786</v>
      </c>
      <c r="H6" s="37">
        <v>1873610</v>
      </c>
    </row>
    <row r="7" spans="1:8">
      <c r="A7">
        <v>5</v>
      </c>
      <c r="B7" s="87">
        <v>44923</v>
      </c>
      <c r="C7" s="36" t="s">
        <v>224</v>
      </c>
      <c r="D7" s="36" t="s">
        <v>471</v>
      </c>
      <c r="E7" s="37">
        <v>1645311</v>
      </c>
      <c r="F7" s="37">
        <v>148079</v>
      </c>
      <c r="G7" s="37">
        <v>119779</v>
      </c>
      <c r="H7" s="37">
        <v>1617011</v>
      </c>
    </row>
    <row r="8" spans="1:8">
      <c r="A8">
        <v>6</v>
      </c>
      <c r="B8" s="87">
        <v>44923</v>
      </c>
      <c r="C8" s="36" t="s">
        <v>227</v>
      </c>
      <c r="D8" s="36" t="s">
        <v>472</v>
      </c>
      <c r="E8" s="37">
        <v>1236371</v>
      </c>
      <c r="F8" s="37">
        <v>111274</v>
      </c>
      <c r="G8" s="37">
        <v>90008</v>
      </c>
      <c r="H8" s="37">
        <v>1215105</v>
      </c>
    </row>
    <row r="9" spans="1:8">
      <c r="A9">
        <v>7</v>
      </c>
      <c r="B9" s="87">
        <v>44923</v>
      </c>
      <c r="C9" s="36" t="s">
        <v>164</v>
      </c>
      <c r="D9" s="36" t="s">
        <v>473</v>
      </c>
      <c r="E9" s="37">
        <v>1390155</v>
      </c>
      <c r="F9" s="37">
        <v>125115</v>
      </c>
      <c r="G9" s="37">
        <v>101203</v>
      </c>
      <c r="H9" s="37">
        <v>1366243</v>
      </c>
    </row>
    <row r="10" spans="1:8">
      <c r="A10">
        <v>8</v>
      </c>
      <c r="B10" s="87">
        <v>44923</v>
      </c>
      <c r="C10" s="36" t="s">
        <v>297</v>
      </c>
      <c r="D10" s="36" t="s">
        <v>474</v>
      </c>
      <c r="E10" s="37">
        <v>1316513</v>
      </c>
      <c r="F10" s="37">
        <v>118486</v>
      </c>
      <c r="G10" s="37">
        <v>95842</v>
      </c>
      <c r="H10" s="37">
        <v>1293869</v>
      </c>
    </row>
    <row r="11" spans="1:8">
      <c r="A11">
        <v>9</v>
      </c>
      <c r="B11" s="87">
        <v>44923</v>
      </c>
      <c r="C11" s="36" t="s">
        <v>173</v>
      </c>
      <c r="D11" s="36" t="s">
        <v>475</v>
      </c>
      <c r="E11" s="37">
        <v>1470355</v>
      </c>
      <c r="F11" s="37">
        <v>132332</v>
      </c>
      <c r="G11" s="37">
        <v>107042</v>
      </c>
      <c r="H11" s="37">
        <v>1445065</v>
      </c>
    </row>
    <row r="12" spans="1:8">
      <c r="A12">
        <v>10</v>
      </c>
      <c r="B12" s="87">
        <v>44923</v>
      </c>
      <c r="C12" s="36" t="s">
        <v>179</v>
      </c>
      <c r="D12" s="36" t="s">
        <v>476</v>
      </c>
      <c r="E12" s="37">
        <v>1516272</v>
      </c>
      <c r="F12" s="37">
        <v>136466</v>
      </c>
      <c r="G12" s="37">
        <v>110384</v>
      </c>
      <c r="H12" s="37">
        <v>1490190</v>
      </c>
    </row>
    <row r="13" spans="1:8">
      <c r="A13">
        <v>11</v>
      </c>
      <c r="B13" s="87">
        <v>44923</v>
      </c>
      <c r="C13" s="36" t="s">
        <v>230</v>
      </c>
      <c r="D13" s="36" t="s">
        <v>477</v>
      </c>
      <c r="E13" s="37">
        <v>1634061</v>
      </c>
      <c r="F13" s="37">
        <v>147066</v>
      </c>
      <c r="G13" s="37">
        <v>118960</v>
      </c>
      <c r="H13" s="37">
        <v>1605955</v>
      </c>
    </row>
    <row r="14" spans="1:8">
      <c r="A14">
        <v>12</v>
      </c>
      <c r="B14" s="87">
        <v>44923</v>
      </c>
      <c r="C14" s="36" t="s">
        <v>457</v>
      </c>
      <c r="D14" s="36" t="s">
        <v>478</v>
      </c>
      <c r="E14" s="37">
        <v>1534253</v>
      </c>
      <c r="F14" s="37">
        <v>138083</v>
      </c>
      <c r="G14" s="37">
        <v>111694</v>
      </c>
      <c r="H14" s="37">
        <v>1507864</v>
      </c>
    </row>
    <row r="15" spans="1:8">
      <c r="A15">
        <v>13</v>
      </c>
      <c r="B15" s="87">
        <v>44923</v>
      </c>
      <c r="C15" s="36" t="s">
        <v>191</v>
      </c>
      <c r="D15" s="36" t="s">
        <v>479</v>
      </c>
      <c r="E15" s="37">
        <v>2102362</v>
      </c>
      <c r="F15" s="37">
        <v>189213</v>
      </c>
      <c r="G15" s="37">
        <v>153052</v>
      </c>
      <c r="H15" s="37">
        <v>2066201</v>
      </c>
    </row>
    <row r="16" spans="1:8">
      <c r="A16">
        <v>14</v>
      </c>
      <c r="B16" s="87">
        <v>44923</v>
      </c>
      <c r="C16" s="36" t="s">
        <v>195</v>
      </c>
      <c r="D16" s="36" t="s">
        <v>480</v>
      </c>
      <c r="E16" s="37">
        <v>1386239</v>
      </c>
      <c r="F16" s="37">
        <v>124762</v>
      </c>
      <c r="G16" s="37">
        <v>100918</v>
      </c>
      <c r="H16" s="37">
        <v>1362395</v>
      </c>
    </row>
    <row r="17" spans="1:8">
      <c r="A17">
        <v>15</v>
      </c>
      <c r="B17" s="87">
        <v>44923</v>
      </c>
      <c r="C17" s="36" t="s">
        <v>203</v>
      </c>
      <c r="D17" s="36" t="s">
        <v>481</v>
      </c>
      <c r="E17" s="37">
        <v>1484265</v>
      </c>
      <c r="F17" s="37">
        <v>133585</v>
      </c>
      <c r="G17" s="37">
        <v>108054</v>
      </c>
      <c r="H17" s="37">
        <v>1458734</v>
      </c>
    </row>
    <row r="18" spans="1:8">
      <c r="A18">
        <v>16</v>
      </c>
      <c r="B18" s="87">
        <v>44923</v>
      </c>
      <c r="C18" s="36" t="s">
        <v>234</v>
      </c>
      <c r="D18" s="36" t="s">
        <v>482</v>
      </c>
      <c r="E18" s="37">
        <v>1536273</v>
      </c>
      <c r="F18" s="37">
        <v>138266</v>
      </c>
      <c r="G18" s="37">
        <v>111841</v>
      </c>
      <c r="H18" s="37">
        <v>1509848</v>
      </c>
    </row>
    <row r="19" spans="1:8">
      <c r="A19">
        <v>17</v>
      </c>
      <c r="B19" s="87">
        <v>44923</v>
      </c>
      <c r="C19" s="36" t="s">
        <v>63</v>
      </c>
      <c r="D19" s="36" t="s">
        <v>483</v>
      </c>
      <c r="E19" s="37">
        <v>5973797</v>
      </c>
      <c r="F19" s="37">
        <v>537643</v>
      </c>
      <c r="G19" s="37">
        <v>434892</v>
      </c>
      <c r="H19" s="37">
        <v>5871046</v>
      </c>
    </row>
    <row r="20" spans="1:8">
      <c r="A20">
        <v>18</v>
      </c>
      <c r="B20" s="87">
        <v>44923</v>
      </c>
      <c r="C20" s="36" t="s">
        <v>67</v>
      </c>
      <c r="D20" s="36" t="s">
        <v>484</v>
      </c>
      <c r="E20" s="37">
        <v>1540084</v>
      </c>
      <c r="F20" s="37">
        <v>138609</v>
      </c>
      <c r="G20" s="37">
        <v>112118</v>
      </c>
      <c r="H20" s="37">
        <v>1513593</v>
      </c>
    </row>
    <row r="21" spans="1:8">
      <c r="A21">
        <v>19</v>
      </c>
      <c r="B21" s="87">
        <v>44923</v>
      </c>
      <c r="C21" s="36" t="s">
        <v>485</v>
      </c>
      <c r="D21" s="36" t="s">
        <v>486</v>
      </c>
      <c r="E21" s="37">
        <v>3476541</v>
      </c>
      <c r="F21" s="37">
        <v>629254</v>
      </c>
      <c r="G21" s="37">
        <v>227783</v>
      </c>
      <c r="H21" s="37">
        <v>3075070</v>
      </c>
    </row>
    <row r="22" spans="1:8">
      <c r="A22">
        <v>20</v>
      </c>
      <c r="B22" s="87">
        <v>44923</v>
      </c>
      <c r="C22" s="36" t="s">
        <v>82</v>
      </c>
      <c r="D22" s="36" t="s">
        <v>487</v>
      </c>
      <c r="E22" s="37">
        <v>1465526</v>
      </c>
      <c r="F22" s="37">
        <v>131898</v>
      </c>
      <c r="G22" s="37">
        <v>106690</v>
      </c>
      <c r="H22" s="37">
        <v>1440318</v>
      </c>
    </row>
    <row r="23" spans="1:8">
      <c r="A23">
        <v>21</v>
      </c>
      <c r="B23" s="87">
        <v>44923</v>
      </c>
      <c r="C23" s="36" t="s">
        <v>98</v>
      </c>
      <c r="D23" s="36" t="s">
        <v>488</v>
      </c>
      <c r="E23" s="37">
        <v>1174548</v>
      </c>
      <c r="F23" s="37">
        <v>105709</v>
      </c>
      <c r="G23" s="37">
        <v>85507</v>
      </c>
      <c r="H23" s="37">
        <v>1154346</v>
      </c>
    </row>
    <row r="24" spans="1:8">
      <c r="A24">
        <v>22</v>
      </c>
      <c r="B24" s="87">
        <v>44923</v>
      </c>
      <c r="C24" s="36" t="s">
        <v>489</v>
      </c>
      <c r="D24" s="36" t="s">
        <v>490</v>
      </c>
      <c r="E24" s="37">
        <v>1331919</v>
      </c>
      <c r="F24" s="37">
        <v>119873</v>
      </c>
      <c r="G24" s="37">
        <v>96964</v>
      </c>
      <c r="H24" s="37">
        <v>1309010</v>
      </c>
    </row>
    <row r="25" spans="1:8">
      <c r="A25">
        <v>23</v>
      </c>
      <c r="B25" s="87">
        <v>44923</v>
      </c>
      <c r="C25" s="36" t="s">
        <v>491</v>
      </c>
      <c r="D25" s="36" t="s">
        <v>492</v>
      </c>
      <c r="E25" s="37">
        <v>1361427</v>
      </c>
      <c r="F25" s="37">
        <v>122528</v>
      </c>
      <c r="G25" s="37">
        <v>99112</v>
      </c>
      <c r="H25" s="37">
        <v>1338011</v>
      </c>
    </row>
    <row r="26" spans="1:8">
      <c r="A26">
        <v>24</v>
      </c>
      <c r="B26" s="87">
        <v>44923</v>
      </c>
      <c r="C26" s="36" t="s">
        <v>113</v>
      </c>
      <c r="D26" s="36" t="s">
        <v>493</v>
      </c>
      <c r="E26" s="37">
        <v>1448066</v>
      </c>
      <c r="F26" s="37">
        <v>130327</v>
      </c>
      <c r="G26" s="37">
        <v>105419</v>
      </c>
      <c r="H26" s="37">
        <v>1423158</v>
      </c>
    </row>
    <row r="27" spans="1:8">
      <c r="A27">
        <v>25</v>
      </c>
      <c r="B27" s="87">
        <v>44923</v>
      </c>
      <c r="C27" s="36" t="s">
        <v>125</v>
      </c>
      <c r="D27" s="36" t="s">
        <v>494</v>
      </c>
      <c r="E27" s="37">
        <v>1709990</v>
      </c>
      <c r="F27" s="37">
        <v>153900</v>
      </c>
      <c r="G27" s="37">
        <v>124487</v>
      </c>
      <c r="H27" s="37">
        <v>1680577</v>
      </c>
    </row>
    <row r="28" spans="1:8">
      <c r="A28">
        <v>26</v>
      </c>
      <c r="B28" s="87">
        <v>44923</v>
      </c>
      <c r="C28" s="36" t="s">
        <v>495</v>
      </c>
      <c r="D28" s="36" t="s">
        <v>496</v>
      </c>
      <c r="E28" s="37">
        <v>1430057</v>
      </c>
      <c r="F28" s="37">
        <v>128706</v>
      </c>
      <c r="G28" s="37">
        <v>104108</v>
      </c>
      <c r="H28" s="37">
        <v>1405459</v>
      </c>
    </row>
    <row r="29" spans="1:8">
      <c r="A29">
        <v>27</v>
      </c>
      <c r="B29" s="87">
        <v>44923</v>
      </c>
      <c r="C29" s="36" t="s">
        <v>497</v>
      </c>
      <c r="D29" s="36" t="s">
        <v>498</v>
      </c>
      <c r="E29" s="37">
        <v>1042364</v>
      </c>
      <c r="F29" s="37">
        <v>93813</v>
      </c>
      <c r="G29" s="37">
        <v>75884</v>
      </c>
      <c r="H29" s="37">
        <v>1024435</v>
      </c>
    </row>
    <row r="30" spans="1:8">
      <c r="A30">
        <v>28</v>
      </c>
      <c r="B30" s="87">
        <v>44923</v>
      </c>
      <c r="C30" s="36" t="s">
        <v>499</v>
      </c>
      <c r="D30" s="36" t="s">
        <v>500</v>
      </c>
      <c r="E30" s="37">
        <v>1292950</v>
      </c>
      <c r="F30" s="37">
        <v>116366</v>
      </c>
      <c r="G30" s="37">
        <v>94127</v>
      </c>
      <c r="H30" s="37">
        <v>1270711</v>
      </c>
    </row>
    <row r="31" spans="1:8">
      <c r="A31">
        <v>29</v>
      </c>
      <c r="B31" s="87">
        <v>44923</v>
      </c>
      <c r="C31" s="36" t="s">
        <v>501</v>
      </c>
      <c r="D31" s="36" t="s">
        <v>502</v>
      </c>
      <c r="E31" s="37">
        <v>1595475</v>
      </c>
      <c r="F31" s="37">
        <v>143593</v>
      </c>
      <c r="G31" s="37">
        <v>116151</v>
      </c>
      <c r="H31" s="37">
        <v>1568033</v>
      </c>
    </row>
    <row r="32" spans="1:8">
      <c r="A32">
        <v>30</v>
      </c>
      <c r="B32" s="87">
        <v>44923</v>
      </c>
      <c r="C32" s="36" t="s">
        <v>503</v>
      </c>
      <c r="D32" s="36" t="s">
        <v>504</v>
      </c>
      <c r="E32" s="37">
        <v>1402572</v>
      </c>
      <c r="F32" s="37">
        <v>126233</v>
      </c>
      <c r="G32" s="37">
        <v>102107</v>
      </c>
      <c r="H32" s="37">
        <v>1378446</v>
      </c>
    </row>
    <row r="33" spans="1:8">
      <c r="A33">
        <v>31</v>
      </c>
      <c r="B33" s="87">
        <v>44923</v>
      </c>
      <c r="C33" s="36" t="s">
        <v>505</v>
      </c>
      <c r="D33" s="36" t="s">
        <v>506</v>
      </c>
      <c r="E33" s="37">
        <v>1251191</v>
      </c>
      <c r="F33" s="37">
        <v>112607</v>
      </c>
      <c r="G33" s="37">
        <v>91087</v>
      </c>
      <c r="H33" s="37">
        <v>1229671</v>
      </c>
    </row>
    <row r="34" spans="1:8">
      <c r="A34">
        <v>32</v>
      </c>
      <c r="B34" s="87">
        <v>44923</v>
      </c>
      <c r="C34" s="36" t="s">
        <v>507</v>
      </c>
      <c r="D34" s="36" t="s">
        <v>508</v>
      </c>
      <c r="E34" s="37">
        <v>1404046</v>
      </c>
      <c r="F34" s="37">
        <v>126364</v>
      </c>
      <c r="G34" s="37">
        <v>102215</v>
      </c>
      <c r="H34" s="37">
        <v>1379897</v>
      </c>
    </row>
    <row r="35" spans="1:8">
      <c r="A35">
        <v>33</v>
      </c>
      <c r="B35" s="87">
        <v>44923</v>
      </c>
      <c r="C35" s="36" t="s">
        <v>509</v>
      </c>
      <c r="D35" s="36" t="s">
        <v>510</v>
      </c>
      <c r="E35" s="37">
        <v>1437401</v>
      </c>
      <c r="F35" s="37">
        <v>129367</v>
      </c>
      <c r="G35" s="37">
        <v>104643</v>
      </c>
      <c r="H35" s="37">
        <v>1412677</v>
      </c>
    </row>
    <row r="36" spans="1:8">
      <c r="A36">
        <v>34</v>
      </c>
      <c r="B36" s="87">
        <v>44923</v>
      </c>
      <c r="C36" s="36" t="s">
        <v>511</v>
      </c>
      <c r="D36" s="36" t="s">
        <v>512</v>
      </c>
      <c r="E36" s="37">
        <v>1536681</v>
      </c>
      <c r="F36" s="37">
        <v>138302</v>
      </c>
      <c r="G36" s="37">
        <v>111870</v>
      </c>
      <c r="H36" s="37">
        <v>1510249</v>
      </c>
    </row>
    <row r="37" spans="1:8">
      <c r="A37">
        <v>35</v>
      </c>
      <c r="B37" s="87">
        <v>44923</v>
      </c>
      <c r="C37" s="36" t="s">
        <v>513</v>
      </c>
      <c r="D37" s="36" t="s">
        <v>514</v>
      </c>
      <c r="E37" s="37">
        <v>1526699</v>
      </c>
      <c r="F37" s="37">
        <v>137403</v>
      </c>
      <c r="G37" s="37">
        <v>111144</v>
      </c>
      <c r="H37" s="37">
        <v>1500440</v>
      </c>
    </row>
    <row r="38" spans="1:8">
      <c r="A38">
        <v>36</v>
      </c>
      <c r="B38" s="87">
        <v>44923</v>
      </c>
      <c r="C38" s="36" t="s">
        <v>515</v>
      </c>
      <c r="D38" s="36" t="s">
        <v>516</v>
      </c>
      <c r="E38" s="37">
        <v>1116175</v>
      </c>
      <c r="F38" s="37">
        <v>100457</v>
      </c>
      <c r="G38" s="37">
        <v>81257</v>
      </c>
      <c r="H38" s="37">
        <v>1096975</v>
      </c>
    </row>
    <row r="39" spans="1:8">
      <c r="A39">
        <v>37</v>
      </c>
      <c r="B39" s="87">
        <v>44923</v>
      </c>
      <c r="C39" s="36" t="s">
        <v>517</v>
      </c>
      <c r="D39" s="36" t="s">
        <v>518</v>
      </c>
      <c r="E39" s="37">
        <v>1959262</v>
      </c>
      <c r="F39" s="37">
        <v>176335</v>
      </c>
      <c r="G39" s="37">
        <v>142634</v>
      </c>
      <c r="H39" s="37">
        <v>1925561</v>
      </c>
    </row>
    <row r="40" spans="1:8">
      <c r="A40">
        <v>38</v>
      </c>
      <c r="B40" s="87">
        <v>44923</v>
      </c>
      <c r="C40" s="36" t="s">
        <v>519</v>
      </c>
      <c r="D40" s="36" t="s">
        <v>520</v>
      </c>
      <c r="E40" s="37">
        <v>1707615</v>
      </c>
      <c r="F40" s="37">
        <v>153687</v>
      </c>
      <c r="G40" s="37">
        <v>124314</v>
      </c>
      <c r="H40" s="37">
        <v>1678242</v>
      </c>
    </row>
    <row r="41" spans="1:8">
      <c r="B41" s="92"/>
      <c r="E41" s="93">
        <f>SUM(E3:E40)</f>
        <v>62597063</v>
      </c>
      <c r="F41" s="93">
        <f t="shared" ref="F41:H41" si="0">SUM(F3:F40)</f>
        <v>5950124</v>
      </c>
      <c r="G41" s="93">
        <f t="shared" si="0"/>
        <v>4531755</v>
      </c>
      <c r="H41" s="93">
        <f t="shared" si="0"/>
        <v>61178694</v>
      </c>
    </row>
    <row r="44" spans="1:8" ht="18.75">
      <c r="B44" s="127" t="s">
        <v>521</v>
      </c>
      <c r="C44" s="127"/>
      <c r="D44" s="127"/>
      <c r="E44" s="127"/>
      <c r="F44" s="127"/>
      <c r="G44" s="127"/>
      <c r="H44" s="127"/>
    </row>
    <row r="45" spans="1:8">
      <c r="B45" s="83" t="s">
        <v>430</v>
      </c>
      <c r="C45" s="33" t="s">
        <v>36</v>
      </c>
      <c r="D45" s="33" t="s">
        <v>7</v>
      </c>
      <c r="E45" s="34" t="s">
        <v>39</v>
      </c>
      <c r="F45" s="34" t="s">
        <v>40</v>
      </c>
      <c r="G45" s="34" t="s">
        <v>41</v>
      </c>
      <c r="H45" s="34" t="s">
        <v>38</v>
      </c>
    </row>
    <row r="46" spans="1:8">
      <c r="B46" s="87">
        <v>44923</v>
      </c>
      <c r="C46" s="36" t="s">
        <v>522</v>
      </c>
      <c r="D46" s="36" t="s">
        <v>523</v>
      </c>
      <c r="E46" s="37">
        <v>1365475</v>
      </c>
      <c r="F46" s="37">
        <v>122893</v>
      </c>
      <c r="G46" s="37">
        <v>99407</v>
      </c>
      <c r="H46" s="37">
        <v>1341989</v>
      </c>
    </row>
    <row r="47" spans="1:8">
      <c r="B47" s="87">
        <v>44923</v>
      </c>
      <c r="C47" s="36" t="s">
        <v>524</v>
      </c>
      <c r="D47" s="36" t="s">
        <v>525</v>
      </c>
      <c r="E47" s="37">
        <v>2862064</v>
      </c>
      <c r="F47" s="37">
        <v>257587</v>
      </c>
      <c r="G47" s="37">
        <v>208358</v>
      </c>
      <c r="H47" s="37">
        <v>2812835</v>
      </c>
    </row>
    <row r="48" spans="1:8">
      <c r="B48" s="87">
        <v>44923</v>
      </c>
      <c r="C48" s="36" t="s">
        <v>526</v>
      </c>
      <c r="D48" s="36" t="s">
        <v>527</v>
      </c>
      <c r="E48" s="37">
        <v>1389425</v>
      </c>
      <c r="F48" s="37">
        <v>125049</v>
      </c>
      <c r="G48" s="37">
        <v>101150</v>
      </c>
      <c r="H48" s="37">
        <v>1365526</v>
      </c>
    </row>
    <row r="49" spans="2:8">
      <c r="B49" s="92"/>
      <c r="E49" s="93">
        <f>SUM(E46:E48)</f>
        <v>5616964</v>
      </c>
      <c r="F49" s="93">
        <f t="shared" ref="F49:H49" si="1">SUM(F46:F48)</f>
        <v>505529</v>
      </c>
      <c r="G49" s="93">
        <f t="shared" si="1"/>
        <v>408915</v>
      </c>
      <c r="H49" s="93">
        <f t="shared" si="1"/>
        <v>5520350</v>
      </c>
    </row>
  </sheetData>
  <mergeCells count="2">
    <mergeCell ref="B1:H1"/>
    <mergeCell ref="B44:H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4"/>
  <sheetViews>
    <sheetView topLeftCell="A52" zoomScaleNormal="100" workbookViewId="0">
      <selection activeCell="G66" sqref="G66"/>
    </sheetView>
  </sheetViews>
  <sheetFormatPr defaultColWidth="9.140625" defaultRowHeight="15"/>
  <cols>
    <col min="1" max="1" width="6.42578125" customWidth="1"/>
    <col min="2" max="2" width="14.28515625" style="94" customWidth="1"/>
    <col min="3" max="4" width="30" customWidth="1"/>
    <col min="5" max="8" width="17.140625" style="39" customWidth="1"/>
  </cols>
  <sheetData>
    <row r="1" spans="1:8" ht="18.75">
      <c r="B1" s="127" t="s">
        <v>429</v>
      </c>
      <c r="C1" s="127"/>
      <c r="D1" s="127"/>
      <c r="E1" s="127"/>
      <c r="F1" s="127"/>
      <c r="G1" s="127"/>
      <c r="H1" s="127"/>
    </row>
    <row r="2" spans="1:8" ht="15" customHeight="1">
      <c r="B2" s="83" t="s">
        <v>430</v>
      </c>
      <c r="C2" s="33" t="s">
        <v>35</v>
      </c>
      <c r="D2" s="33" t="s">
        <v>36</v>
      </c>
      <c r="E2" s="34" t="s">
        <v>39</v>
      </c>
      <c r="F2" s="34" t="s">
        <v>40</v>
      </c>
      <c r="G2" s="34" t="s">
        <v>41</v>
      </c>
      <c r="H2" s="34" t="s">
        <v>38</v>
      </c>
    </row>
    <row r="3" spans="1:8" s="84" customFormat="1" ht="30" customHeight="1">
      <c r="A3" s="84">
        <v>1</v>
      </c>
      <c r="B3" s="85">
        <v>44916</v>
      </c>
      <c r="C3" s="61" t="s">
        <v>213</v>
      </c>
      <c r="D3" s="61" t="s">
        <v>431</v>
      </c>
      <c r="E3" s="86">
        <v>1628281</v>
      </c>
      <c r="F3" s="86">
        <v>173945</v>
      </c>
      <c r="G3" s="86">
        <v>116347</v>
      </c>
      <c r="H3" s="86">
        <v>1570683</v>
      </c>
    </row>
    <row r="4" spans="1:8" ht="30" customHeight="1">
      <c r="A4">
        <v>2</v>
      </c>
      <c r="B4" s="87">
        <v>44911</v>
      </c>
      <c r="C4" s="36" t="s">
        <v>389</v>
      </c>
      <c r="D4" s="36" t="s">
        <v>241</v>
      </c>
      <c r="E4" s="37">
        <v>899106</v>
      </c>
      <c r="F4" s="37">
        <v>80919</v>
      </c>
      <c r="G4" s="37">
        <v>65455</v>
      </c>
      <c r="H4" s="37">
        <v>883642</v>
      </c>
    </row>
    <row r="5" spans="1:8" ht="30" customHeight="1">
      <c r="A5" s="84">
        <v>3</v>
      </c>
      <c r="B5" s="87">
        <v>44911</v>
      </c>
      <c r="C5" s="36" t="s">
        <v>108</v>
      </c>
      <c r="D5" s="36" t="s">
        <v>109</v>
      </c>
      <c r="E5" s="37">
        <v>2141830</v>
      </c>
      <c r="F5" s="37">
        <v>192766</v>
      </c>
      <c r="G5" s="37">
        <v>155925</v>
      </c>
      <c r="H5" s="37">
        <v>2104989</v>
      </c>
    </row>
    <row r="6" spans="1:8" ht="30" customHeight="1">
      <c r="A6">
        <v>4</v>
      </c>
      <c r="B6" s="87">
        <v>44911</v>
      </c>
      <c r="C6" s="36" t="s">
        <v>128</v>
      </c>
      <c r="D6" s="36" t="s">
        <v>129</v>
      </c>
      <c r="E6" s="37">
        <v>1315689</v>
      </c>
      <c r="F6" s="37">
        <v>118413</v>
      </c>
      <c r="G6" s="37">
        <v>95782</v>
      </c>
      <c r="H6" s="37">
        <v>1293058</v>
      </c>
    </row>
    <row r="7" spans="1:8" ht="30" customHeight="1">
      <c r="A7" s="84">
        <v>5</v>
      </c>
      <c r="B7" s="87">
        <v>44911</v>
      </c>
      <c r="C7" s="36" t="s">
        <v>394</v>
      </c>
      <c r="D7" s="36" t="s">
        <v>432</v>
      </c>
      <c r="E7" s="37">
        <v>876435</v>
      </c>
      <c r="F7" s="37">
        <v>78879</v>
      </c>
      <c r="G7" s="37">
        <v>63804</v>
      </c>
      <c r="H7" s="37">
        <v>861360</v>
      </c>
    </row>
    <row r="8" spans="1:8" ht="30" customHeight="1">
      <c r="A8">
        <v>6</v>
      </c>
      <c r="B8" s="87">
        <v>44911</v>
      </c>
      <c r="C8" s="36" t="s">
        <v>209</v>
      </c>
      <c r="D8" s="36" t="s">
        <v>210</v>
      </c>
      <c r="E8" s="37">
        <v>988631</v>
      </c>
      <c r="F8" s="37">
        <v>134642</v>
      </c>
      <c r="G8" s="37">
        <v>68319</v>
      </c>
      <c r="H8" s="37">
        <v>922308</v>
      </c>
    </row>
    <row r="9" spans="1:8" ht="30" customHeight="1">
      <c r="A9" s="84">
        <v>7</v>
      </c>
      <c r="B9" s="87">
        <v>44910</v>
      </c>
      <c r="C9" s="36" t="s">
        <v>77</v>
      </c>
      <c r="D9" s="36" t="s">
        <v>78</v>
      </c>
      <c r="E9" s="37">
        <v>1259712</v>
      </c>
      <c r="F9" s="37">
        <v>179278</v>
      </c>
      <c r="G9" s="37">
        <v>86435</v>
      </c>
      <c r="H9" s="37">
        <v>1166869</v>
      </c>
    </row>
    <row r="10" spans="1:8" ht="30" customHeight="1">
      <c r="A10">
        <v>8</v>
      </c>
      <c r="B10" s="87">
        <v>44910</v>
      </c>
      <c r="C10" s="36" t="s">
        <v>132</v>
      </c>
      <c r="D10" s="36" t="s">
        <v>133</v>
      </c>
      <c r="E10" s="37">
        <v>1089003</v>
      </c>
      <c r="F10" s="37">
        <v>98011</v>
      </c>
      <c r="G10" s="37">
        <v>79279</v>
      </c>
      <c r="H10" s="37">
        <v>1070271</v>
      </c>
    </row>
    <row r="11" spans="1:8" ht="30" customHeight="1">
      <c r="A11" s="84">
        <v>9</v>
      </c>
      <c r="B11" s="87">
        <v>44910</v>
      </c>
      <c r="C11" s="36" t="s">
        <v>97</v>
      </c>
      <c r="D11" s="36" t="s">
        <v>433</v>
      </c>
      <c r="E11" s="37">
        <v>1151424</v>
      </c>
      <c r="F11" s="37">
        <v>161384</v>
      </c>
      <c r="G11" s="37">
        <v>79203</v>
      </c>
      <c r="H11" s="37">
        <v>1069243</v>
      </c>
    </row>
    <row r="12" spans="1:8" ht="30" customHeight="1">
      <c r="A12">
        <v>10</v>
      </c>
      <c r="B12" s="87">
        <v>44910</v>
      </c>
      <c r="C12" s="36" t="s">
        <v>136</v>
      </c>
      <c r="D12" s="36" t="s">
        <v>137</v>
      </c>
      <c r="E12" s="37">
        <v>730494</v>
      </c>
      <c r="F12" s="37">
        <v>93145</v>
      </c>
      <c r="G12" s="37">
        <v>50988</v>
      </c>
      <c r="H12" s="37">
        <v>688337</v>
      </c>
    </row>
    <row r="13" spans="1:8" ht="30" customHeight="1">
      <c r="A13" s="84">
        <v>11</v>
      </c>
      <c r="B13" s="87">
        <v>44910</v>
      </c>
      <c r="C13" s="36" t="s">
        <v>140</v>
      </c>
      <c r="D13" s="36" t="s">
        <v>434</v>
      </c>
      <c r="E13" s="37">
        <v>1248378</v>
      </c>
      <c r="F13" s="37">
        <v>139754</v>
      </c>
      <c r="G13" s="37">
        <v>88690</v>
      </c>
      <c r="H13" s="37">
        <v>1197314</v>
      </c>
    </row>
    <row r="14" spans="1:8" ht="30" customHeight="1">
      <c r="A14" s="84">
        <v>12</v>
      </c>
      <c r="B14" s="87">
        <v>44910</v>
      </c>
      <c r="C14" s="36" t="s">
        <v>392</v>
      </c>
      <c r="D14" s="36" t="s">
        <v>435</v>
      </c>
      <c r="E14" s="37">
        <v>1040765</v>
      </c>
      <c r="F14" s="37">
        <v>111935</v>
      </c>
      <c r="G14" s="37">
        <v>74306</v>
      </c>
      <c r="H14" s="37">
        <v>1003136</v>
      </c>
    </row>
    <row r="15" spans="1:8" ht="30" customHeight="1">
      <c r="A15">
        <v>13</v>
      </c>
      <c r="B15" s="87">
        <v>44910</v>
      </c>
      <c r="C15" s="36" t="s">
        <v>391</v>
      </c>
      <c r="D15" s="36" t="s">
        <v>245</v>
      </c>
      <c r="E15" s="37">
        <v>929722</v>
      </c>
      <c r="F15" s="37">
        <v>122179</v>
      </c>
      <c r="G15" s="37">
        <v>64603</v>
      </c>
      <c r="H15" s="37">
        <v>872146</v>
      </c>
    </row>
    <row r="16" spans="1:8" ht="30" customHeight="1">
      <c r="A16" s="84">
        <v>14</v>
      </c>
      <c r="B16" s="87">
        <v>44910</v>
      </c>
      <c r="C16" s="36" t="s">
        <v>436</v>
      </c>
      <c r="D16" s="36" t="s">
        <v>249</v>
      </c>
      <c r="E16" s="37">
        <v>537624</v>
      </c>
      <c r="F16" s="37">
        <v>106141</v>
      </c>
      <c r="G16" s="37">
        <v>34519</v>
      </c>
      <c r="H16" s="37">
        <v>466002</v>
      </c>
    </row>
    <row r="17" spans="1:8" ht="30" customHeight="1">
      <c r="A17">
        <v>15</v>
      </c>
      <c r="B17" s="87">
        <v>44910</v>
      </c>
      <c r="C17" s="36" t="s">
        <v>190</v>
      </c>
      <c r="D17" s="36" t="s">
        <v>191</v>
      </c>
      <c r="E17" s="37">
        <v>1117958</v>
      </c>
      <c r="F17" s="37">
        <v>146283</v>
      </c>
      <c r="G17" s="37">
        <v>77734</v>
      </c>
      <c r="H17" s="37">
        <v>1049409</v>
      </c>
    </row>
    <row r="18" spans="1:8" ht="30" customHeight="1">
      <c r="A18" s="84">
        <v>16</v>
      </c>
      <c r="B18" s="87">
        <v>44910</v>
      </c>
      <c r="C18" s="36" t="s">
        <v>206</v>
      </c>
      <c r="D18" s="36" t="s">
        <v>437</v>
      </c>
      <c r="E18" s="37">
        <v>640310</v>
      </c>
      <c r="F18" s="37">
        <v>103294</v>
      </c>
      <c r="G18" s="37">
        <v>42961</v>
      </c>
      <c r="H18" s="37">
        <v>579977</v>
      </c>
    </row>
    <row r="19" spans="1:8" ht="30" customHeight="1">
      <c r="A19">
        <v>17</v>
      </c>
      <c r="B19" s="87">
        <v>44909</v>
      </c>
      <c r="C19" s="36" t="s">
        <v>387</v>
      </c>
      <c r="D19" s="36" t="s">
        <v>238</v>
      </c>
      <c r="E19" s="37">
        <v>1345651</v>
      </c>
      <c r="F19" s="37">
        <v>121108</v>
      </c>
      <c r="G19" s="37">
        <v>97963</v>
      </c>
      <c r="H19" s="37">
        <v>1322506</v>
      </c>
    </row>
    <row r="20" spans="1:8" ht="30" customHeight="1">
      <c r="A20" s="84">
        <v>18</v>
      </c>
      <c r="B20" s="87">
        <v>44909</v>
      </c>
      <c r="C20" s="36" t="s">
        <v>390</v>
      </c>
      <c r="D20" s="36" t="s">
        <v>438</v>
      </c>
      <c r="E20" s="37">
        <v>870518</v>
      </c>
      <c r="F20" s="37">
        <v>96612</v>
      </c>
      <c r="G20" s="37">
        <v>61912</v>
      </c>
      <c r="H20" s="37">
        <v>835818</v>
      </c>
    </row>
    <row r="21" spans="1:8" ht="30" customHeight="1">
      <c r="A21">
        <v>19</v>
      </c>
      <c r="B21" s="87">
        <v>44909</v>
      </c>
      <c r="C21" s="36" t="s">
        <v>169</v>
      </c>
      <c r="D21" s="36" t="s">
        <v>439</v>
      </c>
      <c r="E21" s="37">
        <v>1171601</v>
      </c>
      <c r="F21" s="37">
        <v>163198</v>
      </c>
      <c r="G21" s="37">
        <v>80672</v>
      </c>
      <c r="H21" s="37">
        <v>1089075</v>
      </c>
    </row>
    <row r="22" spans="1:8" ht="30" customHeight="1">
      <c r="A22" s="84">
        <v>20</v>
      </c>
      <c r="B22" s="87">
        <v>44909</v>
      </c>
      <c r="C22" s="36" t="s">
        <v>182</v>
      </c>
      <c r="D22" s="36" t="s">
        <v>440</v>
      </c>
      <c r="E22" s="37">
        <v>1109202</v>
      </c>
      <c r="F22" s="37">
        <v>130184</v>
      </c>
      <c r="G22" s="37">
        <v>78321</v>
      </c>
      <c r="H22" s="37">
        <v>1057339</v>
      </c>
    </row>
    <row r="23" spans="1:8" ht="30" customHeight="1">
      <c r="A23">
        <v>21</v>
      </c>
      <c r="B23" s="87">
        <v>44909</v>
      </c>
      <c r="C23" s="36" t="s">
        <v>397</v>
      </c>
      <c r="D23" s="36" t="s">
        <v>441</v>
      </c>
      <c r="E23" s="37">
        <v>292446</v>
      </c>
      <c r="F23" s="37">
        <v>53720</v>
      </c>
      <c r="G23" s="37">
        <v>19098</v>
      </c>
      <c r="H23" s="37">
        <v>257824</v>
      </c>
    </row>
    <row r="24" spans="1:8" ht="30" customHeight="1">
      <c r="A24" s="84">
        <v>22</v>
      </c>
      <c r="B24" s="87">
        <v>44909</v>
      </c>
      <c r="C24" s="36" t="s">
        <v>198</v>
      </c>
      <c r="D24" s="36" t="s">
        <v>442</v>
      </c>
      <c r="E24" s="37">
        <v>1140040</v>
      </c>
      <c r="F24" s="37">
        <v>102604</v>
      </c>
      <c r="G24" s="37">
        <v>82995</v>
      </c>
      <c r="H24" s="37">
        <v>1120431</v>
      </c>
    </row>
    <row r="25" spans="1:8" ht="30" customHeight="1">
      <c r="A25" s="84">
        <v>23</v>
      </c>
      <c r="B25" s="87">
        <v>44905</v>
      </c>
      <c r="C25" s="36" t="s">
        <v>152</v>
      </c>
      <c r="D25" s="36" t="s">
        <v>153</v>
      </c>
      <c r="E25" s="37">
        <v>1395935</v>
      </c>
      <c r="F25" s="37">
        <v>125635</v>
      </c>
      <c r="G25" s="37">
        <v>101624</v>
      </c>
      <c r="H25" s="37">
        <v>1371924</v>
      </c>
    </row>
    <row r="26" spans="1:8" s="91" customFormat="1" ht="30" customHeight="1">
      <c r="A26" s="84">
        <v>24</v>
      </c>
      <c r="B26" s="88">
        <v>44905</v>
      </c>
      <c r="C26" s="89" t="s">
        <v>443</v>
      </c>
      <c r="D26" s="89" t="s">
        <v>175</v>
      </c>
      <c r="E26" s="90">
        <v>1430628</v>
      </c>
      <c r="F26" s="90">
        <v>128757</v>
      </c>
      <c r="G26" s="90">
        <v>104150</v>
      </c>
      <c r="H26" s="90">
        <v>1406021</v>
      </c>
    </row>
    <row r="27" spans="1:8" ht="30" customHeight="1">
      <c r="A27">
        <v>25</v>
      </c>
      <c r="B27" s="87">
        <v>44905</v>
      </c>
      <c r="C27" s="36" t="s">
        <v>388</v>
      </c>
      <c r="D27" s="36" t="s">
        <v>234</v>
      </c>
      <c r="E27" s="37">
        <v>681929</v>
      </c>
      <c r="F27" s="37">
        <v>79640</v>
      </c>
      <c r="G27" s="37">
        <v>48183</v>
      </c>
      <c r="H27" s="37">
        <v>650472</v>
      </c>
    </row>
    <row r="28" spans="1:8" ht="30" customHeight="1">
      <c r="A28" s="84">
        <v>26</v>
      </c>
      <c r="B28" s="87">
        <v>44898</v>
      </c>
      <c r="C28" s="36" t="s">
        <v>62</v>
      </c>
      <c r="D28" s="36" t="s">
        <v>444</v>
      </c>
      <c r="E28" s="37">
        <v>3769860</v>
      </c>
      <c r="F28" s="37">
        <v>339287</v>
      </c>
      <c r="G28" s="37">
        <v>274446</v>
      </c>
      <c r="H28" s="37">
        <v>3705019</v>
      </c>
    </row>
    <row r="29" spans="1:8" ht="30" customHeight="1">
      <c r="A29">
        <v>27</v>
      </c>
      <c r="B29" s="87">
        <v>44896</v>
      </c>
      <c r="C29" s="36" t="s">
        <v>445</v>
      </c>
      <c r="D29" s="36" t="s">
        <v>446</v>
      </c>
      <c r="E29" s="37">
        <v>1289171</v>
      </c>
      <c r="F29" s="37">
        <v>164648</v>
      </c>
      <c r="G29" s="37">
        <v>89962</v>
      </c>
      <c r="H29" s="37">
        <v>1214485</v>
      </c>
    </row>
    <row r="30" spans="1:8" ht="30" customHeight="1">
      <c r="A30" s="84">
        <v>28</v>
      </c>
      <c r="B30" s="87">
        <v>44896</v>
      </c>
      <c r="C30" s="36" t="s">
        <v>202</v>
      </c>
      <c r="D30" s="36" t="s">
        <v>447</v>
      </c>
      <c r="E30" s="37">
        <v>1307683</v>
      </c>
      <c r="F30" s="37">
        <v>135957</v>
      </c>
      <c r="G30" s="37">
        <v>93738</v>
      </c>
      <c r="H30" s="37">
        <v>1265464</v>
      </c>
    </row>
    <row r="31" spans="1:8" ht="30" customHeight="1">
      <c r="A31">
        <v>29</v>
      </c>
      <c r="B31" s="87">
        <v>44896</v>
      </c>
      <c r="C31" s="36" t="s">
        <v>152</v>
      </c>
      <c r="D31" s="36" t="s">
        <v>153</v>
      </c>
      <c r="E31" s="37">
        <v>1231281</v>
      </c>
      <c r="F31" s="37">
        <v>131053</v>
      </c>
      <c r="G31" s="37">
        <v>88018</v>
      </c>
      <c r="H31" s="37">
        <v>1188246</v>
      </c>
    </row>
    <row r="32" spans="1:8" ht="30" customHeight="1">
      <c r="A32" s="84">
        <v>30</v>
      </c>
      <c r="B32" s="87">
        <v>44896</v>
      </c>
      <c r="C32" s="36" t="s">
        <v>66</v>
      </c>
      <c r="D32" s="36" t="s">
        <v>448</v>
      </c>
      <c r="E32" s="37">
        <v>1160988</v>
      </c>
      <c r="F32" s="37">
        <v>122756</v>
      </c>
      <c r="G32" s="37">
        <v>83059</v>
      </c>
      <c r="H32" s="37">
        <v>1121291</v>
      </c>
    </row>
    <row r="33" spans="1:8" ht="30" customHeight="1">
      <c r="A33">
        <v>31</v>
      </c>
      <c r="B33" s="87">
        <v>44896</v>
      </c>
      <c r="C33" s="36" t="s">
        <v>393</v>
      </c>
      <c r="D33" s="36" t="s">
        <v>221</v>
      </c>
      <c r="E33" s="37">
        <v>1225860</v>
      </c>
      <c r="F33" s="37">
        <v>110329</v>
      </c>
      <c r="G33" s="37">
        <v>89242</v>
      </c>
      <c r="H33" s="37">
        <v>1204773</v>
      </c>
    </row>
    <row r="34" spans="1:8" ht="30" customHeight="1">
      <c r="A34" s="84">
        <v>32</v>
      </c>
      <c r="B34" s="87">
        <v>44896</v>
      </c>
      <c r="C34" s="36" t="s">
        <v>449</v>
      </c>
      <c r="D34" s="36" t="s">
        <v>450</v>
      </c>
      <c r="E34" s="37">
        <v>1615914</v>
      </c>
      <c r="F34" s="37">
        <v>163700</v>
      </c>
      <c r="G34" s="37">
        <v>116177</v>
      </c>
      <c r="H34" s="37">
        <v>1568391</v>
      </c>
    </row>
    <row r="35" spans="1:8" ht="30" customHeight="1">
      <c r="A35" s="84">
        <v>33</v>
      </c>
      <c r="B35" s="87">
        <v>44896</v>
      </c>
      <c r="C35" s="36" t="s">
        <v>69</v>
      </c>
      <c r="D35" s="36" t="s">
        <v>451</v>
      </c>
      <c r="E35" s="37">
        <v>1197984</v>
      </c>
      <c r="F35" s="37">
        <v>107820</v>
      </c>
      <c r="G35" s="37">
        <v>87213</v>
      </c>
      <c r="H35" s="37">
        <v>1177377</v>
      </c>
    </row>
    <row r="36" spans="1:8" ht="30" customHeight="1">
      <c r="A36">
        <v>34</v>
      </c>
      <c r="B36" s="87">
        <v>44896</v>
      </c>
      <c r="C36" s="36" t="s">
        <v>73</v>
      </c>
      <c r="D36" s="36" t="s">
        <v>452</v>
      </c>
      <c r="E36" s="37">
        <v>1308569</v>
      </c>
      <c r="F36" s="37">
        <v>117771</v>
      </c>
      <c r="G36" s="37">
        <v>95264</v>
      </c>
      <c r="H36" s="37">
        <v>1286062</v>
      </c>
    </row>
    <row r="37" spans="1:8" ht="30" customHeight="1">
      <c r="A37" s="84">
        <v>35</v>
      </c>
      <c r="B37" s="87">
        <v>44896</v>
      </c>
      <c r="C37" s="36" t="s">
        <v>453</v>
      </c>
      <c r="D37" s="36" t="s">
        <v>224</v>
      </c>
      <c r="E37" s="37">
        <v>1161065</v>
      </c>
      <c r="F37" s="37">
        <v>162252</v>
      </c>
      <c r="G37" s="37">
        <v>79905</v>
      </c>
      <c r="H37" s="37">
        <v>1078718</v>
      </c>
    </row>
    <row r="38" spans="1:8" ht="30" customHeight="1">
      <c r="A38">
        <v>36</v>
      </c>
      <c r="B38" s="87">
        <v>44896</v>
      </c>
      <c r="C38" s="36" t="s">
        <v>396</v>
      </c>
      <c r="D38" s="36" t="s">
        <v>297</v>
      </c>
      <c r="E38" s="37">
        <v>1233534</v>
      </c>
      <c r="F38" s="37">
        <v>161609</v>
      </c>
      <c r="G38" s="37">
        <v>85754</v>
      </c>
      <c r="H38" s="37">
        <v>1157679</v>
      </c>
    </row>
    <row r="39" spans="1:8" ht="30" customHeight="1">
      <c r="A39" s="84">
        <v>37</v>
      </c>
      <c r="B39" s="87">
        <v>44896</v>
      </c>
      <c r="C39" s="36" t="s">
        <v>81</v>
      </c>
      <c r="D39" s="36" t="s">
        <v>454</v>
      </c>
      <c r="E39" s="37">
        <v>1251719</v>
      </c>
      <c r="F39" s="37">
        <v>112655</v>
      </c>
      <c r="G39" s="37">
        <v>91125</v>
      </c>
      <c r="H39" s="37">
        <v>1230189</v>
      </c>
    </row>
    <row r="40" spans="1:8" ht="30" customHeight="1">
      <c r="A40">
        <v>38</v>
      </c>
      <c r="B40" s="87">
        <v>44896</v>
      </c>
      <c r="C40" s="36" t="s">
        <v>213</v>
      </c>
      <c r="D40" s="36" t="s">
        <v>431</v>
      </c>
      <c r="E40" s="37">
        <v>1454983</v>
      </c>
      <c r="F40" s="37">
        <v>151186</v>
      </c>
      <c r="G40" s="37">
        <v>104304</v>
      </c>
      <c r="H40" s="37">
        <v>1408101</v>
      </c>
    </row>
    <row r="41" spans="1:8" ht="30" customHeight="1">
      <c r="A41" s="84">
        <v>39</v>
      </c>
      <c r="B41" s="87">
        <v>44896</v>
      </c>
      <c r="C41" s="36" t="s">
        <v>382</v>
      </c>
      <c r="D41" s="36" t="s">
        <v>173</v>
      </c>
      <c r="E41" s="37">
        <v>1406759</v>
      </c>
      <c r="F41" s="37">
        <v>192511</v>
      </c>
      <c r="G41" s="37">
        <v>97140</v>
      </c>
      <c r="H41" s="37">
        <v>1311388</v>
      </c>
    </row>
    <row r="42" spans="1:8" ht="30" customHeight="1">
      <c r="A42">
        <v>40</v>
      </c>
      <c r="B42" s="87">
        <v>44896</v>
      </c>
      <c r="C42" s="36" t="s">
        <v>124</v>
      </c>
      <c r="D42" s="36" t="s">
        <v>455</v>
      </c>
      <c r="E42" s="37">
        <v>666600</v>
      </c>
      <c r="F42" s="37">
        <v>90349</v>
      </c>
      <c r="G42" s="37">
        <v>46100</v>
      </c>
      <c r="H42" s="37">
        <v>622351</v>
      </c>
    </row>
    <row r="43" spans="1:8" ht="30" customHeight="1">
      <c r="A43" s="84">
        <v>41</v>
      </c>
      <c r="B43" s="87">
        <v>44896</v>
      </c>
      <c r="C43" s="36" t="s">
        <v>384</v>
      </c>
      <c r="D43" s="36" t="s">
        <v>300</v>
      </c>
      <c r="E43" s="37">
        <v>1275621</v>
      </c>
      <c r="F43" s="37">
        <v>142206</v>
      </c>
      <c r="G43" s="37">
        <v>90673</v>
      </c>
      <c r="H43" s="37">
        <v>1224088</v>
      </c>
    </row>
    <row r="44" spans="1:8" ht="30" customHeight="1">
      <c r="A44">
        <v>42</v>
      </c>
      <c r="B44" s="87">
        <v>44896</v>
      </c>
      <c r="C44" s="36" t="s">
        <v>148</v>
      </c>
      <c r="D44" s="36" t="s">
        <v>456</v>
      </c>
      <c r="E44" s="37">
        <v>1164563</v>
      </c>
      <c r="F44" s="37">
        <v>132210</v>
      </c>
      <c r="G44" s="37">
        <v>82588</v>
      </c>
      <c r="H44" s="37">
        <v>1114941</v>
      </c>
    </row>
    <row r="45" spans="1:8" ht="30" customHeight="1">
      <c r="A45" s="84">
        <v>43</v>
      </c>
      <c r="B45" s="87">
        <v>44896</v>
      </c>
      <c r="C45" s="36" t="s">
        <v>385</v>
      </c>
      <c r="D45" s="36" t="s">
        <v>457</v>
      </c>
      <c r="E45" s="37">
        <v>1270872</v>
      </c>
      <c r="F45" s="37">
        <v>134616</v>
      </c>
      <c r="G45" s="37">
        <v>90900</v>
      </c>
      <c r="H45" s="37">
        <v>1227156</v>
      </c>
    </row>
    <row r="46" spans="1:8" ht="30" customHeight="1">
      <c r="A46">
        <v>44</v>
      </c>
      <c r="B46" s="87">
        <v>44896</v>
      </c>
      <c r="C46" s="36" t="s">
        <v>159</v>
      </c>
      <c r="D46" s="36" t="s">
        <v>458</v>
      </c>
      <c r="E46" s="37">
        <v>1250643</v>
      </c>
      <c r="F46" s="37">
        <v>142913</v>
      </c>
      <c r="G46" s="37">
        <v>88618</v>
      </c>
      <c r="H46" s="37">
        <v>1196348</v>
      </c>
    </row>
    <row r="47" spans="1:8" ht="30" customHeight="1">
      <c r="A47" s="84">
        <v>45</v>
      </c>
      <c r="B47" s="87">
        <v>44896</v>
      </c>
      <c r="C47" s="36" t="s">
        <v>77</v>
      </c>
      <c r="D47" s="36" t="s">
        <v>78</v>
      </c>
      <c r="E47" s="37">
        <v>1433408</v>
      </c>
      <c r="F47" s="37">
        <v>165539</v>
      </c>
      <c r="G47" s="37">
        <v>101430</v>
      </c>
      <c r="H47" s="37">
        <v>1369299</v>
      </c>
    </row>
    <row r="48" spans="1:8" ht="30" customHeight="1">
      <c r="A48">
        <v>46</v>
      </c>
      <c r="B48" s="87">
        <v>44896</v>
      </c>
      <c r="C48" s="36" t="s">
        <v>459</v>
      </c>
      <c r="D48" s="36" t="s">
        <v>460</v>
      </c>
      <c r="E48" s="37">
        <v>1155708</v>
      </c>
      <c r="F48" s="37">
        <v>104015</v>
      </c>
      <c r="G48" s="37">
        <v>84135</v>
      </c>
      <c r="H48" s="37">
        <v>1135828</v>
      </c>
    </row>
    <row r="49" spans="1:8" ht="30" customHeight="1">
      <c r="A49" s="84">
        <v>47</v>
      </c>
      <c r="B49" s="87">
        <v>44896</v>
      </c>
      <c r="C49" s="36" t="s">
        <v>105</v>
      </c>
      <c r="D49" s="36" t="s">
        <v>106</v>
      </c>
      <c r="E49" s="37">
        <v>1509072</v>
      </c>
      <c r="F49" s="37">
        <v>174320</v>
      </c>
      <c r="G49" s="37">
        <v>106780</v>
      </c>
      <c r="H49" s="37">
        <v>1441532</v>
      </c>
    </row>
    <row r="50" spans="1:8" ht="30" customHeight="1">
      <c r="A50">
        <v>48</v>
      </c>
      <c r="B50" s="87">
        <v>44896</v>
      </c>
      <c r="C50" s="36" t="s">
        <v>116</v>
      </c>
      <c r="D50" s="36" t="s">
        <v>117</v>
      </c>
      <c r="E50" s="37">
        <v>752110</v>
      </c>
      <c r="F50" s="37">
        <v>113356</v>
      </c>
      <c r="G50" s="37">
        <v>51100</v>
      </c>
      <c r="H50" s="37">
        <v>689854</v>
      </c>
    </row>
    <row r="51" spans="1:8" ht="30" customHeight="1">
      <c r="A51" s="84">
        <v>49</v>
      </c>
      <c r="B51" s="87">
        <v>44896</v>
      </c>
      <c r="C51" s="36" t="s">
        <v>120</v>
      </c>
      <c r="D51" s="36" t="s">
        <v>121</v>
      </c>
      <c r="E51" s="37">
        <v>1242348</v>
      </c>
      <c r="F51" s="37">
        <v>130079</v>
      </c>
      <c r="G51" s="37">
        <v>88982</v>
      </c>
      <c r="H51" s="37">
        <v>1201251</v>
      </c>
    </row>
    <row r="52" spans="1:8" ht="30" customHeight="1">
      <c r="A52">
        <v>50</v>
      </c>
      <c r="B52" s="87">
        <v>44896</v>
      </c>
      <c r="C52" s="36" t="s">
        <v>136</v>
      </c>
      <c r="D52" s="36" t="s">
        <v>137</v>
      </c>
      <c r="E52" s="37">
        <v>1278578</v>
      </c>
      <c r="F52" s="37">
        <v>135309</v>
      </c>
      <c r="G52" s="37">
        <v>91462</v>
      </c>
      <c r="H52" s="37">
        <v>1234731</v>
      </c>
    </row>
    <row r="53" spans="1:8" ht="30" customHeight="1">
      <c r="A53" s="84">
        <v>51</v>
      </c>
      <c r="B53" s="87">
        <v>44896</v>
      </c>
      <c r="C53" s="36" t="s">
        <v>182</v>
      </c>
      <c r="D53" s="36" t="s">
        <v>440</v>
      </c>
      <c r="E53" s="37">
        <v>1194804</v>
      </c>
      <c r="F53" s="37">
        <v>137887</v>
      </c>
      <c r="G53" s="37">
        <v>84553</v>
      </c>
      <c r="H53" s="37">
        <v>1141470</v>
      </c>
    </row>
    <row r="54" spans="1:8" ht="30" customHeight="1">
      <c r="A54">
        <v>52</v>
      </c>
      <c r="B54" s="87">
        <v>44896</v>
      </c>
      <c r="C54" s="36" t="s">
        <v>144</v>
      </c>
      <c r="D54" s="36" t="s">
        <v>145</v>
      </c>
      <c r="E54" s="37">
        <v>1217896</v>
      </c>
      <c r="F54" s="37">
        <v>127877</v>
      </c>
      <c r="G54" s="37">
        <v>87202</v>
      </c>
      <c r="H54" s="37">
        <v>1177221</v>
      </c>
    </row>
    <row r="55" spans="1:8">
      <c r="B55" s="92" t="s">
        <v>461</v>
      </c>
      <c r="E55" s="93">
        <f>SUM(E3:E54)</f>
        <v>63060905</v>
      </c>
      <c r="F55" s="93">
        <f t="shared" ref="F55:H55" si="0">SUM(F3:F54)</f>
        <v>6946636</v>
      </c>
      <c r="G55" s="93">
        <f t="shared" si="0"/>
        <v>4489138</v>
      </c>
      <c r="H55" s="93">
        <f t="shared" si="0"/>
        <v>60603407</v>
      </c>
    </row>
    <row r="56" spans="1:8">
      <c r="D56" s="95" t="s">
        <v>462</v>
      </c>
    </row>
    <row r="58" spans="1:8" ht="18.75">
      <c r="B58" s="127" t="s">
        <v>429</v>
      </c>
      <c r="C58" s="127"/>
      <c r="D58" s="127"/>
      <c r="E58" s="127"/>
      <c r="F58" s="127"/>
      <c r="G58" s="127"/>
      <c r="H58" s="127"/>
    </row>
    <row r="59" spans="1:8">
      <c r="B59" s="83" t="s">
        <v>430</v>
      </c>
      <c r="C59" s="33" t="s">
        <v>35</v>
      </c>
      <c r="D59" s="33" t="s">
        <v>36</v>
      </c>
      <c r="E59" s="34" t="s">
        <v>39</v>
      </c>
      <c r="F59" s="34" t="s">
        <v>40</v>
      </c>
      <c r="G59" s="34" t="s">
        <v>41</v>
      </c>
      <c r="H59" s="34" t="s">
        <v>38</v>
      </c>
    </row>
    <row r="60" spans="1:8">
      <c r="B60" s="96">
        <v>44916</v>
      </c>
      <c r="C60" s="97" t="s">
        <v>398</v>
      </c>
      <c r="D60" s="97" t="s">
        <v>283</v>
      </c>
      <c r="E60" s="98">
        <v>2800280</v>
      </c>
      <c r="F60" s="98">
        <v>348283</v>
      </c>
      <c r="G60" s="98">
        <v>196160</v>
      </c>
      <c r="H60" s="98">
        <v>2648157</v>
      </c>
    </row>
    <row r="61" spans="1:8">
      <c r="B61" s="87">
        <v>44908</v>
      </c>
      <c r="C61" s="36" t="s">
        <v>50</v>
      </c>
      <c r="D61" s="36" t="s">
        <v>463</v>
      </c>
      <c r="E61" s="37">
        <v>1287090</v>
      </c>
      <c r="F61" s="37">
        <v>146193</v>
      </c>
      <c r="G61" s="37">
        <v>91272</v>
      </c>
      <c r="H61" s="37">
        <v>1232169</v>
      </c>
    </row>
    <row r="62" spans="1:8">
      <c r="B62" s="87">
        <v>44908</v>
      </c>
      <c r="C62" s="36" t="s">
        <v>54</v>
      </c>
      <c r="D62" s="36" t="s">
        <v>464</v>
      </c>
      <c r="E62" s="37">
        <v>1521225</v>
      </c>
      <c r="F62" s="37">
        <v>136910</v>
      </c>
      <c r="G62" s="37">
        <v>110745</v>
      </c>
      <c r="H62" s="37">
        <v>1495060</v>
      </c>
    </row>
    <row r="63" spans="1:8">
      <c r="B63" s="92" t="s">
        <v>465</v>
      </c>
      <c r="E63" s="93">
        <f>SUM(E60:E62)</f>
        <v>5608595</v>
      </c>
      <c r="F63" s="93">
        <f t="shared" ref="F63:H63" si="1">SUM(F60:F62)</f>
        <v>631386</v>
      </c>
      <c r="G63" s="93">
        <f t="shared" si="1"/>
        <v>398177</v>
      </c>
      <c r="H63" s="93">
        <f t="shared" si="1"/>
        <v>5375386</v>
      </c>
    </row>
    <row r="64" spans="1:8">
      <c r="D64" t="s">
        <v>466</v>
      </c>
    </row>
  </sheetData>
  <autoFilter ref="B2:H55"/>
  <mergeCells count="2">
    <mergeCell ref="B1:H1"/>
    <mergeCell ref="B58:H5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xSplit="1" ySplit="1" topLeftCell="C23" activePane="bottomRight" state="frozen"/>
      <selection pane="topRight" activeCell="B1" sqref="B1"/>
      <selection pane="bottomLeft" activeCell="A2" sqref="A2"/>
      <selection pane="bottomRight" activeCell="F44" sqref="F44"/>
    </sheetView>
  </sheetViews>
  <sheetFormatPr defaultRowHeight="15"/>
  <cols>
    <col min="1" max="1" width="16" customWidth="1"/>
    <col min="2" max="2" width="22.28515625" customWidth="1"/>
    <col min="3" max="3" width="13" customWidth="1"/>
    <col min="4" max="4" width="62.5703125" customWidth="1"/>
    <col min="5" max="5" width="15.28515625" customWidth="1"/>
    <col min="6" max="6" width="17.140625" customWidth="1"/>
    <col min="7" max="7" width="15.7109375" customWidth="1"/>
    <col min="8" max="8" width="14.140625" customWidth="1"/>
    <col min="9" max="9" width="13.5703125" customWidth="1"/>
    <col min="10" max="10" width="20.85546875" customWidth="1"/>
  </cols>
  <sheetData>
    <row r="1" spans="1:10">
      <c r="A1" s="32" t="s">
        <v>32</v>
      </c>
      <c r="B1" s="33" t="s">
        <v>33</v>
      </c>
      <c r="C1" s="33" t="s">
        <v>34</v>
      </c>
      <c r="D1" s="33" t="s">
        <v>35</v>
      </c>
      <c r="E1" s="33" t="s">
        <v>37</v>
      </c>
      <c r="F1" s="34" t="s">
        <v>38</v>
      </c>
      <c r="G1" s="34" t="s">
        <v>39</v>
      </c>
      <c r="H1" s="34" t="s">
        <v>40</v>
      </c>
      <c r="I1" s="34" t="s">
        <v>41</v>
      </c>
      <c r="J1" s="63" t="s">
        <v>313</v>
      </c>
    </row>
    <row r="2" spans="1:10">
      <c r="A2" s="35">
        <v>44881</v>
      </c>
      <c r="B2" s="36" t="s">
        <v>336</v>
      </c>
      <c r="C2" s="36" t="s">
        <v>172</v>
      </c>
      <c r="D2" s="36" t="s">
        <v>382</v>
      </c>
      <c r="E2" s="36" t="s">
        <v>331</v>
      </c>
      <c r="F2" s="37">
        <v>694318</v>
      </c>
      <c r="G2" s="37">
        <v>706470</v>
      </c>
      <c r="H2" s="37">
        <v>63583</v>
      </c>
      <c r="I2" s="37">
        <v>51431</v>
      </c>
      <c r="J2" s="74"/>
    </row>
    <row r="3" spans="1:10">
      <c r="A3" s="35">
        <v>44881</v>
      </c>
      <c r="B3" s="36" t="s">
        <v>337</v>
      </c>
      <c r="C3" s="36" t="s">
        <v>229</v>
      </c>
      <c r="D3" s="36" t="s">
        <v>383</v>
      </c>
      <c r="E3" s="36" t="s">
        <v>331</v>
      </c>
      <c r="F3" s="37">
        <v>1089711</v>
      </c>
      <c r="G3" s="37">
        <v>1108784</v>
      </c>
      <c r="H3" s="37">
        <v>99792</v>
      </c>
      <c r="I3" s="37">
        <v>80719</v>
      </c>
      <c r="J3" s="74"/>
    </row>
    <row r="4" spans="1:10">
      <c r="A4" s="35">
        <v>44881</v>
      </c>
      <c r="B4" s="36" t="s">
        <v>338</v>
      </c>
      <c r="C4" s="36" t="s">
        <v>299</v>
      </c>
      <c r="D4" s="36" t="s">
        <v>384</v>
      </c>
      <c r="E4" s="36" t="s">
        <v>331</v>
      </c>
      <c r="F4" s="37">
        <v>1359042</v>
      </c>
      <c r="G4" s="37">
        <v>1382826</v>
      </c>
      <c r="H4" s="37">
        <v>124454</v>
      </c>
      <c r="I4" s="37">
        <v>100670</v>
      </c>
      <c r="J4" s="74"/>
    </row>
    <row r="5" spans="1:10">
      <c r="A5" s="35">
        <v>44881</v>
      </c>
      <c r="B5" s="36" t="s">
        <v>339</v>
      </c>
      <c r="C5" s="36" t="s">
        <v>185</v>
      </c>
      <c r="D5" s="36" t="s">
        <v>186</v>
      </c>
      <c r="E5" s="36" t="s">
        <v>331</v>
      </c>
      <c r="F5" s="37">
        <v>1522301</v>
      </c>
      <c r="G5" s="37">
        <v>1548944</v>
      </c>
      <c r="H5" s="37">
        <v>139406</v>
      </c>
      <c r="I5" s="37">
        <v>112763</v>
      </c>
      <c r="J5" s="74"/>
    </row>
    <row r="6" spans="1:10">
      <c r="A6" s="35">
        <v>44881</v>
      </c>
      <c r="B6" s="36" t="s">
        <v>340</v>
      </c>
      <c r="C6" s="36" t="s">
        <v>376</v>
      </c>
      <c r="D6" s="36" t="s">
        <v>385</v>
      </c>
      <c r="E6" s="36" t="s">
        <v>331</v>
      </c>
      <c r="F6" s="37">
        <v>1250469</v>
      </c>
      <c r="G6" s="37">
        <v>1272354</v>
      </c>
      <c r="H6" s="37">
        <v>114512</v>
      </c>
      <c r="I6" s="37">
        <v>92627</v>
      </c>
      <c r="J6" s="74"/>
    </row>
    <row r="7" spans="1:10">
      <c r="A7" s="35">
        <v>44881</v>
      </c>
      <c r="B7" s="36" t="s">
        <v>341</v>
      </c>
      <c r="C7" s="36" t="s">
        <v>76</v>
      </c>
      <c r="D7" s="36" t="s">
        <v>77</v>
      </c>
      <c r="E7" s="36" t="s">
        <v>331</v>
      </c>
      <c r="F7" s="37">
        <v>2509639</v>
      </c>
      <c r="G7" s="37">
        <v>2553561</v>
      </c>
      <c r="H7" s="37">
        <v>229821</v>
      </c>
      <c r="I7" s="37">
        <v>185899</v>
      </c>
      <c r="J7" s="74"/>
    </row>
    <row r="8" spans="1:10">
      <c r="A8" s="35">
        <v>44881</v>
      </c>
      <c r="B8" s="36" t="s">
        <v>342</v>
      </c>
      <c r="C8" s="36" t="s">
        <v>288</v>
      </c>
      <c r="D8" s="36" t="s">
        <v>386</v>
      </c>
      <c r="E8" s="36" t="s">
        <v>331</v>
      </c>
      <c r="F8" s="37">
        <v>1302776</v>
      </c>
      <c r="G8" s="37">
        <v>1325577</v>
      </c>
      <c r="H8" s="37">
        <v>119303</v>
      </c>
      <c r="I8" s="37">
        <v>96502</v>
      </c>
      <c r="J8" s="74"/>
    </row>
    <row r="9" spans="1:10">
      <c r="A9" s="35">
        <v>44881</v>
      </c>
      <c r="B9" s="36" t="s">
        <v>343</v>
      </c>
      <c r="C9" s="36" t="s">
        <v>189</v>
      </c>
      <c r="D9" s="36" t="s">
        <v>190</v>
      </c>
      <c r="E9" s="36" t="s">
        <v>331</v>
      </c>
      <c r="F9" s="37">
        <v>1261876</v>
      </c>
      <c r="G9" s="37">
        <v>1283961</v>
      </c>
      <c r="H9" s="37">
        <v>115557</v>
      </c>
      <c r="I9" s="37">
        <v>93472</v>
      </c>
      <c r="J9" s="74"/>
    </row>
    <row r="10" spans="1:10">
      <c r="A10" s="35">
        <v>44881</v>
      </c>
      <c r="B10" s="36" t="s">
        <v>344</v>
      </c>
      <c r="C10" s="36" t="s">
        <v>237</v>
      </c>
      <c r="D10" s="36" t="s">
        <v>387</v>
      </c>
      <c r="E10" s="36" t="s">
        <v>331</v>
      </c>
      <c r="F10" s="37">
        <v>1018999</v>
      </c>
      <c r="G10" s="37">
        <v>1036834</v>
      </c>
      <c r="H10" s="37">
        <v>93316</v>
      </c>
      <c r="I10" s="37">
        <v>75481</v>
      </c>
      <c r="J10" s="74"/>
    </row>
    <row r="11" spans="1:10">
      <c r="A11" s="35">
        <v>44881</v>
      </c>
      <c r="B11" s="36" t="s">
        <v>345</v>
      </c>
      <c r="C11" s="36" t="s">
        <v>233</v>
      </c>
      <c r="D11" s="36" t="s">
        <v>388</v>
      </c>
      <c r="E11" s="36" t="s">
        <v>331</v>
      </c>
      <c r="F11" s="37">
        <v>1498089</v>
      </c>
      <c r="G11" s="37">
        <v>1524307</v>
      </c>
      <c r="H11" s="37">
        <v>137188</v>
      </c>
      <c r="I11" s="37">
        <v>110970</v>
      </c>
      <c r="J11" s="74"/>
    </row>
    <row r="12" spans="1:10">
      <c r="A12" s="35">
        <v>44881</v>
      </c>
      <c r="B12" s="36" t="s">
        <v>346</v>
      </c>
      <c r="C12" s="36" t="s">
        <v>240</v>
      </c>
      <c r="D12" s="36" t="s">
        <v>389</v>
      </c>
      <c r="E12" s="36" t="s">
        <v>331</v>
      </c>
      <c r="F12" s="37">
        <v>1040537</v>
      </c>
      <c r="G12" s="37">
        <v>1058748</v>
      </c>
      <c r="H12" s="37">
        <v>95288</v>
      </c>
      <c r="I12" s="37">
        <v>77077</v>
      </c>
      <c r="J12" s="74"/>
    </row>
    <row r="13" spans="1:10">
      <c r="A13" s="35">
        <v>44881</v>
      </c>
      <c r="B13" s="36" t="s">
        <v>347</v>
      </c>
      <c r="C13" s="36" t="s">
        <v>377</v>
      </c>
      <c r="D13" s="36" t="s">
        <v>390</v>
      </c>
      <c r="E13" s="36" t="s">
        <v>331</v>
      </c>
      <c r="F13" s="37">
        <v>956249</v>
      </c>
      <c r="G13" s="37">
        <v>972985</v>
      </c>
      <c r="H13" s="37">
        <v>87569</v>
      </c>
      <c r="I13" s="37">
        <v>70833</v>
      </c>
      <c r="J13" s="74"/>
    </row>
    <row r="14" spans="1:10">
      <c r="A14" s="35">
        <v>44881</v>
      </c>
      <c r="B14" s="36" t="s">
        <v>348</v>
      </c>
      <c r="C14" s="36" t="s">
        <v>100</v>
      </c>
      <c r="D14" s="36" t="s">
        <v>101</v>
      </c>
      <c r="E14" s="36" t="s">
        <v>331</v>
      </c>
      <c r="F14" s="37">
        <v>1019569</v>
      </c>
      <c r="G14" s="37">
        <v>1037412</v>
      </c>
      <c r="H14" s="37">
        <v>93367</v>
      </c>
      <c r="I14" s="37">
        <v>75524</v>
      </c>
      <c r="J14" s="74"/>
    </row>
    <row r="15" spans="1:10">
      <c r="A15" s="35">
        <v>44881</v>
      </c>
      <c r="B15" s="36" t="s">
        <v>349</v>
      </c>
      <c r="C15" s="36" t="s">
        <v>61</v>
      </c>
      <c r="D15" s="36" t="s">
        <v>62</v>
      </c>
      <c r="E15" s="36" t="s">
        <v>331</v>
      </c>
      <c r="F15" s="37">
        <v>2327142</v>
      </c>
      <c r="G15" s="37">
        <v>2367870</v>
      </c>
      <c r="H15" s="37">
        <v>213109</v>
      </c>
      <c r="I15" s="37">
        <v>172381</v>
      </c>
      <c r="J15" s="74"/>
    </row>
    <row r="16" spans="1:10">
      <c r="A16" s="35">
        <v>44881</v>
      </c>
      <c r="B16" s="36" t="s">
        <v>350</v>
      </c>
      <c r="C16" s="36" t="s">
        <v>107</v>
      </c>
      <c r="D16" s="36" t="s">
        <v>108</v>
      </c>
      <c r="E16" s="36" t="s">
        <v>331</v>
      </c>
      <c r="F16" s="37">
        <v>1310269</v>
      </c>
      <c r="G16" s="37">
        <v>1333200</v>
      </c>
      <c r="H16" s="37">
        <v>119988</v>
      </c>
      <c r="I16" s="37">
        <v>97057</v>
      </c>
      <c r="J16" s="74"/>
    </row>
    <row r="17" spans="1:10">
      <c r="A17" s="35">
        <v>44881</v>
      </c>
      <c r="B17" s="36" t="s">
        <v>351</v>
      </c>
      <c r="C17" s="36" t="s">
        <v>115</v>
      </c>
      <c r="D17" s="36" t="s">
        <v>116</v>
      </c>
      <c r="E17" s="36" t="s">
        <v>331</v>
      </c>
      <c r="F17" s="37">
        <v>2119107</v>
      </c>
      <c r="G17" s="37">
        <v>2156194</v>
      </c>
      <c r="H17" s="37">
        <v>194058</v>
      </c>
      <c r="I17" s="37">
        <v>156971</v>
      </c>
      <c r="J17" s="74"/>
    </row>
    <row r="18" spans="1:10">
      <c r="A18" s="35">
        <v>44881</v>
      </c>
      <c r="B18" s="36" t="s">
        <v>352</v>
      </c>
      <c r="C18" s="36" t="s">
        <v>65</v>
      </c>
      <c r="D18" s="36" t="s">
        <v>66</v>
      </c>
      <c r="E18" s="36" t="s">
        <v>331</v>
      </c>
      <c r="F18" s="37">
        <v>1039457</v>
      </c>
      <c r="G18" s="37">
        <v>1057649</v>
      </c>
      <c r="H18" s="37">
        <v>95189</v>
      </c>
      <c r="I18" s="37">
        <v>76997</v>
      </c>
      <c r="J18" s="74"/>
    </row>
    <row r="19" spans="1:10">
      <c r="A19" s="35">
        <v>44881</v>
      </c>
      <c r="B19" s="36" t="s">
        <v>353</v>
      </c>
      <c r="C19" s="36" t="s">
        <v>119</v>
      </c>
      <c r="D19" s="36" t="s">
        <v>120</v>
      </c>
      <c r="E19" s="36" t="s">
        <v>331</v>
      </c>
      <c r="F19" s="37">
        <v>1115344</v>
      </c>
      <c r="G19" s="37">
        <v>1134864</v>
      </c>
      <c r="H19" s="37">
        <v>102138</v>
      </c>
      <c r="I19" s="37">
        <v>82618</v>
      </c>
      <c r="J19" s="74"/>
    </row>
    <row r="20" spans="1:10">
      <c r="A20" s="35">
        <v>44881</v>
      </c>
      <c r="B20" s="36" t="s">
        <v>354</v>
      </c>
      <c r="C20" s="36" t="s">
        <v>212</v>
      </c>
      <c r="D20" s="36" t="s">
        <v>213</v>
      </c>
      <c r="E20" s="36" t="s">
        <v>331</v>
      </c>
      <c r="F20" s="37">
        <v>2143670</v>
      </c>
      <c r="G20" s="37">
        <v>2181187</v>
      </c>
      <c r="H20" s="37">
        <v>196307</v>
      </c>
      <c r="I20" s="37">
        <v>158790</v>
      </c>
      <c r="J20" s="74"/>
    </row>
    <row r="21" spans="1:10">
      <c r="A21" s="35">
        <v>44881</v>
      </c>
      <c r="B21" s="36" t="s">
        <v>355</v>
      </c>
      <c r="C21" s="36" t="s">
        <v>127</v>
      </c>
      <c r="D21" s="36" t="s">
        <v>128</v>
      </c>
      <c r="E21" s="36" t="s">
        <v>331</v>
      </c>
      <c r="F21" s="37">
        <v>1424441</v>
      </c>
      <c r="G21" s="37">
        <v>1449371</v>
      </c>
      <c r="H21" s="37">
        <v>130444</v>
      </c>
      <c r="I21" s="37">
        <v>105514</v>
      </c>
      <c r="J21" s="74"/>
    </row>
    <row r="22" spans="1:10">
      <c r="A22" s="35">
        <v>44881</v>
      </c>
      <c r="B22" s="36" t="s">
        <v>356</v>
      </c>
      <c r="C22" s="36" t="s">
        <v>96</v>
      </c>
      <c r="D22" s="36" t="s">
        <v>97</v>
      </c>
      <c r="E22" s="36" t="s">
        <v>331</v>
      </c>
      <c r="F22" s="37">
        <v>955433</v>
      </c>
      <c r="G22" s="37">
        <v>972154</v>
      </c>
      <c r="H22" s="37">
        <v>87494</v>
      </c>
      <c r="I22" s="37">
        <v>70773</v>
      </c>
      <c r="J22" s="74"/>
    </row>
    <row r="23" spans="1:10">
      <c r="A23" s="35">
        <v>44881</v>
      </c>
      <c r="B23" s="36" t="s">
        <v>357</v>
      </c>
      <c r="C23" s="36" t="s">
        <v>111</v>
      </c>
      <c r="D23" s="36" t="s">
        <v>112</v>
      </c>
      <c r="E23" s="36" t="s">
        <v>331</v>
      </c>
      <c r="F23" s="37">
        <v>545739</v>
      </c>
      <c r="G23" s="37">
        <v>555290</v>
      </c>
      <c r="H23" s="37">
        <v>49976</v>
      </c>
      <c r="I23" s="37">
        <v>40425</v>
      </c>
      <c r="J23" s="74"/>
    </row>
    <row r="24" spans="1:10">
      <c r="A24" s="35">
        <v>44881</v>
      </c>
      <c r="B24" s="36" t="s">
        <v>358</v>
      </c>
      <c r="C24" s="36" t="s">
        <v>244</v>
      </c>
      <c r="D24" s="36" t="s">
        <v>391</v>
      </c>
      <c r="E24" s="36" t="s">
        <v>331</v>
      </c>
      <c r="F24" s="37">
        <v>1153173</v>
      </c>
      <c r="G24" s="37">
        <v>1173355</v>
      </c>
      <c r="H24" s="37">
        <v>105602</v>
      </c>
      <c r="I24" s="37">
        <v>85420</v>
      </c>
      <c r="J24" s="74"/>
    </row>
    <row r="25" spans="1:10">
      <c r="A25" s="35">
        <v>44881</v>
      </c>
      <c r="B25" s="36" t="s">
        <v>359</v>
      </c>
      <c r="C25" s="36" t="s">
        <v>378</v>
      </c>
      <c r="D25" s="36" t="s">
        <v>392</v>
      </c>
      <c r="E25" s="36" t="s">
        <v>331</v>
      </c>
      <c r="F25" s="37">
        <v>1487520</v>
      </c>
      <c r="G25" s="37">
        <v>1513554</v>
      </c>
      <c r="H25" s="37">
        <v>136221</v>
      </c>
      <c r="I25" s="37">
        <v>110187</v>
      </c>
      <c r="J25" s="74"/>
    </row>
    <row r="26" spans="1:10">
      <c r="A26" s="35">
        <v>44881</v>
      </c>
      <c r="B26" s="36" t="s">
        <v>360</v>
      </c>
      <c r="C26" s="36" t="s">
        <v>181</v>
      </c>
      <c r="D26" s="36" t="s">
        <v>182</v>
      </c>
      <c r="E26" s="36" t="s">
        <v>331</v>
      </c>
      <c r="F26" s="37">
        <v>1336219</v>
      </c>
      <c r="G26" s="37">
        <v>1359605</v>
      </c>
      <c r="H26" s="37">
        <v>122365</v>
      </c>
      <c r="I26" s="37">
        <v>98979</v>
      </c>
      <c r="J26" s="74"/>
    </row>
    <row r="27" spans="1:10">
      <c r="A27" s="35">
        <v>44881</v>
      </c>
      <c r="B27" s="36" t="s">
        <v>361</v>
      </c>
      <c r="C27" s="36" t="s">
        <v>151</v>
      </c>
      <c r="D27" s="36" t="s">
        <v>152</v>
      </c>
      <c r="E27" s="36" t="s">
        <v>331</v>
      </c>
      <c r="F27" s="37">
        <v>1163971</v>
      </c>
      <c r="G27" s="37">
        <v>1184342</v>
      </c>
      <c r="H27" s="37">
        <v>106591</v>
      </c>
      <c r="I27" s="37">
        <v>86220</v>
      </c>
      <c r="J27" s="74"/>
    </row>
    <row r="28" spans="1:10">
      <c r="A28" s="35">
        <v>44881</v>
      </c>
      <c r="B28" s="36" t="s">
        <v>362</v>
      </c>
      <c r="C28" s="36" t="s">
        <v>220</v>
      </c>
      <c r="D28" s="36" t="s">
        <v>393</v>
      </c>
      <c r="E28" s="36" t="s">
        <v>331</v>
      </c>
      <c r="F28" s="37">
        <v>1170369</v>
      </c>
      <c r="G28" s="37">
        <v>1190853</v>
      </c>
      <c r="H28" s="37">
        <v>107178</v>
      </c>
      <c r="I28" s="37">
        <v>86694</v>
      </c>
      <c r="J28" s="74"/>
    </row>
    <row r="29" spans="1:10">
      <c r="A29" s="35">
        <v>44881</v>
      </c>
      <c r="B29" s="36" t="s">
        <v>363</v>
      </c>
      <c r="C29" s="36" t="s">
        <v>379</v>
      </c>
      <c r="D29" s="36" t="s">
        <v>394</v>
      </c>
      <c r="E29" s="36" t="s">
        <v>331</v>
      </c>
      <c r="F29" s="37">
        <v>1325656</v>
      </c>
      <c r="G29" s="37">
        <v>1348857</v>
      </c>
      <c r="H29" s="37">
        <v>121398</v>
      </c>
      <c r="I29" s="37">
        <v>98197</v>
      </c>
      <c r="J29" s="74"/>
    </row>
    <row r="30" spans="1:10">
      <c r="A30" s="35">
        <v>44881</v>
      </c>
      <c r="B30" s="36" t="s">
        <v>364</v>
      </c>
      <c r="C30" s="36" t="s">
        <v>226</v>
      </c>
      <c r="D30" s="36" t="s">
        <v>395</v>
      </c>
      <c r="E30" s="36" t="s">
        <v>331</v>
      </c>
      <c r="F30" s="37">
        <v>1384224</v>
      </c>
      <c r="G30" s="37">
        <v>1408450</v>
      </c>
      <c r="H30" s="37">
        <v>126761</v>
      </c>
      <c r="I30" s="37">
        <v>102535</v>
      </c>
      <c r="J30" s="74"/>
    </row>
    <row r="31" spans="1:10">
      <c r="A31" s="35">
        <v>44881</v>
      </c>
      <c r="B31" s="36" t="s">
        <v>365</v>
      </c>
      <c r="C31" s="36" t="s">
        <v>296</v>
      </c>
      <c r="D31" s="36" t="s">
        <v>396</v>
      </c>
      <c r="E31" s="36" t="s">
        <v>331</v>
      </c>
      <c r="F31" s="37">
        <v>1469196</v>
      </c>
      <c r="G31" s="37">
        <v>1494909</v>
      </c>
      <c r="H31" s="37">
        <v>134542</v>
      </c>
      <c r="I31" s="37">
        <v>108829</v>
      </c>
      <c r="J31" s="74"/>
    </row>
    <row r="32" spans="1:10">
      <c r="A32" s="35">
        <v>44881</v>
      </c>
      <c r="B32" s="36" t="s">
        <v>366</v>
      </c>
      <c r="C32" s="36" t="s">
        <v>380</v>
      </c>
      <c r="D32" s="36" t="s">
        <v>397</v>
      </c>
      <c r="E32" s="36" t="s">
        <v>331</v>
      </c>
      <c r="F32" s="37">
        <v>975268</v>
      </c>
      <c r="G32" s="37">
        <v>992336</v>
      </c>
      <c r="H32" s="37">
        <v>89310</v>
      </c>
      <c r="I32" s="37">
        <v>72242</v>
      </c>
      <c r="J32" s="74"/>
    </row>
    <row r="33" spans="1:10">
      <c r="A33" s="35">
        <v>44881</v>
      </c>
      <c r="B33" s="36" t="s">
        <v>367</v>
      </c>
      <c r="C33" s="36" t="s">
        <v>205</v>
      </c>
      <c r="D33" s="36" t="s">
        <v>206</v>
      </c>
      <c r="E33" s="36" t="s">
        <v>331</v>
      </c>
      <c r="F33" s="37">
        <v>722921</v>
      </c>
      <c r="G33" s="37">
        <v>735572</v>
      </c>
      <c r="H33" s="37">
        <v>66201</v>
      </c>
      <c r="I33" s="37">
        <v>53550</v>
      </c>
      <c r="J33" s="74"/>
    </row>
    <row r="34" spans="1:10">
      <c r="A34" s="35">
        <v>44879</v>
      </c>
      <c r="B34" s="36" t="s">
        <v>368</v>
      </c>
      <c r="C34" s="36" t="s">
        <v>107</v>
      </c>
      <c r="D34" s="36" t="s">
        <v>108</v>
      </c>
      <c r="E34" s="36" t="s">
        <v>331</v>
      </c>
      <c r="F34" s="37">
        <v>1741654</v>
      </c>
      <c r="G34" s="37">
        <v>1772135</v>
      </c>
      <c r="H34" s="37">
        <v>159492</v>
      </c>
      <c r="I34" s="37">
        <v>129011</v>
      </c>
      <c r="J34" s="74"/>
    </row>
    <row r="35" spans="1:10">
      <c r="A35" s="35">
        <v>44877</v>
      </c>
      <c r="B35" s="36" t="s">
        <v>369</v>
      </c>
      <c r="C35" s="36" t="s">
        <v>174</v>
      </c>
      <c r="D35" s="36" t="s">
        <v>163</v>
      </c>
      <c r="E35" s="36" t="s">
        <v>331</v>
      </c>
      <c r="F35" s="37">
        <v>1184312</v>
      </c>
      <c r="G35" s="37">
        <v>1205039</v>
      </c>
      <c r="H35" s="37">
        <v>108454</v>
      </c>
      <c r="I35" s="37">
        <v>87727</v>
      </c>
      <c r="J35" s="74"/>
    </row>
    <row r="36" spans="1:10">
      <c r="A36" s="35">
        <v>44875</v>
      </c>
      <c r="B36" s="36" t="s">
        <v>370</v>
      </c>
      <c r="C36" s="36" t="s">
        <v>165</v>
      </c>
      <c r="D36" s="36" t="s">
        <v>163</v>
      </c>
      <c r="E36" s="36" t="s">
        <v>331</v>
      </c>
      <c r="F36" s="37">
        <v>1539825</v>
      </c>
      <c r="G36" s="37">
        <v>1566776</v>
      </c>
      <c r="H36" s="37">
        <v>141012</v>
      </c>
      <c r="I36" s="37">
        <v>114061</v>
      </c>
      <c r="J36" s="74"/>
    </row>
    <row r="37" spans="1:10">
      <c r="A37" s="35">
        <v>44874</v>
      </c>
      <c r="B37" s="36" t="s">
        <v>371</v>
      </c>
      <c r="C37" s="36" t="s">
        <v>208</v>
      </c>
      <c r="D37" s="36" t="s">
        <v>209</v>
      </c>
      <c r="E37" s="36" t="s">
        <v>331</v>
      </c>
      <c r="F37" s="37">
        <v>1279715</v>
      </c>
      <c r="G37" s="37">
        <v>1302111</v>
      </c>
      <c r="H37" s="37">
        <v>117190</v>
      </c>
      <c r="I37" s="37">
        <v>94794</v>
      </c>
      <c r="J37" s="74"/>
    </row>
    <row r="38" spans="1:10">
      <c r="A38" s="35">
        <v>44874</v>
      </c>
      <c r="B38" s="36" t="s">
        <v>372</v>
      </c>
      <c r="C38" s="36" t="s">
        <v>154</v>
      </c>
      <c r="D38" s="36" t="s">
        <v>155</v>
      </c>
      <c r="E38" s="36" t="s">
        <v>331</v>
      </c>
      <c r="F38" s="37">
        <v>988574</v>
      </c>
      <c r="G38" s="37">
        <v>1005875</v>
      </c>
      <c r="H38" s="37">
        <v>90529</v>
      </c>
      <c r="I38" s="37">
        <v>73228</v>
      </c>
      <c r="J38" s="74"/>
    </row>
    <row r="39" spans="1:10">
      <c r="A39" s="35">
        <v>44874</v>
      </c>
      <c r="B39" s="36" t="s">
        <v>373</v>
      </c>
      <c r="C39" s="36" t="s">
        <v>68</v>
      </c>
      <c r="D39" s="36" t="s">
        <v>69</v>
      </c>
      <c r="E39" s="36" t="s">
        <v>331</v>
      </c>
      <c r="F39" s="37">
        <v>1021238</v>
      </c>
      <c r="G39" s="37">
        <v>1061079</v>
      </c>
      <c r="H39" s="37">
        <v>115488</v>
      </c>
      <c r="I39" s="37">
        <v>75647</v>
      </c>
      <c r="J39" s="74"/>
    </row>
    <row r="40" spans="1:10">
      <c r="A40" s="35"/>
      <c r="B40" s="36"/>
      <c r="C40" s="36"/>
      <c r="D40" s="67" t="s">
        <v>399</v>
      </c>
      <c r="E40" s="36"/>
      <c r="F40" s="72">
        <f>SUM(F2:F39)</f>
        <v>49448012</v>
      </c>
      <c r="G40" s="72">
        <f>SUM(G2:G39)</f>
        <v>50335390</v>
      </c>
      <c r="H40" s="72">
        <f>SUM(H2:H39)</f>
        <v>4550193</v>
      </c>
      <c r="I40" s="72">
        <f>SUM(I2:I39)</f>
        <v>3662815</v>
      </c>
      <c r="J40" s="74"/>
    </row>
    <row r="41" spans="1:10">
      <c r="A41" s="35">
        <v>44866</v>
      </c>
      <c r="B41" s="36" t="s">
        <v>374</v>
      </c>
      <c r="C41" s="36" t="s">
        <v>282</v>
      </c>
      <c r="D41" s="36" t="s">
        <v>398</v>
      </c>
      <c r="E41" s="36" t="s">
        <v>330</v>
      </c>
      <c r="F41" s="37">
        <v>1869972</v>
      </c>
      <c r="G41" s="37">
        <v>1902701</v>
      </c>
      <c r="H41" s="37">
        <v>171245</v>
      </c>
      <c r="I41" s="37">
        <v>138516</v>
      </c>
      <c r="J41" s="74"/>
    </row>
    <row r="42" spans="1:10">
      <c r="A42" s="35">
        <v>44886</v>
      </c>
      <c r="B42" s="36" t="s">
        <v>333</v>
      </c>
      <c r="C42" s="36" t="s">
        <v>375</v>
      </c>
      <c r="D42" s="36" t="s">
        <v>381</v>
      </c>
      <c r="E42" s="36" t="s">
        <v>330</v>
      </c>
      <c r="F42" s="37">
        <v>2092551</v>
      </c>
      <c r="G42" s="37">
        <v>2129172</v>
      </c>
      <c r="H42" s="37">
        <v>191625</v>
      </c>
      <c r="I42" s="37">
        <v>155004</v>
      </c>
      <c r="J42" s="74"/>
    </row>
    <row r="43" spans="1:10">
      <c r="A43" s="35">
        <v>44884</v>
      </c>
      <c r="B43" s="36" t="s">
        <v>334</v>
      </c>
      <c r="C43" s="36" t="s">
        <v>57</v>
      </c>
      <c r="D43" s="36" t="s">
        <v>58</v>
      </c>
      <c r="E43" s="36" t="s">
        <v>330</v>
      </c>
      <c r="F43" s="37">
        <v>1260105</v>
      </c>
      <c r="G43" s="37">
        <v>1282160</v>
      </c>
      <c r="H43" s="37">
        <v>115396</v>
      </c>
      <c r="I43" s="37">
        <v>93341</v>
      </c>
      <c r="J43" s="74"/>
    </row>
    <row r="44" spans="1:10">
      <c r="A44" s="35">
        <v>44881</v>
      </c>
      <c r="B44" s="36" t="s">
        <v>335</v>
      </c>
      <c r="C44" s="36" t="s">
        <v>44</v>
      </c>
      <c r="D44" s="36" t="s">
        <v>45</v>
      </c>
      <c r="E44" s="36" t="s">
        <v>330</v>
      </c>
      <c r="F44" s="75">
        <v>1305402</v>
      </c>
      <c r="G44" s="37">
        <v>1328250</v>
      </c>
      <c r="H44" s="37">
        <v>119544</v>
      </c>
      <c r="I44" s="37">
        <v>96696</v>
      </c>
      <c r="J44" s="74"/>
    </row>
    <row r="45" spans="1:10" ht="15.75">
      <c r="A45" s="70"/>
      <c r="B45" s="71"/>
      <c r="C45" s="71"/>
      <c r="D45" s="69" t="s">
        <v>400</v>
      </c>
      <c r="E45" s="71"/>
      <c r="F45" s="73">
        <f>SUM(F41:F44)</f>
        <v>6528030</v>
      </c>
      <c r="G45" s="73">
        <f t="shared" ref="G45:I45" si="0">SUM(G41:G44)</f>
        <v>6642283</v>
      </c>
      <c r="H45" s="73">
        <f t="shared" si="0"/>
        <v>597810</v>
      </c>
      <c r="I45" s="73">
        <f t="shared" si="0"/>
        <v>483557</v>
      </c>
      <c r="J45" s="74"/>
    </row>
    <row r="46" spans="1:10">
      <c r="F46" s="64">
        <f>SUM(F2:F41)</f>
        <v>100765996</v>
      </c>
      <c r="G46" s="64">
        <f>SUM(G2:G41)</f>
        <v>102573481</v>
      </c>
      <c r="H46" s="64">
        <f>SUM(H2:H41)</f>
        <v>9271631</v>
      </c>
      <c r="I46" s="64">
        <f>SUM(I2:I41)</f>
        <v>7464146</v>
      </c>
    </row>
  </sheetData>
  <autoFilter ref="A1:I46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4"/>
  <sheetViews>
    <sheetView zoomScaleNormal="100" workbookViewId="0">
      <pane ySplit="2" topLeftCell="A84" activePane="bottomLeft" state="frozen"/>
      <selection pane="bottomLeft" activeCell="D93" sqref="D93"/>
    </sheetView>
  </sheetViews>
  <sheetFormatPr defaultColWidth="9.140625" defaultRowHeight="21" customHeight="1"/>
  <cols>
    <col min="1" max="1" width="12.140625" style="38" customWidth="1"/>
    <col min="2" max="2" width="12.85546875" customWidth="1"/>
    <col min="3" max="3" width="14.28515625" customWidth="1"/>
    <col min="4" max="4" width="62.140625" customWidth="1"/>
    <col min="5" max="5" width="33" hidden="1" customWidth="1"/>
    <col min="6" max="6" width="30.7109375" customWidth="1"/>
    <col min="7" max="7" width="14.28515625" style="39" customWidth="1"/>
    <col min="8" max="8" width="13.5703125" style="39" customWidth="1"/>
    <col min="9" max="10" width="12.140625" style="39" customWidth="1"/>
  </cols>
  <sheetData>
    <row r="1" spans="1:10" ht="21" customHeight="1">
      <c r="A1" s="128" t="s">
        <v>307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1" customHeight="1">
      <c r="A2" s="32" t="s">
        <v>32</v>
      </c>
      <c r="B2" s="33" t="s">
        <v>33</v>
      </c>
      <c r="C2" s="33" t="s">
        <v>34</v>
      </c>
      <c r="D2" s="33" t="s">
        <v>35</v>
      </c>
      <c r="E2" s="33" t="s">
        <v>36</v>
      </c>
      <c r="F2" s="33" t="s">
        <v>36</v>
      </c>
      <c r="G2" s="34" t="s">
        <v>39</v>
      </c>
      <c r="H2" s="34" t="s">
        <v>40</v>
      </c>
      <c r="I2" s="34" t="s">
        <v>41</v>
      </c>
      <c r="J2" s="34" t="s">
        <v>38</v>
      </c>
    </row>
    <row r="3" spans="1:10" ht="21" customHeight="1">
      <c r="A3" s="35">
        <v>44865</v>
      </c>
      <c r="B3" s="36" t="s">
        <v>60</v>
      </c>
      <c r="C3" s="66" t="s">
        <v>61</v>
      </c>
      <c r="D3" s="36" t="s">
        <v>62</v>
      </c>
      <c r="E3" s="36" t="s">
        <v>46</v>
      </c>
      <c r="F3" s="36" t="s">
        <v>63</v>
      </c>
      <c r="G3" s="65">
        <v>3816274</v>
      </c>
      <c r="H3" s="37">
        <v>410100</v>
      </c>
      <c r="I3" s="37">
        <v>272494</v>
      </c>
      <c r="J3" s="37">
        <v>3678668</v>
      </c>
    </row>
    <row r="4" spans="1:10" ht="21" customHeight="1">
      <c r="A4" s="35">
        <v>44865</v>
      </c>
      <c r="B4" s="36" t="s">
        <v>64</v>
      </c>
      <c r="C4" s="36" t="s">
        <v>65</v>
      </c>
      <c r="D4" s="36" t="s">
        <v>66</v>
      </c>
      <c r="E4" s="36" t="s">
        <v>51</v>
      </c>
      <c r="F4" s="36" t="s">
        <v>67</v>
      </c>
      <c r="G4" s="65">
        <v>1120757</v>
      </c>
      <c r="H4" s="37">
        <v>100868</v>
      </c>
      <c r="I4" s="37">
        <v>81591</v>
      </c>
      <c r="J4" s="37">
        <v>1101480</v>
      </c>
    </row>
    <row r="5" spans="1:10" ht="21" customHeight="1">
      <c r="A5" s="35">
        <v>44865</v>
      </c>
      <c r="B5" s="36" t="s">
        <v>71</v>
      </c>
      <c r="C5" s="36" t="s">
        <v>72</v>
      </c>
      <c r="D5" s="36" t="s">
        <v>73</v>
      </c>
      <c r="E5" s="36" t="s">
        <v>55</v>
      </c>
      <c r="F5" s="36" t="s">
        <v>74</v>
      </c>
      <c r="G5" s="65">
        <v>732189</v>
      </c>
      <c r="H5" s="37">
        <v>65897</v>
      </c>
      <c r="I5" s="37">
        <v>53303</v>
      </c>
      <c r="J5" s="37">
        <v>719595</v>
      </c>
    </row>
    <row r="6" spans="1:10" ht="21" customHeight="1">
      <c r="A6" s="35">
        <v>44865</v>
      </c>
      <c r="B6" s="36" t="s">
        <v>75</v>
      </c>
      <c r="C6" s="36" t="s">
        <v>76</v>
      </c>
      <c r="D6" s="36" t="s">
        <v>77</v>
      </c>
      <c r="E6" s="36" t="s">
        <v>59</v>
      </c>
      <c r="F6" s="36" t="s">
        <v>78</v>
      </c>
      <c r="G6" s="65">
        <v>1394465</v>
      </c>
      <c r="H6" s="37">
        <v>125503</v>
      </c>
      <c r="I6" s="37">
        <v>101517</v>
      </c>
      <c r="J6" s="37">
        <v>1370479</v>
      </c>
    </row>
    <row r="7" spans="1:10" ht="21" customHeight="1">
      <c r="A7" s="35">
        <v>44865</v>
      </c>
      <c r="B7" s="36" t="s">
        <v>79</v>
      </c>
      <c r="C7" s="36" t="s">
        <v>80</v>
      </c>
      <c r="D7" s="36" t="s">
        <v>81</v>
      </c>
      <c r="E7" s="36" t="s">
        <v>63</v>
      </c>
      <c r="F7" s="36" t="s">
        <v>82</v>
      </c>
      <c r="G7" s="65">
        <v>1131912</v>
      </c>
      <c r="H7" s="37">
        <v>101872</v>
      </c>
      <c r="I7" s="37">
        <v>82403</v>
      </c>
      <c r="J7" s="37">
        <v>1112443</v>
      </c>
    </row>
    <row r="8" spans="1:10" ht="21" customHeight="1">
      <c r="A8" s="35">
        <v>44865</v>
      </c>
      <c r="B8" s="36" t="s">
        <v>83</v>
      </c>
      <c r="C8" s="36" t="s">
        <v>84</v>
      </c>
      <c r="D8" s="36" t="s">
        <v>85</v>
      </c>
      <c r="E8" s="36" t="s">
        <v>67</v>
      </c>
      <c r="F8" s="36" t="s">
        <v>86</v>
      </c>
      <c r="G8" s="65">
        <v>912441</v>
      </c>
      <c r="H8" s="37">
        <v>82120</v>
      </c>
      <c r="I8" s="37">
        <v>66426</v>
      </c>
      <c r="J8" s="37">
        <v>896747</v>
      </c>
    </row>
    <row r="9" spans="1:10" ht="21" customHeight="1">
      <c r="A9" s="35">
        <v>44865</v>
      </c>
      <c r="B9" s="36" t="s">
        <v>87</v>
      </c>
      <c r="C9" s="36" t="s">
        <v>88</v>
      </c>
      <c r="D9" s="36" t="s">
        <v>89</v>
      </c>
      <c r="E9" s="36" t="s">
        <v>70</v>
      </c>
      <c r="F9" s="36" t="s">
        <v>90</v>
      </c>
      <c r="G9" s="65">
        <v>788896</v>
      </c>
      <c r="H9" s="37">
        <v>71001</v>
      </c>
      <c r="I9" s="37">
        <v>57432</v>
      </c>
      <c r="J9" s="37">
        <v>775327</v>
      </c>
    </row>
    <row r="10" spans="1:10" ht="21" customHeight="1">
      <c r="A10" s="35">
        <v>44865</v>
      </c>
      <c r="B10" s="36" t="s">
        <v>91</v>
      </c>
      <c r="C10" s="36" t="s">
        <v>92</v>
      </c>
      <c r="D10" s="36" t="s">
        <v>93</v>
      </c>
      <c r="E10" s="36" t="s">
        <v>74</v>
      </c>
      <c r="F10" s="36" t="s">
        <v>94</v>
      </c>
      <c r="G10" s="65">
        <v>684107</v>
      </c>
      <c r="H10" s="37">
        <v>61569</v>
      </c>
      <c r="I10" s="37">
        <v>49803</v>
      </c>
      <c r="J10" s="37">
        <v>672341</v>
      </c>
    </row>
    <row r="11" spans="1:10" ht="21" customHeight="1">
      <c r="A11" s="35">
        <v>44865</v>
      </c>
      <c r="B11" s="36" t="s">
        <v>95</v>
      </c>
      <c r="C11" s="36" t="s">
        <v>96</v>
      </c>
      <c r="D11" s="36" t="s">
        <v>97</v>
      </c>
      <c r="E11" s="36" t="s">
        <v>78</v>
      </c>
      <c r="F11" s="36" t="s">
        <v>98</v>
      </c>
      <c r="G11" s="65">
        <v>577491</v>
      </c>
      <c r="H11" s="37">
        <v>51974</v>
      </c>
      <c r="I11" s="37">
        <v>42041</v>
      </c>
      <c r="J11" s="37">
        <v>567558</v>
      </c>
    </row>
    <row r="12" spans="1:10" ht="21" customHeight="1">
      <c r="A12" s="35">
        <v>44865</v>
      </c>
      <c r="B12" s="36" t="s">
        <v>99</v>
      </c>
      <c r="C12" s="36" t="s">
        <v>100</v>
      </c>
      <c r="D12" s="36" t="s">
        <v>101</v>
      </c>
      <c r="E12" s="36" t="s">
        <v>82</v>
      </c>
      <c r="F12" s="36" t="s">
        <v>102</v>
      </c>
      <c r="G12" s="65">
        <v>403443</v>
      </c>
      <c r="H12" s="37">
        <v>36310</v>
      </c>
      <c r="I12" s="37">
        <v>29371</v>
      </c>
      <c r="J12" s="37">
        <v>396504</v>
      </c>
    </row>
    <row r="13" spans="1:10" ht="21" customHeight="1">
      <c r="A13" s="35">
        <v>44865</v>
      </c>
      <c r="B13" s="36" t="s">
        <v>103</v>
      </c>
      <c r="C13" s="36" t="s">
        <v>104</v>
      </c>
      <c r="D13" s="36" t="s">
        <v>105</v>
      </c>
      <c r="E13" s="36" t="s">
        <v>86</v>
      </c>
      <c r="F13" s="36" t="s">
        <v>106</v>
      </c>
      <c r="G13" s="65">
        <v>962485</v>
      </c>
      <c r="H13" s="37">
        <v>86624</v>
      </c>
      <c r="I13" s="37">
        <v>70069</v>
      </c>
      <c r="J13" s="37">
        <v>945930</v>
      </c>
    </row>
    <row r="14" spans="1:10" ht="21" customHeight="1">
      <c r="A14" s="35">
        <v>44865</v>
      </c>
      <c r="B14" s="36" t="s">
        <v>110</v>
      </c>
      <c r="C14" s="36" t="s">
        <v>111</v>
      </c>
      <c r="D14" s="36" t="s">
        <v>112</v>
      </c>
      <c r="E14" s="36" t="s">
        <v>90</v>
      </c>
      <c r="F14" s="36" t="s">
        <v>113</v>
      </c>
      <c r="G14" s="65">
        <v>1958317</v>
      </c>
      <c r="H14" s="37">
        <v>176249</v>
      </c>
      <c r="I14" s="37">
        <v>142565</v>
      </c>
      <c r="J14" s="37">
        <v>1924633</v>
      </c>
    </row>
    <row r="15" spans="1:10" ht="21" customHeight="1">
      <c r="A15" s="35">
        <v>44865</v>
      </c>
      <c r="B15" s="36" t="s">
        <v>114</v>
      </c>
      <c r="C15" s="36" t="s">
        <v>115</v>
      </c>
      <c r="D15" s="36" t="s">
        <v>116</v>
      </c>
      <c r="E15" s="36" t="s">
        <v>94</v>
      </c>
      <c r="F15" s="36" t="s">
        <v>117</v>
      </c>
      <c r="G15" s="65">
        <v>388910</v>
      </c>
      <c r="H15" s="37">
        <v>35002</v>
      </c>
      <c r="I15" s="37">
        <v>28313</v>
      </c>
      <c r="J15" s="37">
        <v>382221</v>
      </c>
    </row>
    <row r="16" spans="1:10" ht="21" customHeight="1">
      <c r="A16" s="35">
        <v>44865</v>
      </c>
      <c r="B16" s="36" t="s">
        <v>118</v>
      </c>
      <c r="C16" s="36" t="s">
        <v>119</v>
      </c>
      <c r="D16" s="36" t="s">
        <v>120</v>
      </c>
      <c r="E16" s="36" t="s">
        <v>98</v>
      </c>
      <c r="F16" s="36" t="s">
        <v>121</v>
      </c>
      <c r="G16" s="65">
        <v>1246922</v>
      </c>
      <c r="H16" s="37">
        <v>112224</v>
      </c>
      <c r="I16" s="37">
        <v>90776</v>
      </c>
      <c r="J16" s="37">
        <v>1225474</v>
      </c>
    </row>
    <row r="17" spans="1:10" ht="21" customHeight="1">
      <c r="A17" s="35">
        <v>44865</v>
      </c>
      <c r="B17" s="36" t="s">
        <v>122</v>
      </c>
      <c r="C17" s="36" t="s">
        <v>123</v>
      </c>
      <c r="D17" s="36" t="s">
        <v>124</v>
      </c>
      <c r="E17" s="36" t="s">
        <v>102</v>
      </c>
      <c r="F17" s="36" t="s">
        <v>125</v>
      </c>
      <c r="G17" s="65">
        <v>801468</v>
      </c>
      <c r="H17" s="37">
        <v>72132</v>
      </c>
      <c r="I17" s="37">
        <v>58347</v>
      </c>
      <c r="J17" s="37">
        <v>787683</v>
      </c>
    </row>
    <row r="18" spans="1:10" ht="21" customHeight="1">
      <c r="A18" s="35">
        <v>44865</v>
      </c>
      <c r="B18" s="36" t="s">
        <v>126</v>
      </c>
      <c r="C18" s="36" t="s">
        <v>127</v>
      </c>
      <c r="D18" s="36" t="s">
        <v>128</v>
      </c>
      <c r="E18" s="36" t="s">
        <v>106</v>
      </c>
      <c r="F18" s="36" t="s">
        <v>129</v>
      </c>
      <c r="G18" s="65">
        <v>92000</v>
      </c>
      <c r="H18" s="37">
        <v>8280</v>
      </c>
      <c r="I18" s="37">
        <v>6698</v>
      </c>
      <c r="J18" s="37">
        <v>90418</v>
      </c>
    </row>
    <row r="19" spans="1:10" ht="21" customHeight="1">
      <c r="A19" s="35">
        <v>44865</v>
      </c>
      <c r="B19" s="36" t="s">
        <v>130</v>
      </c>
      <c r="C19" s="36" t="s">
        <v>131</v>
      </c>
      <c r="D19" s="36" t="s">
        <v>132</v>
      </c>
      <c r="E19" s="61" t="s">
        <v>109</v>
      </c>
      <c r="F19" s="36" t="s">
        <v>133</v>
      </c>
      <c r="G19" s="65">
        <v>828280</v>
      </c>
      <c r="H19" s="37">
        <v>74546</v>
      </c>
      <c r="I19" s="37">
        <v>60299</v>
      </c>
      <c r="J19" s="37">
        <v>814033</v>
      </c>
    </row>
    <row r="20" spans="1:10" ht="21" customHeight="1">
      <c r="A20" s="35">
        <v>44865</v>
      </c>
      <c r="B20" s="36" t="s">
        <v>134</v>
      </c>
      <c r="C20" s="36" t="s">
        <v>135</v>
      </c>
      <c r="D20" s="36" t="s">
        <v>136</v>
      </c>
      <c r="E20" s="36" t="s">
        <v>113</v>
      </c>
      <c r="F20" s="36" t="s">
        <v>137</v>
      </c>
      <c r="G20" s="65">
        <v>855098</v>
      </c>
      <c r="H20" s="37">
        <v>76959</v>
      </c>
      <c r="I20" s="37">
        <v>62251</v>
      </c>
      <c r="J20" s="37">
        <v>840390</v>
      </c>
    </row>
    <row r="21" spans="1:10" ht="21" customHeight="1">
      <c r="A21" s="35">
        <v>44865</v>
      </c>
      <c r="B21" s="36" t="s">
        <v>138</v>
      </c>
      <c r="C21" s="36" t="s">
        <v>139</v>
      </c>
      <c r="D21" s="36" t="s">
        <v>140</v>
      </c>
      <c r="E21" s="36" t="s">
        <v>117</v>
      </c>
      <c r="F21" s="36" t="s">
        <v>141</v>
      </c>
      <c r="G21" s="65">
        <v>1060368</v>
      </c>
      <c r="H21" s="37">
        <v>108760</v>
      </c>
      <c r="I21" s="37">
        <v>76129</v>
      </c>
      <c r="J21" s="37">
        <v>1027737</v>
      </c>
    </row>
    <row r="22" spans="1:10" ht="21" customHeight="1">
      <c r="A22" s="35">
        <v>44865</v>
      </c>
      <c r="B22" s="36" t="s">
        <v>142</v>
      </c>
      <c r="C22" s="36" t="s">
        <v>143</v>
      </c>
      <c r="D22" s="36" t="s">
        <v>144</v>
      </c>
      <c r="E22" s="36" t="s">
        <v>121</v>
      </c>
      <c r="F22" s="36" t="s">
        <v>145</v>
      </c>
      <c r="G22" s="65">
        <v>669105</v>
      </c>
      <c r="H22" s="37">
        <v>60220</v>
      </c>
      <c r="I22" s="37">
        <v>48711</v>
      </c>
      <c r="J22" s="37">
        <v>657596</v>
      </c>
    </row>
    <row r="23" spans="1:10" ht="21" customHeight="1">
      <c r="A23" s="35">
        <v>44865</v>
      </c>
      <c r="B23" s="36" t="s">
        <v>146</v>
      </c>
      <c r="C23" s="36" t="s">
        <v>147</v>
      </c>
      <c r="D23" s="36" t="s">
        <v>148</v>
      </c>
      <c r="E23" s="36" t="s">
        <v>125</v>
      </c>
      <c r="F23" s="36" t="s">
        <v>149</v>
      </c>
      <c r="G23" s="65">
        <v>997234</v>
      </c>
      <c r="H23" s="37">
        <v>96415</v>
      </c>
      <c r="I23" s="37">
        <v>72066</v>
      </c>
      <c r="J23" s="37">
        <v>972885</v>
      </c>
    </row>
    <row r="24" spans="1:10" ht="21" customHeight="1">
      <c r="A24" s="35">
        <v>44865</v>
      </c>
      <c r="B24" s="36" t="s">
        <v>150</v>
      </c>
      <c r="C24" s="36" t="s">
        <v>151</v>
      </c>
      <c r="D24" s="36" t="s">
        <v>152</v>
      </c>
      <c r="E24" s="36" t="s">
        <v>129</v>
      </c>
      <c r="F24" s="36" t="s">
        <v>153</v>
      </c>
      <c r="G24" s="65">
        <v>928674</v>
      </c>
      <c r="H24" s="37">
        <v>83581</v>
      </c>
      <c r="I24" s="37">
        <v>67607</v>
      </c>
      <c r="J24" s="37">
        <v>912700</v>
      </c>
    </row>
    <row r="25" spans="1:10" ht="21" customHeight="1">
      <c r="A25" s="35">
        <v>44865</v>
      </c>
      <c r="B25" s="36" t="s">
        <v>157</v>
      </c>
      <c r="C25" s="36" t="s">
        <v>158</v>
      </c>
      <c r="D25" s="36" t="s">
        <v>159</v>
      </c>
      <c r="E25" s="36" t="s">
        <v>133</v>
      </c>
      <c r="F25" s="36" t="s">
        <v>160</v>
      </c>
      <c r="G25" s="65">
        <v>666804</v>
      </c>
      <c r="H25" s="37">
        <v>60012</v>
      </c>
      <c r="I25" s="37">
        <v>48543</v>
      </c>
      <c r="J25" s="37">
        <v>655335</v>
      </c>
    </row>
    <row r="26" spans="1:10" ht="21" customHeight="1">
      <c r="A26" s="35">
        <v>44865</v>
      </c>
      <c r="B26" s="36" t="s">
        <v>161</v>
      </c>
      <c r="C26" s="36" t="s">
        <v>162</v>
      </c>
      <c r="D26" s="36" t="s">
        <v>163</v>
      </c>
      <c r="E26" s="36" t="s">
        <v>137</v>
      </c>
      <c r="F26" s="36" t="s">
        <v>164</v>
      </c>
      <c r="G26" s="65">
        <v>1160150</v>
      </c>
      <c r="H26" s="37">
        <v>104414</v>
      </c>
      <c r="I26" s="37">
        <v>84459</v>
      </c>
      <c r="J26" s="37">
        <v>1140195</v>
      </c>
    </row>
    <row r="27" spans="1:10" ht="21" customHeight="1">
      <c r="A27" s="35">
        <v>44865</v>
      </c>
      <c r="B27" s="36" t="s">
        <v>167</v>
      </c>
      <c r="C27" s="36" t="s">
        <v>168</v>
      </c>
      <c r="D27" s="36" t="s">
        <v>169</v>
      </c>
      <c r="E27" s="36" t="s">
        <v>141</v>
      </c>
      <c r="F27" s="36" t="s">
        <v>170</v>
      </c>
      <c r="G27" s="65">
        <v>656090</v>
      </c>
      <c r="H27" s="37">
        <v>59049</v>
      </c>
      <c r="I27" s="37">
        <v>47763</v>
      </c>
      <c r="J27" s="37">
        <v>644804</v>
      </c>
    </row>
    <row r="28" spans="1:10" ht="21" customHeight="1">
      <c r="A28" s="35">
        <v>44865</v>
      </c>
      <c r="B28" s="36" t="s">
        <v>171</v>
      </c>
      <c r="C28" s="36" t="s">
        <v>172</v>
      </c>
      <c r="D28" s="36" t="s">
        <v>163</v>
      </c>
      <c r="E28" s="36" t="s">
        <v>145</v>
      </c>
      <c r="F28" s="36" t="s">
        <v>173</v>
      </c>
      <c r="G28" s="65">
        <v>608717</v>
      </c>
      <c r="H28" s="37">
        <v>54785</v>
      </c>
      <c r="I28" s="37">
        <v>44315</v>
      </c>
      <c r="J28" s="37">
        <v>598247</v>
      </c>
    </row>
    <row r="29" spans="1:10" ht="21" customHeight="1">
      <c r="A29" s="35">
        <v>44865</v>
      </c>
      <c r="B29" s="36" t="s">
        <v>176</v>
      </c>
      <c r="C29" s="36" t="s">
        <v>177</v>
      </c>
      <c r="D29" s="36" t="s">
        <v>178</v>
      </c>
      <c r="E29" s="36" t="s">
        <v>149</v>
      </c>
      <c r="F29" s="36" t="s">
        <v>179</v>
      </c>
      <c r="G29" s="65">
        <v>1250040</v>
      </c>
      <c r="H29" s="37">
        <v>112505</v>
      </c>
      <c r="I29" s="37">
        <v>91003</v>
      </c>
      <c r="J29" s="37">
        <v>1228538</v>
      </c>
    </row>
    <row r="30" spans="1:10" ht="21" customHeight="1">
      <c r="A30" s="35">
        <v>44865</v>
      </c>
      <c r="B30" s="36" t="s">
        <v>180</v>
      </c>
      <c r="C30" s="36" t="s">
        <v>181</v>
      </c>
      <c r="D30" s="36" t="s">
        <v>182</v>
      </c>
      <c r="E30" s="36" t="s">
        <v>153</v>
      </c>
      <c r="F30" s="36" t="s">
        <v>183</v>
      </c>
      <c r="G30" s="65">
        <v>1144779</v>
      </c>
      <c r="H30" s="37">
        <v>103030</v>
      </c>
      <c r="I30" s="37">
        <v>83340</v>
      </c>
      <c r="J30" s="37">
        <v>1125089</v>
      </c>
    </row>
    <row r="31" spans="1:10" ht="21" customHeight="1">
      <c r="A31" s="35">
        <v>44865</v>
      </c>
      <c r="B31" s="36" t="s">
        <v>184</v>
      </c>
      <c r="C31" s="36" t="s">
        <v>185</v>
      </c>
      <c r="D31" s="36" t="s">
        <v>186</v>
      </c>
      <c r="E31" s="36" t="s">
        <v>156</v>
      </c>
      <c r="F31" s="36" t="s">
        <v>187</v>
      </c>
      <c r="G31" s="65">
        <v>583689</v>
      </c>
      <c r="H31" s="37">
        <v>52532</v>
      </c>
      <c r="I31" s="37">
        <v>42493</v>
      </c>
      <c r="J31" s="37">
        <v>573650</v>
      </c>
    </row>
    <row r="32" spans="1:10" ht="21" customHeight="1">
      <c r="A32" s="35">
        <v>44865</v>
      </c>
      <c r="B32" s="36" t="s">
        <v>188</v>
      </c>
      <c r="C32" s="36" t="s">
        <v>189</v>
      </c>
      <c r="D32" s="36" t="s">
        <v>190</v>
      </c>
      <c r="E32" s="36" t="s">
        <v>160</v>
      </c>
      <c r="F32" s="36" t="s">
        <v>191</v>
      </c>
      <c r="G32" s="65">
        <v>686352</v>
      </c>
      <c r="H32" s="37">
        <v>61772</v>
      </c>
      <c r="I32" s="37">
        <v>49966</v>
      </c>
      <c r="J32" s="37">
        <v>674546</v>
      </c>
    </row>
    <row r="33" spans="1:10" ht="21" customHeight="1">
      <c r="A33" s="35">
        <v>44865</v>
      </c>
      <c r="B33" s="36" t="s">
        <v>192</v>
      </c>
      <c r="C33" s="36" t="s">
        <v>193</v>
      </c>
      <c r="D33" s="36" t="s">
        <v>194</v>
      </c>
      <c r="E33" s="36" t="s">
        <v>164</v>
      </c>
      <c r="F33" s="36" t="s">
        <v>195</v>
      </c>
      <c r="G33" s="65">
        <v>866219</v>
      </c>
      <c r="H33" s="37">
        <v>77960</v>
      </c>
      <c r="I33" s="37">
        <v>63061</v>
      </c>
      <c r="J33" s="37">
        <v>851320</v>
      </c>
    </row>
    <row r="34" spans="1:10" ht="21" customHeight="1">
      <c r="A34" s="35">
        <v>44865</v>
      </c>
      <c r="B34" s="36" t="s">
        <v>196</v>
      </c>
      <c r="C34" s="36" t="s">
        <v>197</v>
      </c>
      <c r="D34" s="36" t="s">
        <v>198</v>
      </c>
      <c r="E34" s="36" t="s">
        <v>166</v>
      </c>
      <c r="F34" s="36" t="s">
        <v>199</v>
      </c>
      <c r="G34" s="65">
        <v>322000</v>
      </c>
      <c r="H34" s="37">
        <v>28980</v>
      </c>
      <c r="I34" s="37">
        <v>23442</v>
      </c>
      <c r="J34" s="37">
        <v>316462</v>
      </c>
    </row>
    <row r="35" spans="1:10" ht="21" customHeight="1">
      <c r="A35" s="35">
        <v>44865</v>
      </c>
      <c r="B35" s="36" t="s">
        <v>200</v>
      </c>
      <c r="C35" s="36" t="s">
        <v>201</v>
      </c>
      <c r="D35" s="36" t="s">
        <v>202</v>
      </c>
      <c r="E35" s="36" t="s">
        <v>170</v>
      </c>
      <c r="F35" s="36" t="s">
        <v>203</v>
      </c>
      <c r="G35" s="65">
        <v>947098</v>
      </c>
      <c r="H35" s="37">
        <v>85239</v>
      </c>
      <c r="I35" s="37">
        <v>68949</v>
      </c>
      <c r="J35" s="37">
        <v>930808</v>
      </c>
    </row>
    <row r="36" spans="1:10" ht="21" customHeight="1">
      <c r="A36" s="35">
        <v>44865</v>
      </c>
      <c r="B36" s="36" t="s">
        <v>204</v>
      </c>
      <c r="C36" s="36" t="s">
        <v>205</v>
      </c>
      <c r="D36" s="36" t="s">
        <v>206</v>
      </c>
      <c r="E36" s="36" t="s">
        <v>173</v>
      </c>
      <c r="F36" s="36" t="s">
        <v>207</v>
      </c>
      <c r="G36" s="65">
        <v>547114</v>
      </c>
      <c r="H36" s="37">
        <v>49241</v>
      </c>
      <c r="I36" s="37">
        <v>39830</v>
      </c>
      <c r="J36" s="37">
        <v>537703</v>
      </c>
    </row>
    <row r="37" spans="1:10" ht="21" customHeight="1">
      <c r="A37" s="35">
        <v>44865</v>
      </c>
      <c r="B37" s="36" t="s">
        <v>211</v>
      </c>
      <c r="C37" s="36" t="s">
        <v>212</v>
      </c>
      <c r="D37" s="36" t="s">
        <v>213</v>
      </c>
      <c r="E37" s="61" t="s">
        <v>175</v>
      </c>
      <c r="F37" s="36" t="s">
        <v>214</v>
      </c>
      <c r="G37" s="65">
        <v>1385461</v>
      </c>
      <c r="H37" s="37">
        <v>171336</v>
      </c>
      <c r="I37" s="37">
        <v>97130</v>
      </c>
      <c r="J37" s="37">
        <v>1311255</v>
      </c>
    </row>
    <row r="38" spans="1:10" ht="21" customHeight="1">
      <c r="A38" s="35">
        <v>44853</v>
      </c>
      <c r="B38" s="36" t="s">
        <v>215</v>
      </c>
      <c r="C38" s="36" t="s">
        <v>216</v>
      </c>
      <c r="D38" s="36" t="s">
        <v>217</v>
      </c>
      <c r="E38" s="36" t="s">
        <v>187</v>
      </c>
      <c r="F38" s="36" t="s">
        <v>218</v>
      </c>
      <c r="G38" s="65">
        <v>3336342</v>
      </c>
      <c r="H38" s="37">
        <v>603877</v>
      </c>
      <c r="I38" s="37">
        <v>218597</v>
      </c>
      <c r="J38" s="37">
        <v>2951062</v>
      </c>
    </row>
    <row r="39" spans="1:10" ht="21" customHeight="1">
      <c r="A39" s="35">
        <v>44851</v>
      </c>
      <c r="B39" s="36" t="s">
        <v>219</v>
      </c>
      <c r="C39" s="36" t="s">
        <v>220</v>
      </c>
      <c r="D39" s="36" t="s">
        <v>163</v>
      </c>
      <c r="E39" s="36" t="s">
        <v>191</v>
      </c>
      <c r="F39" s="36" t="s">
        <v>221</v>
      </c>
      <c r="G39" s="65">
        <v>787314</v>
      </c>
      <c r="H39" s="37">
        <v>70859</v>
      </c>
      <c r="I39" s="37">
        <v>57316</v>
      </c>
      <c r="J39" s="37">
        <v>773771</v>
      </c>
    </row>
    <row r="40" spans="1:10" ht="21" customHeight="1">
      <c r="A40" s="35">
        <v>44851</v>
      </c>
      <c r="B40" s="36" t="s">
        <v>222</v>
      </c>
      <c r="C40" s="36" t="s">
        <v>223</v>
      </c>
      <c r="D40" s="36" t="s">
        <v>163</v>
      </c>
      <c r="E40" s="36" t="s">
        <v>195</v>
      </c>
      <c r="F40" s="36" t="s">
        <v>224</v>
      </c>
      <c r="G40" s="65">
        <v>915204</v>
      </c>
      <c r="H40" s="37">
        <v>82368</v>
      </c>
      <c r="I40" s="37">
        <v>66627</v>
      </c>
      <c r="J40" s="37">
        <v>899463</v>
      </c>
    </row>
    <row r="41" spans="1:10" ht="21" customHeight="1">
      <c r="A41" s="35">
        <v>44851</v>
      </c>
      <c r="B41" s="36" t="s">
        <v>225</v>
      </c>
      <c r="C41" s="36" t="s">
        <v>226</v>
      </c>
      <c r="D41" s="36" t="s">
        <v>163</v>
      </c>
      <c r="E41" s="36" t="s">
        <v>199</v>
      </c>
      <c r="F41" s="36" t="s">
        <v>227</v>
      </c>
      <c r="G41" s="65">
        <v>1064540</v>
      </c>
      <c r="H41" s="37">
        <v>129127</v>
      </c>
      <c r="I41" s="37">
        <v>74833</v>
      </c>
      <c r="J41" s="37">
        <v>1010246</v>
      </c>
    </row>
    <row r="42" spans="1:10" ht="21" customHeight="1">
      <c r="A42" s="35">
        <v>44851</v>
      </c>
      <c r="B42" s="36" t="s">
        <v>228</v>
      </c>
      <c r="C42" s="36" t="s">
        <v>229</v>
      </c>
      <c r="D42" s="36" t="s">
        <v>163</v>
      </c>
      <c r="E42" s="36" t="s">
        <v>203</v>
      </c>
      <c r="F42" s="36" t="s">
        <v>230</v>
      </c>
      <c r="G42" s="65">
        <v>1356695</v>
      </c>
      <c r="H42" s="37">
        <v>142093</v>
      </c>
      <c r="I42" s="37">
        <v>97168</v>
      </c>
      <c r="J42" s="37">
        <v>1311770</v>
      </c>
    </row>
    <row r="43" spans="1:10" ht="21" customHeight="1">
      <c r="A43" s="35">
        <v>44851</v>
      </c>
      <c r="B43" s="36" t="s">
        <v>231</v>
      </c>
      <c r="C43" s="36" t="s">
        <v>193</v>
      </c>
      <c r="D43" s="36" t="s">
        <v>163</v>
      </c>
      <c r="E43" s="36" t="s">
        <v>207</v>
      </c>
      <c r="F43" s="36" t="s">
        <v>195</v>
      </c>
      <c r="G43" s="65">
        <v>1320323</v>
      </c>
      <c r="H43" s="37">
        <v>152147</v>
      </c>
      <c r="I43" s="37">
        <v>93454</v>
      </c>
      <c r="J43" s="37">
        <v>1261630</v>
      </c>
    </row>
    <row r="44" spans="1:10" ht="21" customHeight="1">
      <c r="A44" s="35">
        <v>44851</v>
      </c>
      <c r="B44" s="36" t="s">
        <v>232</v>
      </c>
      <c r="C44" s="36" t="s">
        <v>233</v>
      </c>
      <c r="D44" s="36" t="s">
        <v>163</v>
      </c>
      <c r="E44" s="36" t="s">
        <v>210</v>
      </c>
      <c r="F44" s="36" t="s">
        <v>234</v>
      </c>
      <c r="G44" s="65">
        <v>1356505</v>
      </c>
      <c r="H44" s="37">
        <v>155404</v>
      </c>
      <c r="I44" s="37">
        <v>96088</v>
      </c>
      <c r="J44" s="37">
        <v>1297189</v>
      </c>
    </row>
    <row r="45" spans="1:10" ht="21" customHeight="1">
      <c r="A45" s="35">
        <v>44851</v>
      </c>
      <c r="B45" s="36" t="s">
        <v>235</v>
      </c>
      <c r="C45" s="36" t="s">
        <v>76</v>
      </c>
      <c r="D45" s="36" t="s">
        <v>163</v>
      </c>
      <c r="E45" s="36" t="s">
        <v>214</v>
      </c>
      <c r="F45" s="36" t="s">
        <v>78</v>
      </c>
      <c r="G45" s="65">
        <v>2839056</v>
      </c>
      <c r="H45" s="37">
        <v>355469</v>
      </c>
      <c r="I45" s="37">
        <v>198687</v>
      </c>
      <c r="J45" s="37">
        <v>2682274</v>
      </c>
    </row>
    <row r="46" spans="1:10" ht="21" customHeight="1">
      <c r="A46" s="35">
        <v>44851</v>
      </c>
      <c r="B46" s="36" t="s">
        <v>236</v>
      </c>
      <c r="C46" s="36" t="s">
        <v>237</v>
      </c>
      <c r="D46" s="36" t="s">
        <v>163</v>
      </c>
      <c r="E46" s="36" t="s">
        <v>218</v>
      </c>
      <c r="F46" s="36" t="s">
        <v>238</v>
      </c>
      <c r="G46" s="65">
        <v>1057050</v>
      </c>
      <c r="H46" s="37">
        <v>95136</v>
      </c>
      <c r="I46" s="37">
        <v>76953</v>
      </c>
      <c r="J46" s="37">
        <v>1038867</v>
      </c>
    </row>
    <row r="47" spans="1:10" ht="21" customHeight="1">
      <c r="A47" s="35">
        <v>44851</v>
      </c>
      <c r="B47" s="36" t="s">
        <v>239</v>
      </c>
      <c r="C47" s="36" t="s">
        <v>240</v>
      </c>
      <c r="D47" s="36" t="s">
        <v>163</v>
      </c>
      <c r="E47" s="36" t="s">
        <v>221</v>
      </c>
      <c r="F47" s="36" t="s">
        <v>241</v>
      </c>
      <c r="G47" s="65">
        <v>1415163</v>
      </c>
      <c r="H47" s="37">
        <v>147355</v>
      </c>
      <c r="I47" s="37">
        <v>101425</v>
      </c>
      <c r="J47" s="37">
        <v>1369233</v>
      </c>
    </row>
    <row r="48" spans="1:10" ht="21" customHeight="1">
      <c r="A48" s="35">
        <v>44851</v>
      </c>
      <c r="B48" s="36" t="s">
        <v>242</v>
      </c>
      <c r="C48" s="36" t="s">
        <v>115</v>
      </c>
      <c r="D48" s="36" t="s">
        <v>163</v>
      </c>
      <c r="E48" s="36" t="s">
        <v>224</v>
      </c>
      <c r="F48" s="36" t="s">
        <v>117</v>
      </c>
      <c r="G48" s="65">
        <v>2751366</v>
      </c>
      <c r="H48" s="37">
        <v>347577</v>
      </c>
      <c r="I48" s="37">
        <v>192303</v>
      </c>
      <c r="J48" s="37">
        <v>2596092</v>
      </c>
    </row>
    <row r="49" spans="1:10" ht="21" customHeight="1">
      <c r="A49" s="35">
        <v>44851</v>
      </c>
      <c r="B49" s="36" t="s">
        <v>243</v>
      </c>
      <c r="C49" s="36" t="s">
        <v>244</v>
      </c>
      <c r="D49" s="36" t="s">
        <v>163</v>
      </c>
      <c r="E49" s="36" t="s">
        <v>227</v>
      </c>
      <c r="F49" s="36" t="s">
        <v>245</v>
      </c>
      <c r="G49" s="65">
        <v>1491357</v>
      </c>
      <c r="H49" s="37">
        <v>154212</v>
      </c>
      <c r="I49" s="37">
        <v>106972</v>
      </c>
      <c r="J49" s="37">
        <v>1444117</v>
      </c>
    </row>
    <row r="50" spans="1:10" ht="21" customHeight="1">
      <c r="A50" s="35">
        <v>44851</v>
      </c>
      <c r="B50" s="36" t="s">
        <v>246</v>
      </c>
      <c r="C50" s="36" t="s">
        <v>143</v>
      </c>
      <c r="D50" s="36" t="s">
        <v>163</v>
      </c>
      <c r="E50" s="36" t="s">
        <v>230</v>
      </c>
      <c r="F50" s="36" t="s">
        <v>145</v>
      </c>
      <c r="G50" s="65">
        <v>1979972</v>
      </c>
      <c r="H50" s="37">
        <v>224843</v>
      </c>
      <c r="I50" s="37">
        <v>140410</v>
      </c>
      <c r="J50" s="37">
        <v>1895539</v>
      </c>
    </row>
    <row r="51" spans="1:10" ht="21" customHeight="1">
      <c r="A51" s="35">
        <v>44851</v>
      </c>
      <c r="B51" s="36" t="s">
        <v>247</v>
      </c>
      <c r="C51" s="36" t="s">
        <v>248</v>
      </c>
      <c r="D51" s="36" t="s">
        <v>163</v>
      </c>
      <c r="E51" s="36" t="s">
        <v>195</v>
      </c>
      <c r="F51" s="36" t="s">
        <v>249</v>
      </c>
      <c r="G51" s="65">
        <v>1032135</v>
      </c>
      <c r="H51" s="37">
        <v>138371</v>
      </c>
      <c r="I51" s="37">
        <v>71501</v>
      </c>
      <c r="J51" s="37">
        <v>965265</v>
      </c>
    </row>
    <row r="52" spans="1:10" ht="21" customHeight="1">
      <c r="A52" s="35">
        <v>44849</v>
      </c>
      <c r="B52" s="36" t="s">
        <v>250</v>
      </c>
      <c r="C52" s="66" t="s">
        <v>61</v>
      </c>
      <c r="D52" s="36" t="s">
        <v>163</v>
      </c>
      <c r="E52" s="36" t="s">
        <v>234</v>
      </c>
      <c r="F52" s="36" t="s">
        <v>63</v>
      </c>
      <c r="G52" s="65">
        <v>6420816</v>
      </c>
      <c r="H52" s="37">
        <v>677826</v>
      </c>
      <c r="I52" s="37">
        <v>459439</v>
      </c>
      <c r="J52" s="37">
        <v>6202429</v>
      </c>
    </row>
    <row r="53" spans="1:10" ht="21" customHeight="1">
      <c r="A53" s="35">
        <v>44849</v>
      </c>
      <c r="B53" s="36" t="s">
        <v>251</v>
      </c>
      <c r="C53" s="36" t="s">
        <v>65</v>
      </c>
      <c r="D53" s="36" t="s">
        <v>163</v>
      </c>
      <c r="E53" s="36" t="s">
        <v>78</v>
      </c>
      <c r="F53" s="36" t="s">
        <v>67</v>
      </c>
      <c r="G53" s="65">
        <v>1113750</v>
      </c>
      <c r="H53" s="37">
        <v>100238</v>
      </c>
      <c r="I53" s="37">
        <v>81081</v>
      </c>
      <c r="J53" s="37">
        <v>1094593</v>
      </c>
    </row>
    <row r="54" spans="1:10" ht="21" customHeight="1">
      <c r="A54" s="35">
        <v>44849</v>
      </c>
      <c r="B54" s="36" t="s">
        <v>252</v>
      </c>
      <c r="C54" s="36" t="s">
        <v>72</v>
      </c>
      <c r="D54" s="36" t="s">
        <v>163</v>
      </c>
      <c r="E54" s="36" t="s">
        <v>238</v>
      </c>
      <c r="F54" s="36" t="s">
        <v>74</v>
      </c>
      <c r="G54" s="65">
        <v>1163681</v>
      </c>
      <c r="H54" s="37">
        <v>124722</v>
      </c>
      <c r="I54" s="37">
        <v>83117</v>
      </c>
      <c r="J54" s="37">
        <v>1122076</v>
      </c>
    </row>
    <row r="55" spans="1:10" ht="21" customHeight="1">
      <c r="A55" s="35">
        <v>44849</v>
      </c>
      <c r="B55" s="36" t="s">
        <v>253</v>
      </c>
      <c r="C55" s="36" t="s">
        <v>80</v>
      </c>
      <c r="D55" s="36" t="s">
        <v>163</v>
      </c>
      <c r="E55" s="36" t="s">
        <v>241</v>
      </c>
      <c r="F55" s="36" t="s">
        <v>82</v>
      </c>
      <c r="G55" s="65">
        <v>1538777</v>
      </c>
      <c r="H55" s="37">
        <v>158481</v>
      </c>
      <c r="I55" s="37">
        <v>110424</v>
      </c>
      <c r="J55" s="37">
        <v>1490720</v>
      </c>
    </row>
    <row r="56" spans="1:10" ht="21" customHeight="1">
      <c r="A56" s="35">
        <v>44849</v>
      </c>
      <c r="B56" s="36" t="s">
        <v>254</v>
      </c>
      <c r="C56" s="36" t="s">
        <v>212</v>
      </c>
      <c r="D56" s="36" t="s">
        <v>163</v>
      </c>
      <c r="E56" s="36" t="s">
        <v>117</v>
      </c>
      <c r="F56" s="36" t="s">
        <v>255</v>
      </c>
      <c r="G56" s="65">
        <v>3715973</v>
      </c>
      <c r="H56" s="37">
        <v>434391</v>
      </c>
      <c r="I56" s="37">
        <v>262527</v>
      </c>
      <c r="J56" s="37">
        <v>3544109</v>
      </c>
    </row>
    <row r="57" spans="1:10" ht="21" customHeight="1">
      <c r="A57" s="35">
        <v>44849</v>
      </c>
      <c r="B57" s="36" t="s">
        <v>256</v>
      </c>
      <c r="C57" s="36" t="s">
        <v>96</v>
      </c>
      <c r="D57" s="36" t="s">
        <v>163</v>
      </c>
      <c r="E57" s="36" t="s">
        <v>245</v>
      </c>
      <c r="F57" s="36" t="s">
        <v>257</v>
      </c>
      <c r="G57" s="65">
        <v>1534407</v>
      </c>
      <c r="H57" s="37">
        <v>151423</v>
      </c>
      <c r="I57" s="37">
        <v>110639</v>
      </c>
      <c r="J57" s="37">
        <v>1493623</v>
      </c>
    </row>
    <row r="58" spans="1:10" ht="21" customHeight="1">
      <c r="A58" s="35">
        <v>44849</v>
      </c>
      <c r="B58" s="36" t="s">
        <v>258</v>
      </c>
      <c r="C58" s="36" t="s">
        <v>111</v>
      </c>
      <c r="D58" s="36" t="s">
        <v>163</v>
      </c>
      <c r="E58" s="36" t="s">
        <v>145</v>
      </c>
      <c r="F58" s="36" t="s">
        <v>259</v>
      </c>
      <c r="G58" s="65">
        <v>1664622</v>
      </c>
      <c r="H58" s="37">
        <v>183134</v>
      </c>
      <c r="I58" s="37">
        <v>118519</v>
      </c>
      <c r="J58" s="37">
        <v>1600007</v>
      </c>
    </row>
    <row r="59" spans="1:10" ht="21" customHeight="1">
      <c r="A59" s="35">
        <v>44849</v>
      </c>
      <c r="B59" s="36" t="s">
        <v>260</v>
      </c>
      <c r="C59" s="36" t="s">
        <v>147</v>
      </c>
      <c r="D59" s="36" t="s">
        <v>163</v>
      </c>
      <c r="E59" s="36" t="s">
        <v>249</v>
      </c>
      <c r="F59" s="36" t="s">
        <v>149</v>
      </c>
      <c r="G59" s="65">
        <v>1028295</v>
      </c>
      <c r="H59" s="37">
        <v>92548</v>
      </c>
      <c r="I59" s="37">
        <v>74860</v>
      </c>
      <c r="J59" s="37">
        <v>1010607</v>
      </c>
    </row>
    <row r="60" spans="1:10" ht="21" customHeight="1">
      <c r="A60" s="35">
        <v>44849</v>
      </c>
      <c r="B60" s="36" t="s">
        <v>261</v>
      </c>
      <c r="C60" s="36" t="s">
        <v>197</v>
      </c>
      <c r="D60" s="36" t="s">
        <v>163</v>
      </c>
      <c r="E60" s="36" t="s">
        <v>63</v>
      </c>
      <c r="F60" s="36" t="s">
        <v>199</v>
      </c>
      <c r="G60" s="65">
        <v>1386580</v>
      </c>
      <c r="H60" s="37">
        <v>191427</v>
      </c>
      <c r="I60" s="37">
        <v>95612</v>
      </c>
      <c r="J60" s="37">
        <v>1290765</v>
      </c>
    </row>
    <row r="61" spans="1:10" ht="21" customHeight="1">
      <c r="A61" s="35">
        <v>44846</v>
      </c>
      <c r="B61" s="36" t="s">
        <v>262</v>
      </c>
      <c r="C61" s="36" t="s">
        <v>115</v>
      </c>
      <c r="D61" s="36" t="s">
        <v>163</v>
      </c>
      <c r="E61" s="36" t="s">
        <v>67</v>
      </c>
      <c r="F61" s="36" t="s">
        <v>117</v>
      </c>
      <c r="G61" s="65">
        <v>1951395</v>
      </c>
      <c r="H61" s="37">
        <v>175626</v>
      </c>
      <c r="I61" s="37">
        <v>142062</v>
      </c>
      <c r="J61" s="37">
        <v>1917831</v>
      </c>
    </row>
    <row r="62" spans="1:10" ht="21" customHeight="1">
      <c r="A62" s="35">
        <v>44842</v>
      </c>
      <c r="B62" s="36" t="s">
        <v>263</v>
      </c>
      <c r="C62" s="36" t="s">
        <v>119</v>
      </c>
      <c r="D62" s="36" t="s">
        <v>163</v>
      </c>
      <c r="E62" s="36" t="s">
        <v>74</v>
      </c>
      <c r="F62" s="36" t="s">
        <v>121</v>
      </c>
      <c r="G62" s="65">
        <v>1626453</v>
      </c>
      <c r="H62" s="37">
        <v>146381</v>
      </c>
      <c r="I62" s="37">
        <v>118406</v>
      </c>
      <c r="J62" s="37">
        <v>1598478</v>
      </c>
    </row>
    <row r="63" spans="1:10" ht="21" customHeight="1">
      <c r="A63" s="35">
        <v>44842</v>
      </c>
      <c r="B63" s="36" t="s">
        <v>264</v>
      </c>
      <c r="C63" s="36" t="s">
        <v>208</v>
      </c>
      <c r="D63" s="36" t="s">
        <v>163</v>
      </c>
      <c r="E63" s="36" t="s">
        <v>82</v>
      </c>
      <c r="F63" s="36" t="s">
        <v>210</v>
      </c>
      <c r="G63" s="65">
        <v>1454264</v>
      </c>
      <c r="H63" s="37">
        <v>130884</v>
      </c>
      <c r="I63" s="37">
        <v>105870</v>
      </c>
      <c r="J63" s="37">
        <v>1429250</v>
      </c>
    </row>
    <row r="64" spans="1:10" ht="21" customHeight="1">
      <c r="A64" s="35">
        <v>44842</v>
      </c>
      <c r="B64" s="36" t="s">
        <v>265</v>
      </c>
      <c r="C64" s="36" t="s">
        <v>65</v>
      </c>
      <c r="D64" s="36" t="s">
        <v>163</v>
      </c>
      <c r="E64" s="36" t="s">
        <v>255</v>
      </c>
      <c r="F64" s="36" t="s">
        <v>67</v>
      </c>
      <c r="G64" s="65">
        <v>2017876</v>
      </c>
      <c r="H64" s="37">
        <v>181610</v>
      </c>
      <c r="I64" s="37">
        <v>146901</v>
      </c>
      <c r="J64" s="37">
        <v>1983167</v>
      </c>
    </row>
    <row r="65" spans="1:10" ht="21" customHeight="1">
      <c r="A65" s="35">
        <v>44842</v>
      </c>
      <c r="B65" s="36" t="s">
        <v>266</v>
      </c>
      <c r="C65" s="36" t="s">
        <v>80</v>
      </c>
      <c r="D65" s="36" t="s">
        <v>163</v>
      </c>
      <c r="E65" s="36" t="s">
        <v>257</v>
      </c>
      <c r="F65" s="36" t="s">
        <v>82</v>
      </c>
      <c r="G65" s="65">
        <v>1333337</v>
      </c>
      <c r="H65" s="37">
        <v>120002</v>
      </c>
      <c r="I65" s="37">
        <v>97067</v>
      </c>
      <c r="J65" s="37">
        <v>1310402</v>
      </c>
    </row>
    <row r="66" spans="1:10" ht="21" customHeight="1">
      <c r="A66" s="35">
        <v>44842</v>
      </c>
      <c r="B66" s="36" t="s">
        <v>267</v>
      </c>
      <c r="C66" s="36" t="s">
        <v>212</v>
      </c>
      <c r="D66" s="36" t="s">
        <v>163</v>
      </c>
      <c r="E66" s="36" t="s">
        <v>259</v>
      </c>
      <c r="F66" s="36" t="s">
        <v>214</v>
      </c>
      <c r="G66" s="65">
        <v>1351555</v>
      </c>
      <c r="H66" s="37">
        <v>121640</v>
      </c>
      <c r="I66" s="37">
        <v>98393</v>
      </c>
      <c r="J66" s="37">
        <v>1328308</v>
      </c>
    </row>
    <row r="67" spans="1:10" ht="21" customHeight="1">
      <c r="A67" s="35">
        <v>44842</v>
      </c>
      <c r="B67" s="36" t="s">
        <v>268</v>
      </c>
      <c r="C67" s="36" t="s">
        <v>111</v>
      </c>
      <c r="D67" s="36" t="s">
        <v>163</v>
      </c>
      <c r="E67" s="36" t="s">
        <v>149</v>
      </c>
      <c r="F67" s="36" t="s">
        <v>113</v>
      </c>
      <c r="G67" s="65">
        <v>2082027</v>
      </c>
      <c r="H67" s="37">
        <v>187384</v>
      </c>
      <c r="I67" s="37">
        <v>151571</v>
      </c>
      <c r="J67" s="37">
        <v>2046214</v>
      </c>
    </row>
    <row r="68" spans="1:10" ht="21" customHeight="1">
      <c r="A68" s="35">
        <v>44842</v>
      </c>
      <c r="B68" s="36" t="s">
        <v>269</v>
      </c>
      <c r="C68" s="36" t="s">
        <v>168</v>
      </c>
      <c r="D68" s="36" t="s">
        <v>163</v>
      </c>
      <c r="E68" s="36" t="s">
        <v>199</v>
      </c>
      <c r="F68" s="36" t="s">
        <v>270</v>
      </c>
      <c r="G68" s="65">
        <v>1109984</v>
      </c>
      <c r="H68" s="37">
        <v>99900</v>
      </c>
      <c r="I68" s="37">
        <v>80807</v>
      </c>
      <c r="J68" s="37">
        <v>1090891</v>
      </c>
    </row>
    <row r="69" spans="1:10" ht="21" customHeight="1">
      <c r="A69" s="35">
        <v>44842</v>
      </c>
      <c r="B69" s="36" t="s">
        <v>271</v>
      </c>
      <c r="C69" s="36" t="s">
        <v>197</v>
      </c>
      <c r="D69" s="36" t="s">
        <v>163</v>
      </c>
      <c r="E69" s="36" t="s">
        <v>117</v>
      </c>
      <c r="F69" s="36" t="s">
        <v>272</v>
      </c>
      <c r="G69" s="65">
        <v>1645830</v>
      </c>
      <c r="H69" s="37">
        <v>148125</v>
      </c>
      <c r="I69" s="37">
        <v>119816</v>
      </c>
      <c r="J69" s="37">
        <v>1617521</v>
      </c>
    </row>
    <row r="70" spans="1:10" ht="21" customHeight="1">
      <c r="A70" s="35">
        <v>44841</v>
      </c>
      <c r="B70" s="36" t="s">
        <v>284</v>
      </c>
      <c r="C70" s="36" t="s">
        <v>233</v>
      </c>
      <c r="D70" s="36" t="s">
        <v>163</v>
      </c>
      <c r="E70" s="36" t="s">
        <v>121</v>
      </c>
      <c r="F70" s="36" t="s">
        <v>234</v>
      </c>
      <c r="G70" s="65">
        <v>1030510</v>
      </c>
      <c r="H70" s="37">
        <v>92747</v>
      </c>
      <c r="I70" s="37">
        <v>75021</v>
      </c>
      <c r="J70" s="37">
        <v>1012784</v>
      </c>
    </row>
    <row r="71" spans="1:10" ht="21" customHeight="1">
      <c r="A71" s="35">
        <v>44841</v>
      </c>
      <c r="B71" s="36" t="s">
        <v>285</v>
      </c>
      <c r="C71" s="36" t="s">
        <v>76</v>
      </c>
      <c r="D71" s="36" t="s">
        <v>163</v>
      </c>
      <c r="E71" s="36" t="s">
        <v>210</v>
      </c>
      <c r="F71" s="36" t="s">
        <v>78</v>
      </c>
      <c r="G71" s="65">
        <v>1793484</v>
      </c>
      <c r="H71" s="37">
        <v>161415</v>
      </c>
      <c r="I71" s="37">
        <v>130566</v>
      </c>
      <c r="J71" s="37">
        <v>1762635</v>
      </c>
    </row>
    <row r="72" spans="1:10" ht="21" customHeight="1">
      <c r="A72" s="35">
        <v>44841</v>
      </c>
      <c r="B72" s="36" t="s">
        <v>286</v>
      </c>
      <c r="C72" s="36" t="s">
        <v>84</v>
      </c>
      <c r="D72" s="36" t="s">
        <v>163</v>
      </c>
      <c r="E72" s="36" t="s">
        <v>67</v>
      </c>
      <c r="F72" s="36" t="s">
        <v>86</v>
      </c>
      <c r="G72" s="65">
        <v>1025645</v>
      </c>
      <c r="H72" s="37">
        <v>92308</v>
      </c>
      <c r="I72" s="37">
        <v>74667</v>
      </c>
      <c r="J72" s="37">
        <v>1008004</v>
      </c>
    </row>
    <row r="73" spans="1:10" ht="21" customHeight="1">
      <c r="A73" s="35">
        <v>44841</v>
      </c>
      <c r="B73" s="36" t="s">
        <v>287</v>
      </c>
      <c r="C73" s="36" t="s">
        <v>288</v>
      </c>
      <c r="D73" s="36" t="s">
        <v>163</v>
      </c>
      <c r="E73" s="36" t="s">
        <v>82</v>
      </c>
      <c r="F73" s="36" t="s">
        <v>289</v>
      </c>
      <c r="G73" s="65">
        <v>1357540</v>
      </c>
      <c r="H73" s="37">
        <v>122180</v>
      </c>
      <c r="I73" s="37">
        <v>98829</v>
      </c>
      <c r="J73" s="37">
        <v>1334189</v>
      </c>
    </row>
    <row r="74" spans="1:10" ht="21" customHeight="1">
      <c r="A74" s="35">
        <v>44841</v>
      </c>
      <c r="B74" s="36" t="s">
        <v>290</v>
      </c>
      <c r="C74" s="36" t="s">
        <v>244</v>
      </c>
      <c r="D74" s="36" t="s">
        <v>163</v>
      </c>
      <c r="E74" s="36" t="s">
        <v>214</v>
      </c>
      <c r="F74" s="36" t="s">
        <v>245</v>
      </c>
      <c r="G74" s="65">
        <v>969405</v>
      </c>
      <c r="H74" s="37">
        <v>87247</v>
      </c>
      <c r="I74" s="37">
        <v>70573</v>
      </c>
      <c r="J74" s="37">
        <v>952731</v>
      </c>
    </row>
    <row r="75" spans="1:10" ht="21" customHeight="1">
      <c r="A75" s="35">
        <v>44841</v>
      </c>
      <c r="B75" s="36" t="s">
        <v>291</v>
      </c>
      <c r="C75" s="36" t="s">
        <v>143</v>
      </c>
      <c r="D75" s="36" t="s">
        <v>163</v>
      </c>
      <c r="E75" s="36" t="s">
        <v>113</v>
      </c>
      <c r="F75" s="36" t="s">
        <v>145</v>
      </c>
      <c r="G75" s="65">
        <v>1677986</v>
      </c>
      <c r="H75" s="37">
        <v>151020</v>
      </c>
      <c r="I75" s="37">
        <v>122157</v>
      </c>
      <c r="J75" s="37">
        <v>1649123</v>
      </c>
    </row>
    <row r="76" spans="1:10" ht="21" customHeight="1">
      <c r="A76" s="35">
        <v>44841</v>
      </c>
      <c r="B76" s="36" t="s">
        <v>292</v>
      </c>
      <c r="C76" s="36" t="s">
        <v>154</v>
      </c>
      <c r="D76" s="36" t="s">
        <v>163</v>
      </c>
      <c r="E76" s="36" t="s">
        <v>270</v>
      </c>
      <c r="F76" s="36" t="s">
        <v>156</v>
      </c>
      <c r="G76" s="65">
        <v>1292155</v>
      </c>
      <c r="H76" s="37">
        <v>116294</v>
      </c>
      <c r="I76" s="37">
        <v>94069</v>
      </c>
      <c r="J76" s="37">
        <v>1269930</v>
      </c>
    </row>
    <row r="77" spans="1:10" ht="21" customHeight="1">
      <c r="A77" s="35">
        <v>44841</v>
      </c>
      <c r="B77" s="36" t="s">
        <v>293</v>
      </c>
      <c r="C77" s="36" t="s">
        <v>220</v>
      </c>
      <c r="D77" s="36" t="s">
        <v>163</v>
      </c>
      <c r="E77" s="36" t="s">
        <v>272</v>
      </c>
      <c r="F77" s="36" t="s">
        <v>221</v>
      </c>
      <c r="G77" s="65">
        <v>1071579</v>
      </c>
      <c r="H77" s="37">
        <v>96443</v>
      </c>
      <c r="I77" s="37">
        <v>78011</v>
      </c>
      <c r="J77" s="37">
        <v>1053147</v>
      </c>
    </row>
    <row r="78" spans="1:10" ht="21" customHeight="1">
      <c r="A78" s="35">
        <v>44841</v>
      </c>
      <c r="B78" s="36" t="s">
        <v>294</v>
      </c>
      <c r="C78" s="36" t="s">
        <v>165</v>
      </c>
      <c r="D78" s="36" t="s">
        <v>163</v>
      </c>
      <c r="E78" s="36" t="s">
        <v>274</v>
      </c>
      <c r="F78" s="36" t="s">
        <v>166</v>
      </c>
      <c r="G78" s="65">
        <v>1572548</v>
      </c>
      <c r="H78" s="37">
        <v>141530</v>
      </c>
      <c r="I78" s="37">
        <v>114481</v>
      </c>
      <c r="J78" s="37">
        <v>1545499</v>
      </c>
    </row>
    <row r="79" spans="1:10" ht="21" customHeight="1">
      <c r="A79" s="35">
        <v>44841</v>
      </c>
      <c r="B79" s="36" t="s">
        <v>295</v>
      </c>
      <c r="C79" s="36" t="s">
        <v>296</v>
      </c>
      <c r="D79" s="36" t="s">
        <v>163</v>
      </c>
      <c r="E79" s="36" t="s">
        <v>276</v>
      </c>
      <c r="F79" s="36" t="s">
        <v>297</v>
      </c>
      <c r="G79" s="65">
        <v>1224705</v>
      </c>
      <c r="H79" s="37">
        <v>110225</v>
      </c>
      <c r="I79" s="37">
        <v>89158</v>
      </c>
      <c r="J79" s="37">
        <v>1203638</v>
      </c>
    </row>
    <row r="80" spans="1:10" ht="21" customHeight="1">
      <c r="A80" s="35">
        <v>44841</v>
      </c>
      <c r="B80" s="36" t="s">
        <v>298</v>
      </c>
      <c r="C80" s="36" t="s">
        <v>299</v>
      </c>
      <c r="D80" s="36" t="s">
        <v>163</v>
      </c>
      <c r="E80" s="36" t="s">
        <v>280</v>
      </c>
      <c r="F80" s="36" t="s">
        <v>300</v>
      </c>
      <c r="G80" s="65">
        <v>1115435</v>
      </c>
      <c r="H80" s="37">
        <v>100390</v>
      </c>
      <c r="I80" s="37">
        <v>81204</v>
      </c>
      <c r="J80" s="37">
        <v>1096249</v>
      </c>
    </row>
    <row r="81" spans="1:10" ht="21" customHeight="1">
      <c r="A81" s="35">
        <v>44841</v>
      </c>
      <c r="B81" s="36" t="s">
        <v>301</v>
      </c>
      <c r="C81" s="36" t="s">
        <v>302</v>
      </c>
      <c r="D81" s="36" t="s">
        <v>163</v>
      </c>
      <c r="E81" s="36" t="s">
        <v>283</v>
      </c>
      <c r="F81" s="36" t="s">
        <v>303</v>
      </c>
      <c r="G81" s="65">
        <v>1461728</v>
      </c>
      <c r="H81" s="37">
        <v>131555</v>
      </c>
      <c r="I81" s="37">
        <v>106414</v>
      </c>
      <c r="J81" s="37">
        <v>1436587</v>
      </c>
    </row>
    <row r="82" spans="1:10" ht="21" customHeight="1">
      <c r="A82" s="35">
        <v>44841</v>
      </c>
      <c r="B82" s="36" t="s">
        <v>304</v>
      </c>
      <c r="C82" s="36" t="s">
        <v>189</v>
      </c>
      <c r="D82" s="36" t="s">
        <v>163</v>
      </c>
      <c r="F82" s="36" t="s">
        <v>191</v>
      </c>
      <c r="G82" s="65">
        <v>1803446</v>
      </c>
      <c r="H82" s="37">
        <v>162310</v>
      </c>
      <c r="I82" s="37">
        <v>131291</v>
      </c>
      <c r="J82" s="37">
        <v>1772427</v>
      </c>
    </row>
    <row r="83" spans="1:10" ht="21" customHeight="1">
      <c r="A83" s="35">
        <v>44841</v>
      </c>
      <c r="B83" s="36" t="s">
        <v>305</v>
      </c>
      <c r="C83" s="36" t="s">
        <v>201</v>
      </c>
      <c r="D83" s="36" t="s">
        <v>163</v>
      </c>
      <c r="F83" s="36" t="s">
        <v>203</v>
      </c>
      <c r="G83" s="65">
        <v>1244828</v>
      </c>
      <c r="H83" s="37">
        <v>112035</v>
      </c>
      <c r="I83" s="37">
        <v>90623</v>
      </c>
      <c r="J83" s="37">
        <v>1223416</v>
      </c>
    </row>
    <row r="84" spans="1:10" ht="21" customHeight="1">
      <c r="D84" s="67" t="s">
        <v>399</v>
      </c>
      <c r="G84" s="64">
        <f>SUM(G3:G83)</f>
        <v>108658987</v>
      </c>
      <c r="H84" s="64">
        <f t="shared" ref="H84:J84" si="0">SUM(H3:H83)</f>
        <v>11021340</v>
      </c>
      <c r="I84" s="64">
        <f t="shared" si="0"/>
        <v>7811015</v>
      </c>
      <c r="J84" s="64">
        <f t="shared" si="0"/>
        <v>105448662</v>
      </c>
    </row>
    <row r="85" spans="1:10" ht="21" customHeight="1">
      <c r="A85" s="35">
        <v>44865</v>
      </c>
      <c r="B85" s="36" t="s">
        <v>43</v>
      </c>
      <c r="C85" s="36" t="s">
        <v>44</v>
      </c>
      <c r="D85" s="36" t="s">
        <v>45</v>
      </c>
      <c r="F85" s="36" t="s">
        <v>46</v>
      </c>
      <c r="G85" s="37">
        <v>1027451</v>
      </c>
      <c r="H85" s="37">
        <v>92470</v>
      </c>
      <c r="I85" s="37">
        <v>74798</v>
      </c>
      <c r="J85" s="37">
        <v>1009779</v>
      </c>
    </row>
    <row r="86" spans="1:10" ht="21" customHeight="1">
      <c r="A86" s="35">
        <v>44865</v>
      </c>
      <c r="B86" s="36" t="s">
        <v>48</v>
      </c>
      <c r="C86" s="36" t="s">
        <v>49</v>
      </c>
      <c r="D86" s="36" t="s">
        <v>50</v>
      </c>
      <c r="F86" s="36" t="s">
        <v>51</v>
      </c>
      <c r="G86" s="37">
        <v>911187</v>
      </c>
      <c r="H86" s="37">
        <v>82007</v>
      </c>
      <c r="I86" s="37">
        <v>66334</v>
      </c>
      <c r="J86" s="37">
        <v>895514</v>
      </c>
    </row>
    <row r="87" spans="1:10" ht="21" customHeight="1">
      <c r="A87" s="35">
        <v>44865</v>
      </c>
      <c r="B87" s="36" t="s">
        <v>52</v>
      </c>
      <c r="C87" s="36" t="s">
        <v>53</v>
      </c>
      <c r="D87" s="36" t="s">
        <v>54</v>
      </c>
      <c r="F87" s="36" t="s">
        <v>55</v>
      </c>
      <c r="G87" s="37">
        <v>1998685</v>
      </c>
      <c r="H87" s="37">
        <v>179882</v>
      </c>
      <c r="I87" s="37">
        <v>145504</v>
      </c>
      <c r="J87" s="37">
        <v>1964307</v>
      </c>
    </row>
    <row r="88" spans="1:10" ht="21" customHeight="1">
      <c r="A88" s="35">
        <v>44865</v>
      </c>
      <c r="B88" s="36" t="s">
        <v>56</v>
      </c>
      <c r="C88" s="36" t="s">
        <v>57</v>
      </c>
      <c r="D88" s="36" t="s">
        <v>58</v>
      </c>
      <c r="F88" s="36" t="s">
        <v>59</v>
      </c>
      <c r="G88" s="37">
        <v>1454570</v>
      </c>
      <c r="H88" s="37">
        <v>130913</v>
      </c>
      <c r="I88" s="37">
        <v>105893</v>
      </c>
      <c r="J88" s="37">
        <v>1429550</v>
      </c>
    </row>
    <row r="89" spans="1:10" ht="21" customHeight="1">
      <c r="A89" s="35">
        <v>44842</v>
      </c>
      <c r="B89" s="36" t="s">
        <v>273</v>
      </c>
      <c r="C89" s="36" t="s">
        <v>49</v>
      </c>
      <c r="D89" s="36" t="s">
        <v>50</v>
      </c>
      <c r="F89" s="36" t="s">
        <v>274</v>
      </c>
      <c r="G89" s="37">
        <v>1667167</v>
      </c>
      <c r="H89" s="37">
        <v>150045</v>
      </c>
      <c r="I89" s="37">
        <v>121370</v>
      </c>
      <c r="J89" s="37">
        <v>1638492</v>
      </c>
    </row>
    <row r="90" spans="1:10" ht="21" customHeight="1">
      <c r="A90" s="35">
        <v>44842</v>
      </c>
      <c r="B90" s="36" t="s">
        <v>275</v>
      </c>
      <c r="C90" s="36" t="s">
        <v>53</v>
      </c>
      <c r="D90" s="36" t="s">
        <v>54</v>
      </c>
      <c r="F90" s="36" t="s">
        <v>276</v>
      </c>
      <c r="G90" s="37">
        <v>2599052</v>
      </c>
      <c r="H90" s="37">
        <v>233914</v>
      </c>
      <c r="I90" s="37">
        <v>189211</v>
      </c>
      <c r="J90" s="37">
        <v>2554349</v>
      </c>
    </row>
    <row r="91" spans="1:10" ht="21" customHeight="1">
      <c r="A91" s="35">
        <v>44842</v>
      </c>
      <c r="B91" s="36" t="s">
        <v>277</v>
      </c>
      <c r="C91" s="36" t="s">
        <v>278</v>
      </c>
      <c r="D91" s="36" t="s">
        <v>279</v>
      </c>
      <c r="F91" s="36" t="s">
        <v>280</v>
      </c>
      <c r="G91" s="37">
        <v>1814775</v>
      </c>
      <c r="H91" s="37">
        <v>163330</v>
      </c>
      <c r="I91" s="37">
        <v>132116</v>
      </c>
      <c r="J91" s="37">
        <v>1783561</v>
      </c>
    </row>
    <row r="92" spans="1:10" ht="21" customHeight="1">
      <c r="A92" s="35">
        <v>44842</v>
      </c>
      <c r="B92" s="36" t="s">
        <v>281</v>
      </c>
      <c r="C92" s="36" t="s">
        <v>282</v>
      </c>
      <c r="D92" s="36" t="s">
        <v>163</v>
      </c>
      <c r="F92" s="36" t="s">
        <v>283</v>
      </c>
      <c r="G92" s="37">
        <v>1733845</v>
      </c>
      <c r="H92" s="37">
        <v>156047</v>
      </c>
      <c r="I92" s="37">
        <v>126224</v>
      </c>
      <c r="J92" s="37">
        <v>1704022</v>
      </c>
    </row>
    <row r="93" spans="1:10" ht="21" customHeight="1">
      <c r="D93" s="69" t="s">
        <v>400</v>
      </c>
      <c r="G93" s="64">
        <f>SUM(G85:G92)</f>
        <v>13206732</v>
      </c>
      <c r="H93" s="64">
        <f t="shared" ref="H93:J93" si="1">SUM(H85:H92)</f>
        <v>1188608</v>
      </c>
      <c r="I93" s="64">
        <f t="shared" si="1"/>
        <v>961450</v>
      </c>
      <c r="J93" s="64">
        <f t="shared" si="1"/>
        <v>12979574</v>
      </c>
    </row>
    <row r="94" spans="1:10" ht="21" customHeight="1">
      <c r="D94" s="68" t="s">
        <v>401</v>
      </c>
      <c r="G94" s="39">
        <f>+G93+G84</f>
        <v>121865719</v>
      </c>
      <c r="H94" s="39">
        <f t="shared" ref="H94:J94" si="2">+H93+H84</f>
        <v>12209948</v>
      </c>
      <c r="I94" s="39">
        <f t="shared" si="2"/>
        <v>8772465</v>
      </c>
      <c r="J94" s="39">
        <f t="shared" si="2"/>
        <v>118428236</v>
      </c>
    </row>
  </sheetData>
  <autoFilter ref="A2:J84"/>
  <mergeCells count="1">
    <mergeCell ref="A1: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5" sqref="D5"/>
    </sheetView>
  </sheetViews>
  <sheetFormatPr defaultRowHeight="23.25" customHeight="1"/>
  <cols>
    <col min="1" max="1" width="9.140625" style="2"/>
    <col min="2" max="3" width="17.5703125" style="30" customWidth="1"/>
    <col min="4" max="4" width="19.28515625" style="30" customWidth="1"/>
    <col min="5" max="5" width="22.28515625" style="2" customWidth="1"/>
    <col min="6" max="16384" width="9.140625" style="2"/>
  </cols>
  <sheetData>
    <row r="1" spans="1:5" ht="23.25" customHeight="1">
      <c r="A1" s="2" t="s">
        <v>25</v>
      </c>
    </row>
    <row r="2" spans="1:5" ht="23.25" customHeight="1">
      <c r="B2" s="30" t="s">
        <v>28</v>
      </c>
      <c r="C2" s="30" t="s">
        <v>29</v>
      </c>
      <c r="D2" s="30" t="s">
        <v>30</v>
      </c>
    </row>
    <row r="3" spans="1:5" ht="23.25" customHeight="1">
      <c r="A3" s="2" t="s">
        <v>26</v>
      </c>
      <c r="B3" s="30">
        <f>'công nợ 2022+2023'!C16+'công nợ 2022+2023'!C15</f>
        <v>125257635</v>
      </c>
      <c r="C3" s="30">
        <f>'công nợ 2022+2023'!D30</f>
        <v>27578408</v>
      </c>
      <c r="D3" s="30">
        <f>B3-C3</f>
        <v>97679227</v>
      </c>
      <c r="E3" s="5" t="s">
        <v>306</v>
      </c>
    </row>
    <row r="4" spans="1:5" ht="23.25" customHeight="1">
      <c r="A4" s="2" t="s">
        <v>27</v>
      </c>
      <c r="B4" s="30">
        <f>'công nợ 2022+2023'!C17+'công nợ 2022+2023'!C18</f>
        <v>159124220</v>
      </c>
      <c r="C4" s="30">
        <f>'công nợ 2022+2023'!D31</f>
        <v>20086274</v>
      </c>
      <c r="D4" s="30">
        <f>B4-C4</f>
        <v>139037946</v>
      </c>
      <c r="E4" s="5" t="s">
        <v>306</v>
      </c>
    </row>
    <row r="5" spans="1:5" ht="23.25" customHeight="1">
      <c r="A5" s="2" t="s">
        <v>31</v>
      </c>
      <c r="B5" s="30">
        <f>SUM(B3:B4)</f>
        <v>284381855</v>
      </c>
      <c r="C5" s="30">
        <f t="shared" ref="C5:D5" si="0">SUM(C3:C4)</f>
        <v>47664682</v>
      </c>
      <c r="D5" s="31">
        <f t="shared" si="0"/>
        <v>236717173</v>
      </c>
      <c r="E5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abSelected="1" topLeftCell="B2" zoomScale="85" zoomScaleNormal="85" workbookViewId="0">
      <pane ySplit="4" topLeftCell="A9" activePane="bottomLeft" state="frozen"/>
      <selection activeCell="A2" sqref="A2"/>
      <selection pane="bottomLeft" activeCell="J10" sqref="J10:J11"/>
    </sheetView>
  </sheetViews>
  <sheetFormatPr defaultColWidth="9" defaultRowHeight="15"/>
  <cols>
    <col min="1" max="1" width="4.5703125" style="59" customWidth="1"/>
    <col min="2" max="4" width="10.5703125" style="59" customWidth="1"/>
    <col min="5" max="7" width="25.5703125" style="59" customWidth="1"/>
    <col min="8" max="8" width="18.7109375" style="59" customWidth="1"/>
    <col min="9" max="10" width="25.5703125" style="59" customWidth="1"/>
    <col min="11" max="16384" width="9" style="59"/>
  </cols>
  <sheetData>
    <row r="2" spans="1:10" s="40" customFormat="1" ht="18.75">
      <c r="A2" s="128" t="s">
        <v>308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s="40" customFormat="1" ht="18.75">
      <c r="A3" s="128" t="s">
        <v>309</v>
      </c>
      <c r="B3" s="128"/>
      <c r="C3" s="128"/>
      <c r="D3" s="128"/>
      <c r="E3" s="128"/>
      <c r="F3" s="128"/>
      <c r="G3" s="128"/>
      <c r="H3" s="128"/>
      <c r="I3" s="128"/>
      <c r="J3" s="128"/>
    </row>
    <row r="5" spans="1:10" s="43" customFormat="1" ht="28.5">
      <c r="A5" s="41" t="s">
        <v>310</v>
      </c>
      <c r="B5" s="41" t="s">
        <v>7</v>
      </c>
      <c r="C5" s="41" t="s">
        <v>6</v>
      </c>
      <c r="D5" s="41" t="s">
        <v>34</v>
      </c>
      <c r="E5" s="41" t="s">
        <v>311</v>
      </c>
      <c r="F5" s="41" t="s">
        <v>42</v>
      </c>
      <c r="G5" s="41" t="s">
        <v>312</v>
      </c>
      <c r="H5" s="41" t="s">
        <v>36</v>
      </c>
      <c r="I5" s="42" t="s">
        <v>38</v>
      </c>
      <c r="J5" s="41" t="s">
        <v>313</v>
      </c>
    </row>
    <row r="6" spans="1:10" s="49" customFormat="1" ht="75">
      <c r="A6" s="44">
        <v>1</v>
      </c>
      <c r="B6" s="44" t="s">
        <v>8</v>
      </c>
      <c r="C6" s="45" t="s">
        <v>4</v>
      </c>
      <c r="D6" s="45" t="s">
        <v>314</v>
      </c>
      <c r="E6" s="46" t="s">
        <v>315</v>
      </c>
      <c r="F6" s="46" t="s">
        <v>316</v>
      </c>
      <c r="G6" s="46" t="s">
        <v>47</v>
      </c>
      <c r="H6" s="46"/>
      <c r="I6" s="47">
        <v>113480949</v>
      </c>
      <c r="J6" s="48"/>
    </row>
    <row r="7" spans="1:10" s="49" customFormat="1" ht="75">
      <c r="A7" s="44">
        <v>2</v>
      </c>
      <c r="B7" s="44" t="s">
        <v>9</v>
      </c>
      <c r="C7" s="45" t="s">
        <v>4</v>
      </c>
      <c r="D7" s="45" t="s">
        <v>314</v>
      </c>
      <c r="E7" s="46" t="s">
        <v>315</v>
      </c>
      <c r="F7" s="46" t="s">
        <v>316</v>
      </c>
      <c r="G7" s="46" t="s">
        <v>47</v>
      </c>
      <c r="H7" s="46"/>
      <c r="I7" s="47">
        <v>17742040</v>
      </c>
      <c r="J7" s="50"/>
    </row>
    <row r="8" spans="1:10" s="49" customFormat="1" ht="75">
      <c r="A8" s="44">
        <v>3</v>
      </c>
      <c r="B8" s="44" t="s">
        <v>24</v>
      </c>
      <c r="C8" s="45" t="s">
        <v>317</v>
      </c>
      <c r="D8" s="45" t="s">
        <v>314</v>
      </c>
      <c r="E8" s="46" t="s">
        <v>315</v>
      </c>
      <c r="F8" s="46" t="s">
        <v>316</v>
      </c>
      <c r="G8" s="46" t="s">
        <v>315</v>
      </c>
      <c r="H8" s="46"/>
      <c r="I8" s="47">
        <v>5415806</v>
      </c>
      <c r="J8" s="48"/>
    </row>
    <row r="9" spans="1:10" s="49" customFormat="1" ht="75">
      <c r="A9" s="44">
        <v>4</v>
      </c>
      <c r="B9" s="44" t="s">
        <v>23</v>
      </c>
      <c r="C9" s="45" t="s">
        <v>317</v>
      </c>
      <c r="D9" s="45" t="s">
        <v>314</v>
      </c>
      <c r="E9" s="46" t="s">
        <v>315</v>
      </c>
      <c r="F9" s="46" t="s">
        <v>316</v>
      </c>
      <c r="G9" s="46" t="s">
        <v>315</v>
      </c>
      <c r="H9" s="46"/>
      <c r="I9" s="47">
        <v>120175350</v>
      </c>
      <c r="J9" s="50"/>
    </row>
    <row r="10" spans="1:10" s="49" customFormat="1" ht="75">
      <c r="A10" s="44">
        <v>5</v>
      </c>
      <c r="B10" s="44" t="s">
        <v>22</v>
      </c>
      <c r="C10" s="45" t="s">
        <v>318</v>
      </c>
      <c r="D10" s="45" t="s">
        <v>314</v>
      </c>
      <c r="E10" s="46" t="s">
        <v>315</v>
      </c>
      <c r="F10" s="46" t="s">
        <v>316</v>
      </c>
      <c r="G10" s="46" t="s">
        <v>315</v>
      </c>
      <c r="H10" s="46"/>
      <c r="I10" s="47">
        <v>194917783</v>
      </c>
      <c r="J10" s="48"/>
    </row>
    <row r="11" spans="1:10" s="49" customFormat="1" ht="75">
      <c r="A11" s="44">
        <v>6</v>
      </c>
      <c r="B11" s="44" t="s">
        <v>21</v>
      </c>
      <c r="C11" s="45" t="s">
        <v>318</v>
      </c>
      <c r="D11" s="45" t="s">
        <v>314</v>
      </c>
      <c r="E11" s="46" t="s">
        <v>315</v>
      </c>
      <c r="F11" s="46" t="s">
        <v>316</v>
      </c>
      <c r="G11" s="46" t="s">
        <v>315</v>
      </c>
      <c r="H11" s="46"/>
      <c r="I11" s="47">
        <v>9092498</v>
      </c>
      <c r="J11" s="48"/>
    </row>
    <row r="12" spans="1:10" s="49" customFormat="1" ht="75">
      <c r="A12" s="44">
        <v>7</v>
      </c>
      <c r="B12" s="44" t="s">
        <v>20</v>
      </c>
      <c r="C12" s="45" t="s">
        <v>319</v>
      </c>
      <c r="D12" s="45" t="s">
        <v>314</v>
      </c>
      <c r="E12" s="46" t="s">
        <v>315</v>
      </c>
      <c r="F12" s="46" t="s">
        <v>316</v>
      </c>
      <c r="G12" s="46" t="s">
        <v>315</v>
      </c>
      <c r="H12" s="46"/>
      <c r="I12" s="47">
        <v>116004175</v>
      </c>
      <c r="J12" s="50"/>
    </row>
    <row r="13" spans="1:10" s="49" customFormat="1" ht="75">
      <c r="A13" s="44">
        <v>8</v>
      </c>
      <c r="B13" s="44" t="s">
        <v>19</v>
      </c>
      <c r="C13" s="45" t="s">
        <v>320</v>
      </c>
      <c r="D13" s="45" t="s">
        <v>314</v>
      </c>
      <c r="E13" s="46" t="s">
        <v>315</v>
      </c>
      <c r="F13" s="46" t="s">
        <v>316</v>
      </c>
      <c r="G13" s="46" t="s">
        <v>321</v>
      </c>
      <c r="H13" s="46"/>
      <c r="I13" s="47">
        <v>101391852</v>
      </c>
      <c r="J13" s="50"/>
    </row>
    <row r="14" spans="1:10" s="49" customFormat="1" ht="75">
      <c r="A14" s="44">
        <v>9</v>
      </c>
      <c r="B14" s="60" t="s">
        <v>18</v>
      </c>
      <c r="C14" s="45" t="s">
        <v>322</v>
      </c>
      <c r="D14" s="45" t="s">
        <v>314</v>
      </c>
      <c r="E14" s="46" t="s">
        <v>163</v>
      </c>
      <c r="F14" s="46" t="s">
        <v>323</v>
      </c>
      <c r="G14" s="46" t="s">
        <v>47</v>
      </c>
      <c r="H14" s="46"/>
      <c r="I14" s="47">
        <v>76725418</v>
      </c>
      <c r="J14" s="48"/>
    </row>
    <row r="15" spans="1:10" s="49" customFormat="1" ht="75">
      <c r="A15" s="44">
        <v>10</v>
      </c>
      <c r="B15" s="60" t="s">
        <v>15</v>
      </c>
      <c r="C15" s="45" t="s">
        <v>322</v>
      </c>
      <c r="D15" s="45" t="s">
        <v>314</v>
      </c>
      <c r="E15" s="46" t="s">
        <v>163</v>
      </c>
      <c r="F15" s="46" t="s">
        <v>323</v>
      </c>
      <c r="G15" s="46" t="s">
        <v>47</v>
      </c>
      <c r="H15" s="46"/>
      <c r="I15" s="47">
        <v>120298280</v>
      </c>
      <c r="J15" s="50" t="s">
        <v>574</v>
      </c>
    </row>
    <row r="16" spans="1:10" s="49" customFormat="1" ht="75">
      <c r="A16" s="44">
        <v>11</v>
      </c>
      <c r="B16" s="60" t="s">
        <v>16</v>
      </c>
      <c r="C16" s="45" t="s">
        <v>322</v>
      </c>
      <c r="D16" s="45" t="s">
        <v>314</v>
      </c>
      <c r="E16" s="46" t="s">
        <v>163</v>
      </c>
      <c r="F16" s="46" t="s">
        <v>323</v>
      </c>
      <c r="G16" s="46" t="s">
        <v>47</v>
      </c>
      <c r="H16" s="46"/>
      <c r="I16" s="47">
        <v>2827275</v>
      </c>
      <c r="J16" s="50" t="s">
        <v>574</v>
      </c>
    </row>
    <row r="17" spans="1:12" s="49" customFormat="1" ht="75">
      <c r="A17" s="44">
        <v>12</v>
      </c>
      <c r="B17" s="60" t="s">
        <v>14</v>
      </c>
      <c r="C17" s="45" t="s">
        <v>324</v>
      </c>
      <c r="D17" s="45" t="s">
        <v>314</v>
      </c>
      <c r="E17" s="46" t="s">
        <v>163</v>
      </c>
      <c r="F17" s="46" t="s">
        <v>323</v>
      </c>
      <c r="G17" s="46" t="s">
        <v>47</v>
      </c>
      <c r="H17" s="46"/>
      <c r="I17" s="47">
        <v>146541963</v>
      </c>
      <c r="J17" s="48"/>
    </row>
    <row r="18" spans="1:12" s="49" customFormat="1" ht="75">
      <c r="A18" s="44">
        <v>13</v>
      </c>
      <c r="B18" s="60" t="s">
        <v>325</v>
      </c>
      <c r="C18" s="51">
        <v>44692</v>
      </c>
      <c r="D18" s="50" t="s">
        <v>314</v>
      </c>
      <c r="E18" s="46" t="s">
        <v>163</v>
      </c>
      <c r="F18" s="46" t="s">
        <v>323</v>
      </c>
      <c r="G18" s="46"/>
      <c r="H18" s="46" t="s">
        <v>326</v>
      </c>
      <c r="I18" s="52">
        <v>-190382390</v>
      </c>
      <c r="J18" s="50"/>
      <c r="L18" s="53"/>
    </row>
    <row r="19" spans="1:12" s="49" customFormat="1" ht="75">
      <c r="A19" s="44">
        <v>14</v>
      </c>
      <c r="B19" s="60" t="s">
        <v>327</v>
      </c>
      <c r="C19" s="51">
        <v>44777</v>
      </c>
      <c r="D19" s="50" t="s">
        <v>314</v>
      </c>
      <c r="E19" s="46" t="s">
        <v>163</v>
      </c>
      <c r="F19" s="46" t="s">
        <v>323</v>
      </c>
      <c r="G19" s="46"/>
      <c r="H19" s="46" t="s">
        <v>328</v>
      </c>
      <c r="I19" s="52">
        <v>-241168333</v>
      </c>
      <c r="J19" s="50"/>
      <c r="L19" s="53"/>
    </row>
    <row r="20" spans="1:12" s="58" customFormat="1" ht="15.75">
      <c r="A20" s="54"/>
      <c r="B20" s="55"/>
      <c r="C20" s="55"/>
      <c r="D20" s="55"/>
      <c r="E20" s="54"/>
      <c r="F20" s="129" t="s">
        <v>329</v>
      </c>
      <c r="G20" s="130"/>
      <c r="H20" s="131"/>
      <c r="I20" s="56">
        <f>SUM(I6:I19)</f>
        <v>593062666</v>
      </c>
      <c r="J20" s="57"/>
    </row>
  </sheetData>
  <mergeCells count="3">
    <mergeCell ref="A2:J2"/>
    <mergeCell ref="A3:J3"/>
    <mergeCell ref="F20:H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14"/>
  <sheetViews>
    <sheetView workbookViewId="0">
      <selection activeCell="B7" sqref="B7:C14"/>
    </sheetView>
  </sheetViews>
  <sheetFormatPr defaultRowHeight="15"/>
  <cols>
    <col min="2" max="2" width="14.28515625" customWidth="1"/>
    <col min="3" max="3" width="15" customWidth="1"/>
  </cols>
  <sheetData>
    <row r="7" spans="2:3">
      <c r="B7" s="115" t="s">
        <v>576</v>
      </c>
      <c r="C7" s="116">
        <v>204010154</v>
      </c>
    </row>
    <row r="8" spans="2:3">
      <c r="B8" s="115" t="s">
        <v>575</v>
      </c>
      <c r="C8" s="116">
        <v>19518069</v>
      </c>
    </row>
    <row r="9" spans="2:3">
      <c r="B9" s="115"/>
      <c r="C9" s="115"/>
    </row>
    <row r="10" spans="2:3">
      <c r="B10" s="115" t="s">
        <v>577</v>
      </c>
      <c r="C10" s="116">
        <v>117740966</v>
      </c>
    </row>
    <row r="11" spans="2:3">
      <c r="B11" s="115" t="s">
        <v>578</v>
      </c>
      <c r="C11" s="116">
        <v>18195265</v>
      </c>
    </row>
    <row r="12" spans="2:3">
      <c r="B12" s="115"/>
      <c r="C12" s="115"/>
    </row>
    <row r="13" spans="2:3">
      <c r="B13" s="115" t="s">
        <v>579</v>
      </c>
      <c r="C13" s="116">
        <v>105320912</v>
      </c>
    </row>
    <row r="14" spans="2:3">
      <c r="B14" s="115" t="s">
        <v>580</v>
      </c>
      <c r="C14" s="116">
        <v>29020361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 2022+2023</vt:lpstr>
      <vt:lpstr>CN T1.2023</vt:lpstr>
      <vt:lpstr>BÁN HÀNG 2112 đến 31122022</vt:lpstr>
      <vt:lpstr>bán hàng từ 01 đến 21.12.2022</vt:lpstr>
      <vt:lpstr>Tháng 11</vt:lpstr>
      <vt:lpstr>tháng 10</vt:lpstr>
      <vt:lpstr>tháng 8 + 9</vt:lpstr>
      <vt:lpstr>T12-21 đến T07-22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</cp:lastModifiedBy>
  <dcterms:created xsi:type="dcterms:W3CDTF">2022-07-15T08:18:48Z</dcterms:created>
  <dcterms:modified xsi:type="dcterms:W3CDTF">2023-06-10T09:05:30Z</dcterms:modified>
</cp:coreProperties>
</file>