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MART STORE\"/>
    </mc:Choice>
  </mc:AlternateContent>
  <bookViews>
    <workbookView xWindow="0" yWindow="0" windowWidth="14700" windowHeight="9300"/>
  </bookViews>
  <sheets>
    <sheet name="TỔNG HỢP CÔNG NỢ" sheetId="1" r:id="rId1"/>
    <sheet name="BIÊN BẢN XÁC NHẬ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1" l="1"/>
  <c r="C18" i="2"/>
  <c r="C20" i="2"/>
  <c r="C19" i="2"/>
  <c r="N8" i="1" l="1"/>
  <c r="N9" i="1"/>
  <c r="B13" i="1" l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2" i="1"/>
  <c r="N11" i="1"/>
  <c r="N10" i="1"/>
  <c r="J8" i="1"/>
  <c r="I8" i="1"/>
</calcChain>
</file>

<file path=xl/comments1.xml><?xml version="1.0" encoding="utf-8"?>
<comments xmlns="http://schemas.openxmlformats.org/spreadsheetml/2006/main">
  <authors>
    <author>Admin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10350+10351 (T12)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T1.2022 (929+930)
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T2 -6246
</t>
        </r>
      </text>
    </comment>
    <comment ref="F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HD T3-12116</t>
        </r>
      </text>
    </comment>
    <comment ref="G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HT T6 (24383-24384)
 (24385-26847)
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cn t7 HD 34366-34367
</t>
        </r>
      </text>
    </comment>
    <comment ref="I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cn t8 HD 49724-50217
</t>
        </r>
      </text>
    </comment>
    <comment ref="J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cn t9 HD 50218-52019
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CN T10 HD 54485-54487
</t>
        </r>
      </text>
    </comment>
    <comment ref="L8" authorId="0" shapeId="0">
      <text>
        <r>
          <rPr>
            <b/>
            <sz val="9"/>
            <color indexed="81"/>
            <rFont val="Tahoma"/>
            <charset val="1"/>
          </rPr>
          <t>Admin:
CN T11 HD 55852-55853</t>
        </r>
      </text>
    </comment>
    <comment ref="M8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CN T12 HD 56956-56959 VÀ BẢNG KÊ HD TỪ 23-31/12
</t>
        </r>
      </text>
    </comment>
    <comment ref="B9" authorId="0" shapeId="0">
      <text>
        <r>
          <rPr>
            <b/>
            <sz val="9"/>
            <color indexed="81"/>
            <rFont val="Tahoma"/>
            <charset val="1"/>
          </rPr>
          <t xml:space="preserve">Admin:
XT T1.2022
</t>
        </r>
      </text>
    </comment>
    <comment ref="C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T2.2022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T3.2022
</t>
        </r>
      </text>
    </comment>
    <comment ref="E9" authorId="0" shapeId="0">
      <text>
        <r>
          <rPr>
            <b/>
            <sz val="9"/>
            <color indexed="81"/>
            <rFont val="Tahoma"/>
            <charset val="1"/>
          </rPr>
          <t xml:space="preserve">Admin:
XT T4+5
</t>
        </r>
      </text>
    </comment>
    <comment ref="G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t6
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t7
</t>
        </r>
      </text>
    </comment>
    <comment ref="I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t8
</t>
        </r>
      </text>
    </comment>
    <comment ref="J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t9
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t10
</t>
        </r>
      </text>
    </comment>
    <comment ref="L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t11
</t>
        </r>
      </text>
    </comment>
    <comment ref="M9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xt t12 từ 01 đến 01.22.12.2022
</t>
        </r>
      </text>
    </comment>
  </commentList>
</comments>
</file>

<file path=xl/sharedStrings.xml><?xml version="1.0" encoding="utf-8"?>
<sst xmlns="http://schemas.openxmlformats.org/spreadsheetml/2006/main" count="56" uniqueCount="54">
  <si>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</si>
  <si>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</si>
  <si>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</si>
  <si>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</si>
  <si>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</si>
  <si>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</si>
  <si>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</si>
  <si>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</si>
  <si>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</si>
  <si>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</si>
  <si>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</si>
  <si>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</si>
  <si>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TỔNG CỘNG</t>
  </si>
  <si>
    <t>CÔNG NỢ</t>
  </si>
  <si>
    <t>TRẢ HÀNG</t>
  </si>
  <si>
    <t>CHIẾT KHẤU</t>
  </si>
  <si>
    <t>VẬN CHUYỂN</t>
  </si>
  <si>
    <t>THANH TOÁN</t>
  </si>
  <si>
    <t>CÒN NỢ</t>
  </si>
  <si>
    <t>Số dư đầu kỳ (2021)</t>
  </si>
  <si>
    <t>T-MARTSTORES 2022</t>
  </si>
  <si>
    <t>CỘNG HÒA XÃ HỘI CHỦ NGHĨA VIỆT NAM</t>
  </si>
  <si>
    <t>Độc lập - Tự do - Hạnh phúc</t>
  </si>
  <si>
    <r>
      <rPr>
        <b/>
        <u/>
        <sz val="11"/>
        <color theme="1"/>
        <rFont val="Times New Roman"/>
        <family val="1"/>
      </rPr>
      <t>Đơn vị bán hàng ( Bên A)</t>
    </r>
    <r>
      <rPr>
        <b/>
        <sz val="11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</si>
  <si>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</si>
  <si>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Thành phố Thủ Đức, Thành phố Hồ Chí Minh, Việt Nam</t>
  </si>
  <si>
    <t xml:space="preserve">Người đại diện:  </t>
  </si>
  <si>
    <t>Đặng Xuân Ngọc</t>
  </si>
  <si>
    <t>Chức vụ: Giám đốc</t>
  </si>
  <si>
    <t>MST</t>
  </si>
  <si>
    <r>
      <rPr>
        <b/>
        <u/>
        <sz val="11"/>
        <color theme="1"/>
        <rFont val="Times New Roman"/>
        <family val="1"/>
      </rPr>
      <t>Đơn vị mua hàng ( Bên B)</t>
    </r>
    <r>
      <rPr>
        <b/>
        <sz val="11"/>
        <color theme="1"/>
        <rFont val="Times New Roman"/>
        <family val="1"/>
      </rPr>
      <t>: CÔNG TY CỔ PHẦN T - MARTSTORES</t>
    </r>
  </si>
  <si>
    <t>0103973610</t>
  </si>
  <si>
    <t>Địa chỉ : Số 6 Biệt thự 2, bán đảo Linh Đàm, Phường Hoàng Liệt, Quận Hoàng Mai, Thành phố Hà Nội, Việt Nam</t>
  </si>
  <si>
    <t>Trần Anh Tuấn</t>
  </si>
  <si>
    <t>Chức vụ: Tổng Giám đốc</t>
  </si>
  <si>
    <t>Hôm nay, ngày  tháng 06 năm 2023 đại diện hai bên chúng tôi gồm:</t>
  </si>
  <si>
    <t>STT</t>
  </si>
  <si>
    <t>DIỄN GIẢI</t>
  </si>
  <si>
    <t>SỐ TIỀN</t>
  </si>
  <si>
    <t>Số dư đầu kỳ 2022</t>
  </si>
  <si>
    <t>GHI CHÚ</t>
  </si>
  <si>
    <t>Biên bản này được lập thành 02 bản có giá trị như nhau. Mỗi bên giữ 01 bản làm cơ sở cho việc thanh toán sau này giữa hai bên</t>
  </si>
  <si>
    <t>Để phục vụ công tác thanh toán công nợ, hai bên cùng tiến hành kiểm tra, đối chiếu xác nhận Số dư đầu kỳ tại ngày 01/01/2022 như sau:</t>
  </si>
  <si>
    <t>ĐẠI DIỆN BÊN A</t>
  </si>
  <si>
    <t>(Ký tên, đóng dấu)</t>
  </si>
  <si>
    <t>ĐẠI DIỆN BÊN B</t>
  </si>
  <si>
    <t>ĐẶNG XUÂN NGỌC</t>
  </si>
  <si>
    <t xml:space="preserve">Tính đến hết ngày 31/12/2021 Công ty Cổ phần T-martstores còn nợ thanh toán cho Công ty TNHH MTV TM &amp; DV Ngọc Thơm </t>
  </si>
  <si>
    <t xml:space="preserve">BIÊN BẢN ĐỐI CHIẾU VÀ XÁC NHẬN SỐ DƯ </t>
  </si>
  <si>
    <t>HD 4732+ HD4733 (20/12/2021)</t>
  </si>
  <si>
    <t>Hóa đơn T12.2021</t>
  </si>
  <si>
    <t>Hóa đơn T11.2021</t>
  </si>
  <si>
    <t>HD 2186+ HD 2187 (23/11/2021)</t>
  </si>
  <si>
    <r>
      <t xml:space="preserve">số tiền là </t>
    </r>
    <r>
      <rPr>
        <b/>
        <sz val="11"/>
        <color theme="1"/>
        <rFont val="Times New Roman"/>
        <family val="1"/>
      </rPr>
      <t>233.355.713 VND</t>
    </r>
    <r>
      <rPr>
        <sz val="11"/>
        <color theme="1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(Bằng chữ: Hai trăm ba mươi ba triệu, ba trăm năm mươi lăm nghìn, bảy trăm mười ba đồng)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</si>
</sst>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sz val="11"/>
      <name val=".VnTime"/>
      <family val="2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1" applyNumberFormat="1" applyFont="1" applyBorder="1" applyAlignment="1">
      <alignment wrapText="1"/>
    </xf>
    <xf numFmtId="38" fontId="3" fillId="0" borderId="1" xfId="1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 applyAlignment="1">
      <alignment wrapText="1"/>
    </xf>
    <xf numFmtId="0" fontId="4" fillId="0" borderId="0" xfId="0" applyFont="1"/>
    <xf numFmtId="0" fontId="4" fillId="3" borderId="0" xfId="0" applyFont="1" applyFill="1" applyAlignment="1">
      <alignment horizontal="right" wrapText="1"/>
    </xf>
    <xf numFmtId="164" fontId="2" fillId="4" borderId="0" xfId="1" applyNumberFormat="1" applyFont="1" applyFill="1"/>
    <xf numFmtId="0" fontId="0" fillId="0" borderId="0" xfId="0" applyBorder="1"/>
    <xf numFmtId="0" fontId="4" fillId="4" borderId="0" xfId="0" applyFont="1" applyFill="1" applyBorder="1" applyAlignment="1">
      <alignment horizontal="right" wrapText="1"/>
    </xf>
    <xf numFmtId="0" fontId="3" fillId="0" borderId="0" xfId="2" applyFont="1" applyAlignment="1">
      <alignment horizontal="center"/>
    </xf>
    <xf numFmtId="0" fontId="3" fillId="0" borderId="0" xfId="2" applyFont="1"/>
    <xf numFmtId="4" fontId="4" fillId="0" borderId="0" xfId="2" applyNumberFormat="1" applyFont="1"/>
    <xf numFmtId="0" fontId="4" fillId="0" borderId="0" xfId="2" quotePrefix="1" applyFont="1" applyAlignment="1"/>
    <xf numFmtId="0" fontId="4" fillId="0" borderId="0" xfId="2" applyFont="1" applyAlignment="1">
      <alignment horizontal="center"/>
    </xf>
    <xf numFmtId="164" fontId="9" fillId="0" borderId="0" xfId="3" applyNumberFormat="1" applyFont="1" applyAlignment="1">
      <alignment horizontal="right"/>
    </xf>
    <xf numFmtId="4" fontId="4" fillId="0" borderId="0" xfId="2" applyNumberFormat="1" applyFont="1" applyAlignment="1"/>
    <xf numFmtId="4" fontId="4" fillId="0" borderId="0" xfId="2" applyNumberFormat="1" applyFont="1" applyAlignment="1">
      <alignment horizontal="center"/>
    </xf>
    <xf numFmtId="4" fontId="4" fillId="0" borderId="0" xfId="2" applyNumberFormat="1" applyFont="1" applyAlignment="1">
      <alignment vertical="center"/>
    </xf>
    <xf numFmtId="49" fontId="4" fillId="0" borderId="0" xfId="2" quotePrefix="1" applyNumberFormat="1" applyFont="1" applyAlignment="1">
      <alignment vertical="center"/>
    </xf>
    <xf numFmtId="0" fontId="4" fillId="0" borderId="0" xfId="2" applyFont="1" applyAlignment="1">
      <alignment horizontal="center" vertical="center"/>
    </xf>
    <xf numFmtId="0" fontId="9" fillId="0" borderId="0" xfId="4" applyFont="1" applyAlignment="1">
      <alignment horizontal="right" vertical="center"/>
    </xf>
    <xf numFmtId="164" fontId="4" fillId="0" borderId="0" xfId="1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0" fontId="4" fillId="0" borderId="1" xfId="0" applyFont="1" applyBorder="1"/>
    <xf numFmtId="0" fontId="5" fillId="0" borderId="0" xfId="0" applyFont="1" applyAlignment="1">
      <alignment horizontal="center" vertical="center" wrapText="1"/>
    </xf>
    <xf numFmtId="4" fontId="4" fillId="0" borderId="0" xfId="2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4" fillId="0" borderId="0" xfId="2" applyNumberFormat="1" applyFont="1" applyAlignment="1">
      <alignment horizontal="left" wrapText="1"/>
    </xf>
    <xf numFmtId="164" fontId="4" fillId="2" borderId="0" xfId="1" applyNumberFormat="1" applyFont="1" applyFill="1"/>
    <xf numFmtId="164" fontId="4" fillId="2" borderId="1" xfId="0" applyNumberFormat="1" applyFont="1" applyFill="1" applyBorder="1" applyAlignment="1">
      <alignment wrapText="1"/>
    </xf>
  </cellXfs>
  <cellStyles count="5">
    <cellStyle name="Comma" xfId="1" builtinId="3"/>
    <cellStyle name="Comma 2" xfId="3"/>
    <cellStyle name="Normal" xfId="0" builtinId="0"/>
    <cellStyle name="Normal 2" xfId="2"/>
    <cellStyle name="Normal_Sheet1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3"/>
  <sheetViews>
    <sheetView tabSelected="1" workbookViewId="0">
      <selection activeCell="N13" sqref="N13"/>
    </sheetView>
  </sheetViews>
  <sheetFormatPr defaultRowHeight="15" x14ac:dyDescent="0.25"/>
  <cols>
    <col min="1" max="1" width="19.42578125" customWidth="1"/>
    <col min="2" max="2" width="16.7109375" customWidth="1"/>
    <col min="3" max="9" width="13.42578125" customWidth="1"/>
    <col min="10" max="10" width="15.85546875" customWidth="1"/>
    <col min="11" max="11" width="15" customWidth="1"/>
    <col min="12" max="12" width="13.5703125" customWidth="1"/>
    <col min="13" max="13" width="15.42578125" customWidth="1"/>
    <col min="14" max="14" width="17.7109375" customWidth="1"/>
  </cols>
  <sheetData>
    <row r="2" spans="1:14" ht="18.75" x14ac:dyDescent="0.25">
      <c r="C2" s="37" t="s">
        <v>20</v>
      </c>
      <c r="D2" s="37"/>
      <c r="E2" s="37"/>
      <c r="F2" s="37"/>
      <c r="G2" s="37"/>
    </row>
    <row r="4" spans="1:14" ht="29.25" x14ac:dyDescent="0.25">
      <c r="A4" s="13" t="s">
        <v>19</v>
      </c>
      <c r="B4" s="42">
        <v>233355713</v>
      </c>
    </row>
    <row r="5" spans="1:14" x14ac:dyDescent="0.25">
      <c r="A5" s="16"/>
      <c r="B5" s="14"/>
    </row>
    <row r="6" spans="1:14" ht="39.75" customHeight="1" x14ac:dyDescent="0.25">
      <c r="A6" s="15"/>
    </row>
    <row r="7" spans="1:14" s="4" customFormat="1" x14ac:dyDescent="0.25">
      <c r="A7" s="1"/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3" t="s">
        <v>12</v>
      </c>
    </row>
    <row r="8" spans="1:14" s="9" customFormat="1" x14ac:dyDescent="0.25">
      <c r="A8" s="5" t="s">
        <v>13</v>
      </c>
      <c r="B8" s="6">
        <v>125591156</v>
      </c>
      <c r="C8" s="6">
        <v>0</v>
      </c>
      <c r="D8" s="6">
        <v>204010281</v>
      </c>
      <c r="E8" s="6">
        <v>116004175</v>
      </c>
      <c r="F8" s="6">
        <v>101391852</v>
      </c>
      <c r="G8" s="6">
        <v>346392936</v>
      </c>
      <c r="H8" s="6">
        <v>119376178</v>
      </c>
      <c r="I8" s="6">
        <f>11810098+113447537</f>
        <v>125257635</v>
      </c>
      <c r="J8" s="6">
        <f>148555670+10568550</f>
        <v>159124220</v>
      </c>
      <c r="K8" s="6">
        <v>118428234</v>
      </c>
      <c r="L8" s="6">
        <v>55976045</v>
      </c>
      <c r="M8" s="7">
        <v>132677841</v>
      </c>
      <c r="N8" s="8">
        <f>+SUM(B8:M8)</f>
        <v>1604230553</v>
      </c>
    </row>
    <row r="9" spans="1:14" s="9" customFormat="1" x14ac:dyDescent="0.25">
      <c r="A9" s="5" t="s">
        <v>14</v>
      </c>
      <c r="B9" s="6">
        <v>19518069</v>
      </c>
      <c r="C9" s="6">
        <v>18195265</v>
      </c>
      <c r="D9" s="6">
        <v>29020361</v>
      </c>
      <c r="E9" s="6">
        <v>71915507</v>
      </c>
      <c r="F9" s="6"/>
      <c r="G9" s="6">
        <v>33310520</v>
      </c>
      <c r="H9" s="6">
        <v>20154252</v>
      </c>
      <c r="I9" s="6">
        <v>27578408</v>
      </c>
      <c r="J9" s="6">
        <v>20086274</v>
      </c>
      <c r="K9" s="6">
        <v>19980744</v>
      </c>
      <c r="L9" s="6">
        <v>23311947</v>
      </c>
      <c r="M9" s="7">
        <v>12431442</v>
      </c>
      <c r="N9" s="8">
        <f>+SUM(B9:M9)</f>
        <v>295502789</v>
      </c>
    </row>
    <row r="10" spans="1:14" s="9" customFormat="1" x14ac:dyDescent="0.25">
      <c r="A10" s="5" t="s">
        <v>15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8">
        <f t="shared" ref="N10:N12" si="0">+SUM(B10:M10)</f>
        <v>0</v>
      </c>
    </row>
    <row r="11" spans="1:14" s="9" customFormat="1" x14ac:dyDescent="0.25">
      <c r="A11" s="5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8">
        <f t="shared" si="0"/>
        <v>0</v>
      </c>
    </row>
    <row r="12" spans="1:14" s="9" customFormat="1" x14ac:dyDescent="0.25">
      <c r="A12" s="5" t="s">
        <v>17</v>
      </c>
      <c r="B12" s="6"/>
      <c r="C12" s="6"/>
      <c r="D12" s="6"/>
      <c r="E12" s="6"/>
      <c r="F12" s="6">
        <v>190382390</v>
      </c>
      <c r="G12" s="6">
        <v>0</v>
      </c>
      <c r="H12" s="6">
        <v>0</v>
      </c>
      <c r="I12" s="6">
        <v>241168333</v>
      </c>
      <c r="J12" s="6">
        <v>99222089</v>
      </c>
      <c r="K12" s="6"/>
      <c r="L12" s="6">
        <v>236718054</v>
      </c>
      <c r="M12" s="6"/>
      <c r="N12" s="8">
        <f t="shared" si="0"/>
        <v>767490866</v>
      </c>
    </row>
    <row r="13" spans="1:14" s="12" customFormat="1" ht="14.25" x14ac:dyDescent="0.2">
      <c r="A13" s="10" t="s">
        <v>18</v>
      </c>
      <c r="B13" s="11">
        <f>N6+B8-B9-B10-B11-B12</f>
        <v>106073087</v>
      </c>
      <c r="C13" s="11">
        <f>B13+C8-C9-C10-C11-C12</f>
        <v>87877822</v>
      </c>
      <c r="D13" s="11">
        <f t="shared" ref="D13:M13" si="1">C13+D8-D9-D10-D11-D12</f>
        <v>262867742</v>
      </c>
      <c r="E13" s="11">
        <f t="shared" si="1"/>
        <v>306956410</v>
      </c>
      <c r="F13" s="11">
        <f t="shared" si="1"/>
        <v>217965872</v>
      </c>
      <c r="G13" s="11">
        <f t="shared" si="1"/>
        <v>531048288</v>
      </c>
      <c r="H13" s="11">
        <f t="shared" si="1"/>
        <v>630270214</v>
      </c>
      <c r="I13" s="11">
        <f t="shared" si="1"/>
        <v>486781108</v>
      </c>
      <c r="J13" s="11">
        <f t="shared" si="1"/>
        <v>526596965</v>
      </c>
      <c r="K13" s="11">
        <f t="shared" si="1"/>
        <v>625044455</v>
      </c>
      <c r="L13" s="11">
        <f t="shared" si="1"/>
        <v>420990499</v>
      </c>
      <c r="M13" s="11">
        <f t="shared" si="1"/>
        <v>541236898</v>
      </c>
      <c r="N13" s="43">
        <f>B4+N8-N9-N10-N11-N12</f>
        <v>774592611</v>
      </c>
    </row>
  </sheetData>
  <mergeCells count="1">
    <mergeCell ref="C2:G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A24" sqref="A24"/>
    </sheetView>
  </sheetViews>
  <sheetFormatPr defaultRowHeight="15" x14ac:dyDescent="0.25"/>
  <cols>
    <col min="1" max="1" width="7.85546875" style="9" customWidth="1"/>
    <col min="2" max="2" width="25.7109375" style="9" customWidth="1"/>
    <col min="3" max="3" width="21.28515625" style="9" customWidth="1"/>
    <col min="4" max="4" width="30.140625" style="9" customWidth="1"/>
    <col min="5" max="5" width="49" style="9" customWidth="1"/>
    <col min="6" max="16384" width="9.140625" style="9"/>
  </cols>
  <sheetData>
    <row r="1" spans="1:5" x14ac:dyDescent="0.25">
      <c r="A1" s="39" t="s">
        <v>21</v>
      </c>
      <c r="B1" s="39"/>
      <c r="C1" s="39"/>
      <c r="D1" s="39"/>
      <c r="E1" s="39"/>
    </row>
    <row r="2" spans="1:5" x14ac:dyDescent="0.25">
      <c r="A2" s="39" t="s">
        <v>22</v>
      </c>
      <c r="B2" s="39"/>
      <c r="C2" s="39"/>
      <c r="D2" s="39"/>
      <c r="E2" s="39"/>
    </row>
    <row r="3" spans="1:5" ht="20.25" x14ac:dyDescent="0.3">
      <c r="A3" s="40" t="s">
        <v>48</v>
      </c>
      <c r="B3" s="40"/>
      <c r="C3" s="40"/>
      <c r="D3" s="40"/>
      <c r="E3" s="40"/>
    </row>
    <row r="4" spans="1:5" x14ac:dyDescent="0.25">
      <c r="C4" s="17"/>
    </row>
    <row r="5" spans="1:5" x14ac:dyDescent="0.25">
      <c r="A5" s="18" t="s">
        <v>35</v>
      </c>
    </row>
    <row r="6" spans="1:5" x14ac:dyDescent="0.25">
      <c r="A6" s="41" t="s">
        <v>23</v>
      </c>
      <c r="B6" s="41"/>
      <c r="C6" s="41"/>
      <c r="D6" s="41"/>
      <c r="E6" s="41"/>
    </row>
    <row r="7" spans="1:5" x14ac:dyDescent="0.25">
      <c r="A7" s="19" t="s">
        <v>24</v>
      </c>
      <c r="B7" s="20"/>
      <c r="C7" s="21"/>
      <c r="D7" s="19"/>
      <c r="E7" s="22"/>
    </row>
    <row r="8" spans="1:5" x14ac:dyDescent="0.25">
      <c r="A8" s="38" t="s">
        <v>25</v>
      </c>
      <c r="B8" s="38"/>
      <c r="C8" s="38"/>
      <c r="D8" s="38"/>
      <c r="E8" s="38"/>
    </row>
    <row r="9" spans="1:5" x14ac:dyDescent="0.25">
      <c r="A9" s="23" t="s">
        <v>26</v>
      </c>
      <c r="B9" s="23"/>
      <c r="C9" s="24" t="s">
        <v>27</v>
      </c>
      <c r="D9" s="23"/>
      <c r="E9" s="24" t="s">
        <v>28</v>
      </c>
    </row>
    <row r="10" spans="1:5" ht="19.5" customHeight="1" x14ac:dyDescent="0.25">
      <c r="A10" s="25" t="s">
        <v>30</v>
      </c>
      <c r="B10" s="25"/>
      <c r="C10" s="25"/>
      <c r="D10" s="25"/>
      <c r="E10" s="25"/>
    </row>
    <row r="11" spans="1:5" x14ac:dyDescent="0.25">
      <c r="A11" s="25" t="s">
        <v>29</v>
      </c>
      <c r="B11" s="26" t="s">
        <v>31</v>
      </c>
      <c r="C11" s="27"/>
      <c r="D11" s="25"/>
      <c r="E11" s="28"/>
    </row>
    <row r="12" spans="1:5" x14ac:dyDescent="0.25">
      <c r="A12" s="38" t="s">
        <v>32</v>
      </c>
      <c r="B12" s="38"/>
      <c r="C12" s="38"/>
      <c r="D12" s="38"/>
      <c r="E12" s="38"/>
    </row>
    <row r="13" spans="1:5" x14ac:dyDescent="0.25">
      <c r="A13" s="23" t="s">
        <v>26</v>
      </c>
      <c r="B13" s="23"/>
      <c r="C13" s="24" t="s">
        <v>33</v>
      </c>
      <c r="D13" s="23"/>
      <c r="E13" s="24" t="s">
        <v>34</v>
      </c>
    </row>
    <row r="15" spans="1:5" x14ac:dyDescent="0.25">
      <c r="A15" s="9" t="s">
        <v>42</v>
      </c>
    </row>
    <row r="16" spans="1:5" x14ac:dyDescent="0.25">
      <c r="B16" s="29"/>
    </row>
    <row r="17" spans="1:5" x14ac:dyDescent="0.25">
      <c r="A17" s="34" t="s">
        <v>36</v>
      </c>
      <c r="B17" s="34" t="s">
        <v>37</v>
      </c>
      <c r="C17" s="34" t="s">
        <v>38</v>
      </c>
      <c r="D17" s="34" t="s">
        <v>40</v>
      </c>
    </row>
    <row r="18" spans="1:5" x14ac:dyDescent="0.25">
      <c r="A18" s="32">
        <v>1</v>
      </c>
      <c r="B18" s="36" t="s">
        <v>39</v>
      </c>
      <c r="C18" s="35">
        <f>C19+C20</f>
        <v>233355713</v>
      </c>
      <c r="D18" s="32"/>
    </row>
    <row r="19" spans="1:5" x14ac:dyDescent="0.25">
      <c r="A19" s="32">
        <v>2</v>
      </c>
      <c r="B19" s="32" t="s">
        <v>51</v>
      </c>
      <c r="C19" s="33">
        <f>83604549+18528175</f>
        <v>102132724</v>
      </c>
      <c r="D19" s="32" t="s">
        <v>52</v>
      </c>
    </row>
    <row r="20" spans="1:5" x14ac:dyDescent="0.25">
      <c r="A20" s="32">
        <v>3</v>
      </c>
      <c r="B20" s="32" t="s">
        <v>50</v>
      </c>
      <c r="C20" s="33">
        <f>113480949+17742040</f>
        <v>131222989</v>
      </c>
      <c r="D20" s="32" t="s">
        <v>49</v>
      </c>
    </row>
    <row r="22" spans="1:5" x14ac:dyDescent="0.25">
      <c r="A22" s="9" t="s">
        <v>47</v>
      </c>
    </row>
    <row r="23" spans="1:5" x14ac:dyDescent="0.25">
      <c r="A23" s="9" t="s">
        <v>53</v>
      </c>
    </row>
    <row r="24" spans="1:5" x14ac:dyDescent="0.25">
      <c r="A24" s="9" t="s">
        <v>41</v>
      </c>
    </row>
    <row r="26" spans="1:5" x14ac:dyDescent="0.25">
      <c r="B26" s="31" t="s">
        <v>43</v>
      </c>
      <c r="E26" s="31" t="s">
        <v>45</v>
      </c>
    </row>
    <row r="27" spans="1:5" x14ac:dyDescent="0.25">
      <c r="B27" s="31" t="s">
        <v>44</v>
      </c>
      <c r="E27" s="31" t="s">
        <v>44</v>
      </c>
    </row>
    <row r="31" spans="1:5" x14ac:dyDescent="0.25">
      <c r="B31" s="30" t="s">
        <v>46</v>
      </c>
    </row>
  </sheetData>
  <mergeCells count="6">
    <mergeCell ref="A12:E12"/>
    <mergeCell ref="A1:E1"/>
    <mergeCell ref="A2:E2"/>
    <mergeCell ref="A3:E3"/>
    <mergeCell ref="A6:E6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</vt:lpstr>
      <vt:lpstr>BIÊN BẢN XÁC NHẬN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2023-06-10T08:07:20Z</dcterms:created>
  <dcterms:modified xsi:type="dcterms:W3CDTF">2023-06-13T03:06:12Z</dcterms:modified>
</cp:coreProperties>
</file>