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SIBAFOOD\2022\"/>
    </mc:Choice>
  </mc:AlternateContent>
  <bookViews>
    <workbookView xWindow="1005" yWindow="1005" windowWidth="15000" windowHeight="10005" tabRatio="676"/>
  </bookViews>
  <sheets>
    <sheet name="công nợ-FINAL" sheetId="8" r:id="rId1"/>
    <sheet name="tháng 1.2023" sheetId="11" r:id="rId2"/>
    <sheet name="tháng 12.2022" sheetId="10" r:id="rId3"/>
    <sheet name="tháng 11.2022" sheetId="9" r:id="rId4"/>
    <sheet name="tháng 10.2022" sheetId="1" r:id="rId5"/>
    <sheet name="tháng 9.2022" sheetId="4" r:id="rId6"/>
    <sheet name="tháng 8.2022" sheetId="7" r:id="rId7"/>
    <sheet name="tháng 7.2022" sheetId="6" r:id="rId8"/>
    <sheet name="tháng 6.2022" sheetId="5" r:id="rId9"/>
    <sheet name="tháng 5.2022" sheetId="2" r:id="rId10"/>
    <sheet name="tháng 4.2022" sheetId="3" r:id="rId11"/>
  </sheets>
  <calcPr calcId="162913"/>
</workbook>
</file>

<file path=xl/calcChain.xml><?xml version="1.0" encoding="utf-8"?>
<calcChain xmlns="http://schemas.openxmlformats.org/spreadsheetml/2006/main">
  <c r="H30" i="8" l="1"/>
  <c r="G30" i="8"/>
  <c r="F21" i="8"/>
  <c r="D12" i="8"/>
  <c r="F32" i="8" l="1"/>
  <c r="D23" i="8"/>
  <c r="C13" i="8"/>
  <c r="F9" i="11"/>
  <c r="G14" i="10" l="1"/>
  <c r="C16" i="10" l="1"/>
  <c r="C12" i="8" l="1"/>
  <c r="E10" i="10"/>
  <c r="F10" i="10"/>
  <c r="G10" i="10"/>
  <c r="D10" i="10"/>
  <c r="G8" i="1" l="1"/>
  <c r="G11" i="1" l="1"/>
  <c r="C11" i="8" l="1"/>
  <c r="C8" i="8" l="1"/>
  <c r="C5" i="8" l="1"/>
  <c r="E8" i="1" l="1"/>
  <c r="F8" i="1"/>
  <c r="D8" i="1"/>
  <c r="G7" i="2"/>
  <c r="E7" i="2"/>
  <c r="F7" i="2"/>
  <c r="D7" i="2"/>
  <c r="C10" i="8" l="1"/>
  <c r="C7" i="8" l="1"/>
  <c r="C14" i="8" l="1"/>
  <c r="F33" i="8" s="1"/>
  <c r="E4" i="4"/>
  <c r="F4" i="4"/>
  <c r="G4" i="4"/>
  <c r="D4" i="4"/>
  <c r="F7" i="7"/>
  <c r="G7" i="7"/>
  <c r="H7" i="7"/>
  <c r="E7" i="7"/>
  <c r="E5" i="5"/>
  <c r="F5" i="5"/>
  <c r="G5" i="5"/>
  <c r="D5" i="5"/>
  <c r="E6" i="6"/>
  <c r="F6" i="6"/>
  <c r="G6" i="6"/>
  <c r="D6" i="6"/>
  <c r="E7" i="3"/>
  <c r="F7" i="3"/>
  <c r="G7" i="3"/>
  <c r="D7" i="3"/>
</calcChain>
</file>

<file path=xl/sharedStrings.xml><?xml version="1.0" encoding="utf-8"?>
<sst xmlns="http://schemas.openxmlformats.org/spreadsheetml/2006/main" count="226" uniqueCount="123">
  <si>
    <t>Số hóa đơn</t>
  </si>
  <si>
    <t>00045900</t>
  </si>
  <si>
    <t>Ngày chứng từ</t>
  </si>
  <si>
    <t>00048772</t>
  </si>
  <si>
    <t>Khách hàng</t>
  </si>
  <si>
    <t>Tiền chiết khấu</t>
  </si>
  <si>
    <t>00048890</t>
  </si>
  <si>
    <t>Tổng tiền hàng</t>
  </si>
  <si>
    <t>Tiền thuế GTGT</t>
  </si>
  <si>
    <t>Sibafood Thăng Long Capital</t>
  </si>
  <si>
    <t>00045901</t>
  </si>
  <si>
    <t>Số chứng từ</t>
  </si>
  <si>
    <t>Tổng tiền thanh toán</t>
  </si>
  <si>
    <t>Sibafood  Vinhome Ocean Park</t>
  </si>
  <si>
    <t>Sibafood  INPERIA SKY GARDEN</t>
  </si>
  <si>
    <t>CHI NHÁNH CÔNG TY CỔ PHẦN SIBA FOOD VIỆT NAM TẠI HÀ NỘI</t>
  </si>
  <si>
    <t>00013422</t>
  </si>
  <si>
    <t>00013285</t>
  </si>
  <si>
    <t>00011391</t>
  </si>
  <si>
    <t>00010552</t>
  </si>
  <si>
    <t>00011390</t>
  </si>
  <si>
    <t>00011389</t>
  </si>
  <si>
    <t>00005648</t>
  </si>
  <si>
    <t>00005649</t>
  </si>
  <si>
    <t>Sibafood Vinhomes Green Bay, Mễ Trì</t>
  </si>
  <si>
    <t>00045638</t>
  </si>
  <si>
    <t>00043861</t>
  </si>
  <si>
    <t>00020182</t>
  </si>
  <si>
    <t>00018248</t>
  </si>
  <si>
    <t>00027320</t>
  </si>
  <si>
    <t>00026013</t>
  </si>
  <si>
    <t>00022518</t>
  </si>
  <si>
    <t>BH2208-2474</t>
  </si>
  <si>
    <t>00036325</t>
  </si>
  <si>
    <t>BH2208-2430</t>
  </si>
  <si>
    <t>00034383</t>
  </si>
  <si>
    <t>BH2208-0504</t>
  </si>
  <si>
    <t>00029294</t>
  </si>
  <si>
    <t>BH2208-0199</t>
  </si>
  <si>
    <t>00029038</t>
  </si>
  <si>
    <t>BẢNG KÊ HÓA ĐƠN THÁNG 5.2022</t>
  </si>
  <si>
    <t>BẢNG KÊ HÓA ĐƠN THÁNG 4.2022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</si>
  <si>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</si>
  <si>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</si>
  <si>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</si>
  <si>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</si>
  <si>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</si>
  <si>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THEO DÕI CÔNG NỢ / CTY SIBA FOOD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</si>
  <si>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</si>
  <si>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</si>
  <si>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</si>
  <si>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</si>
  <si>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</si>
  <si>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</si>
  <si>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4.2022</t>
  </si>
  <si>
    <t>Bảng kê hóa đơn tháng 5.2022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</si>
  <si>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</si>
  <si>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</si>
  <si>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</si>
  <si>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</si>
  <si>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</si>
  <si>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Tổng bán hàng</t>
  </si>
  <si>
    <t>29/7/2022</t>
  </si>
  <si>
    <t>16/8/2022</t>
  </si>
  <si>
    <t>22/9/2022</t>
  </si>
  <si>
    <t>Tổng hàng trả</t>
  </si>
  <si>
    <t>30/5/2022</t>
  </si>
  <si>
    <t>24/6/2022</t>
  </si>
  <si>
    <t>24/8/2022</t>
  </si>
  <si>
    <t>Tổng đã thanh toán</t>
  </si>
  <si>
    <t>Dư nợ phải thu SIBA</t>
  </si>
  <si>
    <t>18/04/2022</t>
  </si>
  <si>
    <t>tt tien hang T2.2022</t>
  </si>
  <si>
    <t>tt tien hang T4.2022</t>
  </si>
  <si>
    <t xml:space="preserve"> tt tien hang T5.2022</t>
  </si>
  <si>
    <t xml:space="preserve"> tt tien hang T6,7.2022 </t>
  </si>
  <si>
    <t xml:space="preserve"> tt tien hang T8,9.2022 </t>
  </si>
  <si>
    <t>HD 1837</t>
  </si>
  <si>
    <t>HD 1458</t>
  </si>
  <si>
    <t>HD 1301</t>
  </si>
  <si>
    <t>28/10/2022</t>
  </si>
  <si>
    <t>Hàng trả</t>
  </si>
  <si>
    <t>TỔNG THANH TOÁN</t>
  </si>
  <si>
    <t>Diễn giải</t>
  </si>
  <si>
    <t>Bán hàng Sibafood Thăng Long Capital theo hóa đơn 00050965</t>
  </si>
  <si>
    <t>00050965</t>
  </si>
  <si>
    <t>Bán hàng Sibafood Vinhomes Green Bay, Mễ Trì theo hóa đơn 00050649</t>
  </si>
  <si>
    <t>00050649</t>
  </si>
  <si>
    <t>Sibafood Đông Ngạc, Bắc Từ Liêm</t>
  </si>
  <si>
    <t>ĐƠN HÀNG KHAI TRƯƠNG CK 10% + CK CỐ ĐỊNH 6%</t>
  </si>
  <si>
    <t>00050634</t>
  </si>
  <si>
    <t>Sibafood CC Xuân Đỉnh, Bắc Từ Liêm</t>
  </si>
  <si>
    <t>Bán hàng Sibafood CC Xuân Đỉnh, Bắc Từ Liêm theo hóa đơn 00049651</t>
  </si>
  <si>
    <t>00049651</t>
  </si>
  <si>
    <t xml:space="preserve">DANH SÁCH BÁN HÀNG </t>
  </si>
  <si>
    <t>Bảng kê hóa đơn tháng 11.2022</t>
  </si>
  <si>
    <t>TT thừa nợ tháng 5</t>
  </si>
  <si>
    <t xml:space="preserve"> tt tien hang T10,11.2022 </t>
  </si>
  <si>
    <t>13/12/2022</t>
  </si>
  <si>
    <t>Hàng trả (HD 2946)</t>
  </si>
  <si>
    <t>DANH SÁCH BÁN HÀNG</t>
  </si>
  <si>
    <t>00057167</t>
  </si>
  <si>
    <t>Sibafood Ocean Park II</t>
  </si>
  <si>
    <t>00057076</t>
  </si>
  <si>
    <t>00056952</t>
  </si>
  <si>
    <t>Sibafood Hope Residences</t>
  </si>
  <si>
    <t>00056639</t>
  </si>
  <si>
    <t>00055885</t>
  </si>
  <si>
    <t>Sibafood AnLand Primium</t>
  </si>
  <si>
    <t>00055040</t>
  </si>
  <si>
    <t>00054337</t>
  </si>
  <si>
    <t>Số dòng = 7</t>
  </si>
  <si>
    <t>Bảng kê hóa đơn tháng 12.2022</t>
  </si>
  <si>
    <t>17/2/2023</t>
  </si>
  <si>
    <t xml:space="preserve"> tt tien hang T12.2022, T1.2023</t>
  </si>
  <si>
    <t>Bảng kê hóa đơn tháng 1.2023</t>
  </si>
  <si>
    <t>DANH SÁCH BÁN HÀNG THÁNG 1.2023</t>
  </si>
  <si>
    <t>Bán hàng CHI NHÁNH CÔNG TY CỔ PHẦN SIBA FOOD VIỆT NAM TẠI HÀ NỘI theo hóa đơn 00000230</t>
  </si>
  <si>
    <t>00000230</t>
  </si>
  <si>
    <t>Bán hàng CHI NHÁNH CÔNG TY CỔ PHẦN SIBA FOOD VIỆT NAM TẠI HÀ NỘI theo hóa đơn 00000223</t>
  </si>
  <si>
    <t>00000223</t>
  </si>
  <si>
    <t>Số dòng = 2</t>
  </si>
  <si>
    <t xml:space="preserve"> HĐ 13032,13034 (bảng kê t2)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</si>
</sst>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8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2" fillId="0" borderId="0" xfId="0" applyNumberFormat="1" applyFont="1"/>
    <xf numFmtId="38" fontId="2" fillId="0" borderId="0" xfId="0" applyNumberFormat="1" applyFont="1"/>
    <xf numFmtId="38" fontId="5" fillId="3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7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1" applyNumberFormat="1" applyFont="1" applyBorder="1" applyAlignment="1">
      <alignment horizontal="center"/>
    </xf>
    <xf numFmtId="164" fontId="2" fillId="0" borderId="3" xfId="1" applyNumberFormat="1" applyFont="1" applyBorder="1"/>
    <xf numFmtId="0" fontId="2" fillId="0" borderId="3" xfId="0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 vertical="center"/>
    </xf>
    <xf numFmtId="0" fontId="2" fillId="0" borderId="3" xfId="0" applyFont="1" applyBorder="1"/>
    <xf numFmtId="14" fontId="2" fillId="0" borderId="4" xfId="0" applyNumberFormat="1" applyFont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4" fontId="7" fillId="4" borderId="3" xfId="1" applyNumberFormat="1" applyFont="1" applyFill="1" applyBorder="1" applyAlignment="1">
      <alignment horizontal="left" vertical="center"/>
    </xf>
    <xf numFmtId="164" fontId="1" fillId="4" borderId="3" xfId="1" applyNumberFormat="1" applyFont="1" applyFill="1" applyBorder="1"/>
    <xf numFmtId="0" fontId="1" fillId="4" borderId="3" xfId="0" applyFont="1" applyFill="1" applyBorder="1"/>
    <xf numFmtId="164" fontId="7" fillId="4" borderId="3" xfId="1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/>
    <xf numFmtId="164" fontId="9" fillId="3" borderId="3" xfId="0" applyNumberFormat="1" applyFont="1" applyFill="1" applyBorder="1"/>
    <xf numFmtId="14" fontId="5" fillId="0" borderId="0" xfId="0" quotePrefix="1" applyNumberFormat="1" applyFont="1" applyBorder="1" applyAlignment="1">
      <alignment horizontal="center" vertical="center"/>
    </xf>
    <xf numFmtId="14" fontId="5" fillId="0" borderId="0" xfId="0" quotePrefix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5" fillId="0" borderId="0" xfId="1" applyNumberFormat="1" applyFont="1" applyBorder="1" applyAlignment="1">
      <alignment horizontal="right" vertic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64" fontId="1" fillId="5" borderId="3" xfId="1" applyNumberFormat="1" applyFont="1" applyFill="1" applyBorder="1" applyAlignment="1">
      <alignment horizontal="center"/>
    </xf>
    <xf numFmtId="164" fontId="1" fillId="5" borderId="3" xfId="1" applyNumberFormat="1" applyFont="1" applyFill="1" applyBorder="1"/>
    <xf numFmtId="14" fontId="2" fillId="5" borderId="3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left" wrapText="1"/>
    </xf>
    <xf numFmtId="164" fontId="2" fillId="6" borderId="3" xfId="1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38" fontId="1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/>
    <xf numFmtId="164" fontId="2" fillId="5" borderId="3" xfId="1" applyNumberFormat="1" applyFont="1" applyFill="1" applyBorder="1" applyAlignment="1">
      <alignment horizontal="center"/>
    </xf>
    <xf numFmtId="14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2" fillId="5" borderId="0" xfId="0" applyNumberFormat="1" applyFont="1" applyFill="1"/>
    <xf numFmtId="164" fontId="2" fillId="0" borderId="0" xfId="1" applyNumberFormat="1" applyFont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2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3" fillId="3" borderId="1" xfId="0" applyNumberFormat="1" applyFont="1" applyFill="1" applyBorder="1" applyAlignment="1">
      <alignment horizontal="right" vertical="center"/>
    </xf>
    <xf numFmtId="38" fontId="2" fillId="0" borderId="0" xfId="0" applyNumberFormat="1" applyFont="1" applyBorder="1"/>
    <xf numFmtId="164" fontId="2" fillId="5" borderId="3" xfId="1" applyNumberFormat="1" applyFont="1" applyFill="1" applyBorder="1" applyAlignment="1">
      <alignment horizontal="right" wrapText="1"/>
    </xf>
    <xf numFmtId="164" fontId="2" fillId="0" borderId="0" xfId="0" applyNumberFormat="1" applyFont="1" applyBorder="1"/>
    <xf numFmtId="14" fontId="2" fillId="0" borderId="4" xfId="0" applyNumberFormat="1" applyFont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164" fontId="1" fillId="0" borderId="3" xfId="1" applyNumberFormat="1" applyFont="1" applyFill="1" applyBorder="1" applyAlignment="1">
      <alignment horizontal="center"/>
    </xf>
    <xf numFmtId="164" fontId="1" fillId="0" borderId="3" xfId="1" applyNumberFormat="1" applyFont="1" applyFill="1" applyBorder="1"/>
    <xf numFmtId="164" fontId="2" fillId="0" borderId="3" xfId="1" applyNumberFormat="1" applyFont="1" applyFill="1" applyBorder="1" applyAlignment="1">
      <alignment horizontal="right" wrapText="1"/>
    </xf>
    <xf numFmtId="164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Fill="1" applyBorder="1"/>
    <xf numFmtId="0" fontId="10" fillId="0" borderId="0" xfId="0" applyFont="1" applyFill="1" applyAlignment="1">
      <alignment horizontal="left" wrapText="1"/>
    </xf>
    <xf numFmtId="3" fontId="10" fillId="0" borderId="3" xfId="0" applyNumberFormat="1" applyFont="1" applyFill="1" applyBorder="1" applyAlignment="1">
      <alignment horizontal="right" wrapText="1"/>
    </xf>
    <xf numFmtId="164" fontId="2" fillId="0" borderId="0" xfId="1" applyNumberFormat="1" applyFont="1" applyBorder="1"/>
    <xf numFmtId="165" fontId="2" fillId="0" borderId="3" xfId="0" applyNumberFormat="1" applyFont="1" applyFill="1" applyBorder="1" applyAlignment="1">
      <alignment horizont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38" fontId="15" fillId="0" borderId="1" xfId="0" applyNumberFormat="1" applyFont="1" applyBorder="1" applyAlignment="1">
      <alignment horizontal="right" vertical="center"/>
    </xf>
    <xf numFmtId="0" fontId="0" fillId="0" borderId="0" xfId="0" applyFont="1"/>
    <xf numFmtId="165" fontId="2" fillId="0" borderId="4" xfId="0" applyNumberFormat="1" applyFont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4" fillId="7" borderId="1" xfId="0" applyNumberFormat="1" applyFont="1" applyFill="1" applyBorder="1" applyAlignment="1">
      <alignment horizontal="left" vertical="center"/>
    </xf>
    <xf numFmtId="165" fontId="0" fillId="0" borderId="0" xfId="0" applyNumberFormat="1"/>
    <xf numFmtId="164" fontId="0" fillId="0" borderId="0" xfId="0" applyNumberFormat="1"/>
    <xf numFmtId="165" fontId="2" fillId="0" borderId="4" xfId="0" applyNumberFormat="1" applyFont="1" applyFill="1" applyBorder="1" applyAlignment="1">
      <alignment horizontal="center"/>
    </xf>
    <xf numFmtId="38" fontId="14" fillId="7" borderId="1" xfId="0" applyNumberFormat="1" applyFont="1" applyFill="1" applyBorder="1" applyAlignment="1">
      <alignment horizontal="right" vertical="center"/>
    </xf>
    <xf numFmtId="38" fontId="14" fillId="3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38" fontId="0" fillId="3" borderId="0" xfId="0" applyNumberFormat="1" applyFill="1"/>
    <xf numFmtId="3" fontId="2" fillId="0" borderId="0" xfId="0" applyNumberFormat="1" applyFont="1" applyBorder="1"/>
    <xf numFmtId="14" fontId="8" fillId="0" borderId="0" xfId="0" applyNumberFormat="1" applyFont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6" xfId="0" quotePrefix="1" applyNumberFormat="1" applyFont="1" applyFill="1" applyBorder="1" applyAlignment="1">
      <alignment horizontal="center" vertical="center"/>
    </xf>
    <xf numFmtId="14" fontId="9" fillId="3" borderId="5" xfId="0" quotePrefix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3" xfId="0" applyNumberFormat="1" applyFon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9"/>
  <sheetViews>
    <sheetView tabSelected="1" workbookViewId="0">
      <pane ySplit="2" topLeftCell="A18" activePane="bottomLeft" state="frozen"/>
      <selection pane="bottomLeft" activeCell="H30" sqref="H30"/>
    </sheetView>
  </sheetViews>
  <sheetFormatPr defaultRowHeight="21" customHeight="1" x14ac:dyDescent="0.25"/>
  <cols>
    <col min="1" max="1" width="11" style="41" customWidth="1"/>
    <col min="2" max="2" width="32.7109375" style="39" customWidth="1"/>
    <col min="3" max="3" width="15.5703125" style="42" customWidth="1"/>
    <col min="4" max="4" width="15.28515625" style="15" customWidth="1"/>
    <col min="5" max="5" width="19" style="15" hidden="1" customWidth="1"/>
    <col min="6" max="6" width="13.7109375" style="15" customWidth="1"/>
    <col min="7" max="7" width="12.7109375" style="15" bestFit="1" customWidth="1"/>
    <col min="8" max="8" width="19.42578125" style="15" customWidth="1"/>
    <col min="9" max="16384" width="9.140625" style="15"/>
  </cols>
  <sheetData>
    <row r="1" spans="1:7" ht="27" customHeight="1" x14ac:dyDescent="0.25">
      <c r="A1" s="102" t="s">
        <v>47</v>
      </c>
      <c r="B1" s="102"/>
      <c r="C1" s="102"/>
      <c r="D1" s="102"/>
      <c r="E1" s="102"/>
      <c r="F1" s="102"/>
    </row>
    <row r="2" spans="1:7" s="18" customFormat="1" ht="40.5" customHeight="1" x14ac:dyDescent="0.25">
      <c r="A2" s="16" t="s">
        <v>48</v>
      </c>
      <c r="B2" s="17" t="s">
        <v>49</v>
      </c>
      <c r="C2" s="17" t="s">
        <v>50</v>
      </c>
      <c r="D2" s="17" t="s">
        <v>51</v>
      </c>
      <c r="E2" s="17" t="s">
        <v>52</v>
      </c>
      <c r="F2" s="17" t="s">
        <v>53</v>
      </c>
    </row>
    <row r="3" spans="1:7" s="18" customFormat="1" ht="22.5" customHeight="1" x14ac:dyDescent="0.25">
      <c r="A3" s="56"/>
      <c r="B3" s="20" t="s">
        <v>122</v>
      </c>
      <c r="C3" s="72">
        <v>2171122</v>
      </c>
      <c r="D3" s="57"/>
      <c r="E3" s="57"/>
      <c r="F3" s="57"/>
    </row>
    <row r="4" spans="1:7" ht="21" customHeight="1" x14ac:dyDescent="0.25">
      <c r="A4" s="19"/>
      <c r="B4" s="20" t="s">
        <v>54</v>
      </c>
      <c r="C4" s="55">
        <v>2796163</v>
      </c>
      <c r="D4" s="21"/>
      <c r="E4" s="22"/>
      <c r="F4" s="22"/>
    </row>
    <row r="5" spans="1:7" ht="21" customHeight="1" x14ac:dyDescent="0.25">
      <c r="A5" s="19"/>
      <c r="B5" s="23" t="s">
        <v>55</v>
      </c>
      <c r="C5" s="55">
        <f>'tháng 5.2022'!G7</f>
        <v>5951034</v>
      </c>
      <c r="D5" s="21"/>
      <c r="E5" s="22"/>
      <c r="F5" s="22"/>
    </row>
    <row r="6" spans="1:7" ht="21" customHeight="1" x14ac:dyDescent="0.25">
      <c r="A6" s="19"/>
      <c r="B6" s="23" t="s">
        <v>56</v>
      </c>
      <c r="C6" s="55">
        <v>2534517</v>
      </c>
      <c r="D6" s="21"/>
      <c r="E6" s="22"/>
      <c r="F6" s="22"/>
    </row>
    <row r="7" spans="1:7" ht="21" customHeight="1" x14ac:dyDescent="0.25">
      <c r="A7" s="19"/>
      <c r="B7" s="23" t="s">
        <v>57</v>
      </c>
      <c r="C7" s="55">
        <f>'tháng 7.2022'!G6</f>
        <v>3094299</v>
      </c>
      <c r="D7" s="21"/>
      <c r="E7" s="22"/>
      <c r="F7" s="22"/>
    </row>
    <row r="8" spans="1:7" ht="21" customHeight="1" x14ac:dyDescent="0.25">
      <c r="A8" s="19"/>
      <c r="B8" s="23" t="s">
        <v>58</v>
      </c>
      <c r="C8" s="55">
        <f>'tháng 8.2022'!H7</f>
        <v>4778879</v>
      </c>
      <c r="D8" s="21"/>
      <c r="E8" s="22"/>
      <c r="F8" s="22"/>
    </row>
    <row r="9" spans="1:7" ht="21" customHeight="1" x14ac:dyDescent="0.25">
      <c r="A9" s="19"/>
      <c r="B9" s="23" t="s">
        <v>59</v>
      </c>
      <c r="C9" s="55">
        <v>751833</v>
      </c>
      <c r="D9" s="24"/>
      <c r="E9" s="22"/>
      <c r="F9" s="25"/>
    </row>
    <row r="10" spans="1:7" ht="21" customHeight="1" x14ac:dyDescent="0.25">
      <c r="A10" s="49"/>
      <c r="B10" s="23" t="s">
        <v>60</v>
      </c>
      <c r="C10" s="55">
        <f>'tháng 10.2022'!G8</f>
        <v>5110227</v>
      </c>
      <c r="D10" s="24"/>
      <c r="E10" s="22"/>
      <c r="F10" s="25"/>
      <c r="G10" s="73"/>
    </row>
    <row r="11" spans="1:7" ht="21" customHeight="1" x14ac:dyDescent="0.25">
      <c r="A11" s="26"/>
      <c r="B11" s="23" t="s">
        <v>95</v>
      </c>
      <c r="C11" s="71">
        <f>'tháng 11.2022'!H7</f>
        <v>5395480</v>
      </c>
      <c r="D11" s="24"/>
      <c r="E11" s="22"/>
      <c r="F11" s="25"/>
    </row>
    <row r="12" spans="1:7" ht="21" customHeight="1" x14ac:dyDescent="0.25">
      <c r="A12" s="74"/>
      <c r="B12" s="23" t="s">
        <v>112</v>
      </c>
      <c r="C12" s="71">
        <f>'tháng 12.2022'!G10</f>
        <v>12155951</v>
      </c>
      <c r="D12" s="24">
        <f>SUM(C3:C12)</f>
        <v>44739505</v>
      </c>
      <c r="E12" s="22"/>
      <c r="F12" s="25"/>
    </row>
    <row r="13" spans="1:7" ht="21" customHeight="1" x14ac:dyDescent="0.25">
      <c r="A13" s="74"/>
      <c r="B13" s="23" t="s">
        <v>115</v>
      </c>
      <c r="C13" s="71">
        <f>'tháng 1.2023'!H5</f>
        <v>2681750</v>
      </c>
      <c r="D13" s="24"/>
      <c r="E13" s="22"/>
      <c r="F13" s="25"/>
      <c r="G13" s="73"/>
    </row>
    <row r="14" spans="1:7" ht="21" customHeight="1" x14ac:dyDescent="0.25">
      <c r="A14" s="103" t="s">
        <v>61</v>
      </c>
      <c r="B14" s="104"/>
      <c r="C14" s="27">
        <f>SUM(C3:C13)</f>
        <v>47421255</v>
      </c>
      <c r="D14" s="28"/>
      <c r="E14" s="29"/>
      <c r="F14" s="30"/>
    </row>
    <row r="15" spans="1:7" ht="21" customHeight="1" x14ac:dyDescent="0.25">
      <c r="A15" s="19" t="s">
        <v>62</v>
      </c>
      <c r="B15" s="20" t="s">
        <v>79</v>
      </c>
      <c r="C15" s="21"/>
      <c r="D15" s="55">
        <v>207079</v>
      </c>
      <c r="E15" s="22"/>
      <c r="F15" s="25"/>
    </row>
    <row r="16" spans="1:7" ht="21" customHeight="1" x14ac:dyDescent="0.25">
      <c r="A16" s="19" t="s">
        <v>63</v>
      </c>
      <c r="B16" s="20" t="s">
        <v>78</v>
      </c>
      <c r="C16" s="21"/>
      <c r="D16" s="55">
        <v>1102206</v>
      </c>
      <c r="E16" s="22"/>
      <c r="F16" s="25"/>
    </row>
    <row r="17" spans="1:8" ht="21" customHeight="1" x14ac:dyDescent="0.25">
      <c r="A17" s="19" t="s">
        <v>64</v>
      </c>
      <c r="B17" s="20" t="s">
        <v>77</v>
      </c>
      <c r="C17" s="21"/>
      <c r="D17" s="55">
        <v>727306</v>
      </c>
      <c r="E17" s="22"/>
      <c r="F17" s="25"/>
    </row>
    <row r="18" spans="1:8" ht="21" customHeight="1" x14ac:dyDescent="0.25">
      <c r="A18" s="90">
        <v>44837</v>
      </c>
      <c r="B18" s="108" t="s">
        <v>99</v>
      </c>
      <c r="C18" s="21"/>
      <c r="D18" s="55">
        <v>159980</v>
      </c>
      <c r="E18" s="22"/>
      <c r="F18" s="25"/>
    </row>
    <row r="19" spans="1:8" ht="21" customHeight="1" x14ac:dyDescent="0.25">
      <c r="A19" s="26" t="s">
        <v>80</v>
      </c>
      <c r="B19" s="109"/>
      <c r="C19" s="21"/>
      <c r="D19" s="55">
        <v>583982</v>
      </c>
      <c r="E19" s="22"/>
      <c r="F19" s="25"/>
    </row>
    <row r="20" spans="1:8" ht="21" customHeight="1" x14ac:dyDescent="0.25">
      <c r="A20" s="74" t="s">
        <v>98</v>
      </c>
      <c r="B20" s="48" t="s">
        <v>81</v>
      </c>
      <c r="C20" s="21"/>
      <c r="D20" s="55">
        <v>185933</v>
      </c>
      <c r="E20" s="22"/>
      <c r="F20" s="25"/>
    </row>
    <row r="21" spans="1:8" ht="21" customHeight="1" x14ac:dyDescent="0.25">
      <c r="A21" s="74" t="s">
        <v>98</v>
      </c>
      <c r="B21" s="48" t="s">
        <v>81</v>
      </c>
      <c r="C21" s="21"/>
      <c r="D21" s="55">
        <v>356633</v>
      </c>
      <c r="E21" s="22"/>
      <c r="F21" s="112">
        <f>SUM(D15:D21)</f>
        <v>3323119</v>
      </c>
    </row>
    <row r="22" spans="1:8" ht="21" customHeight="1" x14ac:dyDescent="0.25">
      <c r="A22" s="74">
        <v>44652</v>
      </c>
      <c r="B22" s="48" t="s">
        <v>81</v>
      </c>
      <c r="C22" s="21"/>
      <c r="D22" s="55">
        <v>165832</v>
      </c>
      <c r="E22" s="22"/>
      <c r="F22" s="25"/>
    </row>
    <row r="23" spans="1:8" ht="21" customHeight="1" x14ac:dyDescent="0.25">
      <c r="A23" s="103" t="s">
        <v>65</v>
      </c>
      <c r="B23" s="104"/>
      <c r="C23" s="27"/>
      <c r="D23" s="27">
        <f>SUM(D15:D22)</f>
        <v>3488951</v>
      </c>
      <c r="E23" s="29"/>
      <c r="F23" s="30"/>
    </row>
    <row r="24" spans="1:8" ht="21" customHeight="1" x14ac:dyDescent="0.25">
      <c r="A24" s="45" t="s">
        <v>71</v>
      </c>
      <c r="B24" s="46" t="s">
        <v>72</v>
      </c>
      <c r="C24" s="43"/>
      <c r="D24" s="43"/>
      <c r="E24" s="44"/>
      <c r="F24" s="47">
        <v>2171122</v>
      </c>
    </row>
    <row r="25" spans="1:8" ht="21" customHeight="1" x14ac:dyDescent="0.25">
      <c r="A25" s="75" t="s">
        <v>66</v>
      </c>
      <c r="B25" s="76" t="s">
        <v>73</v>
      </c>
      <c r="C25" s="77"/>
      <c r="D25" s="77"/>
      <c r="E25" s="78"/>
      <c r="F25" s="79">
        <v>2796163</v>
      </c>
    </row>
    <row r="26" spans="1:8" ht="20.25" customHeight="1" x14ac:dyDescent="0.25">
      <c r="A26" s="75" t="s">
        <v>67</v>
      </c>
      <c r="B26" s="76" t="s">
        <v>74</v>
      </c>
      <c r="C26" s="80"/>
      <c r="D26" s="80"/>
      <c r="E26" s="81"/>
      <c r="F26" s="81">
        <v>6010728</v>
      </c>
    </row>
    <row r="27" spans="1:8" ht="20.25" customHeight="1" x14ac:dyDescent="0.25">
      <c r="A27" s="75"/>
      <c r="B27" s="76" t="s">
        <v>96</v>
      </c>
      <c r="C27" s="80"/>
      <c r="D27" s="80"/>
      <c r="E27" s="81"/>
      <c r="F27" s="81">
        <v>-59695</v>
      </c>
    </row>
    <row r="28" spans="1:8" ht="21" customHeight="1" x14ac:dyDescent="0.25">
      <c r="A28" s="75" t="s">
        <v>68</v>
      </c>
      <c r="B28" s="76" t="s">
        <v>75</v>
      </c>
      <c r="C28" s="77"/>
      <c r="D28" s="77"/>
      <c r="E28" s="78"/>
      <c r="F28" s="79">
        <v>4319531</v>
      </c>
    </row>
    <row r="29" spans="1:8" ht="18" customHeight="1" x14ac:dyDescent="0.25">
      <c r="A29" s="85">
        <v>44867</v>
      </c>
      <c r="B29" s="82" t="s">
        <v>76</v>
      </c>
      <c r="C29" s="80"/>
      <c r="D29" s="80"/>
      <c r="E29" s="81"/>
      <c r="F29" s="83">
        <v>4803407</v>
      </c>
    </row>
    <row r="30" spans="1:8" ht="18" customHeight="1" x14ac:dyDescent="0.25">
      <c r="A30" s="85">
        <v>44911</v>
      </c>
      <c r="B30" s="82" t="s">
        <v>97</v>
      </c>
      <c r="C30" s="80"/>
      <c r="D30" s="80"/>
      <c r="E30" s="81"/>
      <c r="F30" s="83">
        <v>9761745</v>
      </c>
      <c r="G30" s="73">
        <f>SUM(F24:F30)</f>
        <v>29803001</v>
      </c>
      <c r="H30" s="73">
        <f>D12-F21-G30</f>
        <v>11613385</v>
      </c>
    </row>
    <row r="31" spans="1:8" ht="18" customHeight="1" x14ac:dyDescent="0.25">
      <c r="A31" s="96" t="s">
        <v>113</v>
      </c>
      <c r="B31" s="82" t="s">
        <v>114</v>
      </c>
      <c r="C31" s="80"/>
      <c r="D31" s="80"/>
      <c r="E31" s="81"/>
      <c r="F31" s="83">
        <v>14129303</v>
      </c>
      <c r="G31" s="101"/>
    </row>
    <row r="32" spans="1:8" ht="21" customHeight="1" x14ac:dyDescent="0.25">
      <c r="A32" s="103" t="s">
        <v>69</v>
      </c>
      <c r="B32" s="104"/>
      <c r="C32" s="31"/>
      <c r="D32" s="28"/>
      <c r="E32" s="30"/>
      <c r="F32" s="32">
        <f>SUM(F24:F31)</f>
        <v>43932304</v>
      </c>
    </row>
    <row r="33" spans="1:6" ht="21" customHeight="1" x14ac:dyDescent="0.25">
      <c r="A33" s="105" t="s">
        <v>70</v>
      </c>
      <c r="B33" s="106"/>
      <c r="C33" s="106"/>
      <c r="D33" s="106"/>
      <c r="E33" s="107"/>
      <c r="F33" s="33">
        <f>C14-D23-F32</f>
        <v>0</v>
      </c>
    </row>
    <row r="34" spans="1:6" ht="21" customHeight="1" x14ac:dyDescent="0.25">
      <c r="A34" s="34"/>
      <c r="B34" s="35"/>
      <c r="C34" s="36"/>
      <c r="D34" s="37"/>
    </row>
    <row r="35" spans="1:6" ht="21" customHeight="1" x14ac:dyDescent="0.25">
      <c r="A35" s="34"/>
      <c r="B35" s="35"/>
      <c r="C35" s="36"/>
      <c r="D35" s="37"/>
    </row>
    <row r="36" spans="1:6" ht="21" customHeight="1" x14ac:dyDescent="0.25">
      <c r="A36" s="34"/>
      <c r="B36" s="35"/>
      <c r="C36" s="36"/>
      <c r="D36" s="37"/>
      <c r="F36" s="84"/>
    </row>
    <row r="37" spans="1:6" ht="21" customHeight="1" x14ac:dyDescent="0.25">
      <c r="A37" s="38"/>
      <c r="C37" s="36"/>
      <c r="D37" s="40"/>
      <c r="F37" s="84"/>
    </row>
    <row r="38" spans="1:6" ht="21" customHeight="1" x14ac:dyDescent="0.25">
      <c r="F38" s="84"/>
    </row>
    <row r="39" spans="1:6" ht="21" customHeight="1" x14ac:dyDescent="0.25">
      <c r="F39" s="73"/>
    </row>
  </sheetData>
  <mergeCells count="6">
    <mergeCell ref="A1:F1"/>
    <mergeCell ref="A14:B14"/>
    <mergeCell ref="A23:B23"/>
    <mergeCell ref="A32:B32"/>
    <mergeCell ref="A33:E33"/>
    <mergeCell ref="B18:B19"/>
  </mergeCells>
  <conditionalFormatting sqref="A34:B36 A33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G7" sqref="G7"/>
    </sheetView>
  </sheetViews>
  <sheetFormatPr defaultColWidth="9.140625" defaultRowHeight="15.75" x14ac:dyDescent="0.25"/>
  <cols>
    <col min="1" max="1" width="13.5703125" style="8" customWidth="1"/>
    <col min="2" max="2" width="74.140625" style="1" customWidth="1"/>
    <col min="3" max="3" width="15" style="1" customWidth="1"/>
    <col min="4" max="4" width="17.140625" style="9" customWidth="1"/>
    <col min="5" max="5" width="15.140625" style="9" customWidth="1"/>
    <col min="6" max="7" width="17.140625" style="9" customWidth="1"/>
    <col min="8" max="16384" width="9.140625" style="1"/>
  </cols>
  <sheetData>
    <row r="1" spans="1:7" x14ac:dyDescent="0.25">
      <c r="A1" s="111" t="s">
        <v>40</v>
      </c>
      <c r="B1" s="111"/>
      <c r="C1" s="111"/>
      <c r="D1" s="111"/>
      <c r="E1" s="111"/>
      <c r="F1" s="111"/>
      <c r="G1" s="111"/>
    </row>
    <row r="2" spans="1:7" ht="15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7" ht="38.25" customHeight="1" x14ac:dyDescent="0.25">
      <c r="A3" s="11">
        <v>44699</v>
      </c>
      <c r="B3" s="12" t="s">
        <v>15</v>
      </c>
      <c r="C3" s="58" t="s">
        <v>16</v>
      </c>
      <c r="D3" s="13">
        <v>1984480</v>
      </c>
      <c r="E3" s="13">
        <v>0</v>
      </c>
      <c r="F3" s="13">
        <v>158758</v>
      </c>
      <c r="G3" s="13">
        <v>2143238</v>
      </c>
    </row>
    <row r="4" spans="1:7" ht="38.25" customHeight="1" x14ac:dyDescent="0.25">
      <c r="A4" s="11">
        <v>44698</v>
      </c>
      <c r="B4" s="12" t="s">
        <v>15</v>
      </c>
      <c r="C4" s="58" t="s">
        <v>17</v>
      </c>
      <c r="D4" s="13">
        <v>1354701</v>
      </c>
      <c r="E4" s="13">
        <v>0</v>
      </c>
      <c r="F4" s="13">
        <v>108376</v>
      </c>
      <c r="G4" s="13">
        <v>1463077</v>
      </c>
    </row>
    <row r="5" spans="1:7" ht="38.25" customHeight="1" x14ac:dyDescent="0.25">
      <c r="A5" s="11">
        <v>44685</v>
      </c>
      <c r="B5" s="12" t="s">
        <v>15</v>
      </c>
      <c r="C5" s="58" t="s">
        <v>18</v>
      </c>
      <c r="D5" s="13">
        <v>839834</v>
      </c>
      <c r="E5" s="13">
        <v>0</v>
      </c>
      <c r="F5" s="13">
        <v>67187</v>
      </c>
      <c r="G5" s="13">
        <v>907021</v>
      </c>
    </row>
    <row r="6" spans="1:7" ht="38.25" customHeight="1" x14ac:dyDescent="0.25">
      <c r="A6" s="11">
        <v>44683</v>
      </c>
      <c r="B6" s="12" t="s">
        <v>15</v>
      </c>
      <c r="C6" s="58" t="s">
        <v>19</v>
      </c>
      <c r="D6" s="13">
        <v>1331202</v>
      </c>
      <c r="E6" s="13">
        <v>0</v>
      </c>
      <c r="F6" s="13">
        <v>106496</v>
      </c>
      <c r="G6" s="13">
        <v>1437698</v>
      </c>
    </row>
    <row r="7" spans="1:7" x14ac:dyDescent="0.25">
      <c r="D7" s="14">
        <f>SUM(D3:D6)</f>
        <v>5510217</v>
      </c>
      <c r="E7" s="14">
        <f>SUM(E3:E6)</f>
        <v>0</v>
      </c>
      <c r="F7" s="14">
        <f>SUM(F3:F6)</f>
        <v>440817</v>
      </c>
      <c r="G7" s="14">
        <f>SUM(G3:G6)</f>
        <v>5951034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B10" sqref="B10"/>
    </sheetView>
  </sheetViews>
  <sheetFormatPr defaultColWidth="9.140625" defaultRowHeight="15.75" x14ac:dyDescent="0.25"/>
  <cols>
    <col min="1" max="1" width="13.5703125" style="8" customWidth="1"/>
    <col min="2" max="2" width="73.140625" style="1" customWidth="1"/>
    <col min="3" max="3" width="14.42578125" style="1" customWidth="1"/>
    <col min="4" max="4" width="15.28515625" style="9" customWidth="1"/>
    <col min="5" max="5" width="14.85546875" style="9" customWidth="1"/>
    <col min="6" max="7" width="17.140625" style="9" customWidth="1"/>
    <col min="8" max="16384" width="9.140625" style="1"/>
  </cols>
  <sheetData>
    <row r="1" spans="1:7" x14ac:dyDescent="0.25">
      <c r="A1" s="111" t="s">
        <v>41</v>
      </c>
      <c r="B1" s="111"/>
      <c r="C1" s="111"/>
      <c r="D1" s="111"/>
      <c r="E1" s="111"/>
      <c r="F1" s="111"/>
      <c r="G1" s="111"/>
    </row>
    <row r="2" spans="1:7" ht="28.5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7" ht="33" customHeight="1" x14ac:dyDescent="0.25">
      <c r="A3" s="5">
        <v>44677</v>
      </c>
      <c r="B3" s="6" t="s">
        <v>15</v>
      </c>
      <c r="C3" s="6" t="s">
        <v>20</v>
      </c>
      <c r="D3" s="7">
        <v>1570019</v>
      </c>
      <c r="E3" s="7">
        <v>0</v>
      </c>
      <c r="F3" s="7">
        <v>125602</v>
      </c>
      <c r="G3" s="7">
        <v>1695621</v>
      </c>
    </row>
    <row r="4" spans="1:7" ht="33" customHeight="1" x14ac:dyDescent="0.25">
      <c r="A4" s="5">
        <v>44677</v>
      </c>
      <c r="B4" s="6" t="s">
        <v>15</v>
      </c>
      <c r="C4" s="6" t="s">
        <v>21</v>
      </c>
      <c r="D4" s="7">
        <v>1019020</v>
      </c>
      <c r="E4" s="7">
        <v>0</v>
      </c>
      <c r="F4" s="7">
        <v>81522</v>
      </c>
      <c r="G4" s="7">
        <v>1100542</v>
      </c>
    </row>
    <row r="5" spans="1:7" ht="33" customHeight="1" x14ac:dyDescent="0.25">
      <c r="A5" s="5">
        <v>44657</v>
      </c>
      <c r="B5" s="6" t="s">
        <v>15</v>
      </c>
      <c r="C5" s="6" t="s">
        <v>22</v>
      </c>
      <c r="D5" s="7">
        <v>0</v>
      </c>
      <c r="E5" s="7">
        <v>0</v>
      </c>
      <c r="F5" s="7">
        <v>0</v>
      </c>
      <c r="G5" s="7">
        <v>0</v>
      </c>
    </row>
    <row r="6" spans="1:7" ht="33" customHeight="1" x14ac:dyDescent="0.25">
      <c r="A6" s="5">
        <v>44657</v>
      </c>
      <c r="B6" s="6" t="s">
        <v>15</v>
      </c>
      <c r="C6" s="6" t="s">
        <v>23</v>
      </c>
      <c r="D6" s="7">
        <v>0</v>
      </c>
      <c r="E6" s="7">
        <v>0</v>
      </c>
      <c r="F6" s="7">
        <v>0</v>
      </c>
      <c r="G6" s="7">
        <v>0</v>
      </c>
    </row>
    <row r="7" spans="1:7" x14ac:dyDescent="0.25">
      <c r="D7" s="14">
        <f>SUM(D3:D6)</f>
        <v>2589039</v>
      </c>
      <c r="E7" s="14">
        <f t="shared" ref="E7:G7" si="0">SUM(E3:E6)</f>
        <v>0</v>
      </c>
      <c r="F7" s="14">
        <f t="shared" si="0"/>
        <v>207124</v>
      </c>
      <c r="G7" s="14">
        <f t="shared" si="0"/>
        <v>2796163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zoomScaleNormal="100" workbookViewId="0">
      <selection activeCell="C9" sqref="C9"/>
    </sheetView>
  </sheetViews>
  <sheetFormatPr defaultColWidth="9.140625" defaultRowHeight="15" x14ac:dyDescent="0.25"/>
  <cols>
    <col min="1" max="1" width="14.28515625" style="94" customWidth="1"/>
    <col min="2" max="2" width="24" customWidth="1"/>
    <col min="3" max="3" width="26.5703125" customWidth="1"/>
    <col min="4" max="4" width="14" customWidth="1"/>
    <col min="5" max="5" width="20.140625" style="69" customWidth="1"/>
    <col min="6" max="8" width="17.140625" style="69" customWidth="1"/>
  </cols>
  <sheetData>
    <row r="1" spans="1:8" ht="18.75" x14ac:dyDescent="0.3">
      <c r="A1" s="110" t="s">
        <v>116</v>
      </c>
      <c r="B1" s="110"/>
      <c r="C1" s="110"/>
      <c r="D1" s="110"/>
      <c r="E1" s="110"/>
      <c r="F1" s="110"/>
      <c r="G1" s="110"/>
      <c r="H1" s="110"/>
    </row>
    <row r="2" spans="1:8" ht="15" customHeight="1" x14ac:dyDescent="0.25">
      <c r="A2" s="91" t="s">
        <v>2</v>
      </c>
      <c r="B2" s="63" t="s">
        <v>4</v>
      </c>
      <c r="C2" s="63" t="s">
        <v>83</v>
      </c>
      <c r="D2" s="63" t="s">
        <v>0</v>
      </c>
      <c r="E2" s="64" t="s">
        <v>7</v>
      </c>
      <c r="F2" s="64" t="s">
        <v>5</v>
      </c>
      <c r="G2" s="64" t="s">
        <v>8</v>
      </c>
      <c r="H2" s="64" t="s">
        <v>12</v>
      </c>
    </row>
    <row r="3" spans="1:8" ht="32.25" customHeight="1" x14ac:dyDescent="0.25">
      <c r="A3" s="92">
        <v>44930</v>
      </c>
      <c r="B3" s="66" t="s">
        <v>15</v>
      </c>
      <c r="C3" s="66" t="s">
        <v>117</v>
      </c>
      <c r="D3" s="66" t="s">
        <v>118</v>
      </c>
      <c r="E3" s="67">
        <v>1186676</v>
      </c>
      <c r="F3" s="67">
        <v>71201</v>
      </c>
      <c r="G3" s="67">
        <v>111548</v>
      </c>
      <c r="H3" s="67">
        <v>1227023</v>
      </c>
    </row>
    <row r="4" spans="1:8" ht="24.75" customHeight="1" x14ac:dyDescent="0.25">
      <c r="A4" s="92">
        <v>44930</v>
      </c>
      <c r="B4" s="66" t="s">
        <v>15</v>
      </c>
      <c r="C4" s="66" t="s">
        <v>119</v>
      </c>
      <c r="D4" s="66" t="s">
        <v>120</v>
      </c>
      <c r="E4" s="67">
        <v>1406893</v>
      </c>
      <c r="F4" s="67">
        <v>84414</v>
      </c>
      <c r="G4" s="67">
        <v>132248</v>
      </c>
      <c r="H4" s="67">
        <v>1454727</v>
      </c>
    </row>
    <row r="5" spans="1:8" ht="22.5" customHeight="1" x14ac:dyDescent="0.25">
      <c r="A5" s="93" t="s">
        <v>121</v>
      </c>
      <c r="E5" s="97">
        <v>2593569</v>
      </c>
      <c r="F5" s="97">
        <v>155615</v>
      </c>
      <c r="G5" s="97">
        <v>243796</v>
      </c>
      <c r="H5" s="98">
        <v>2681750</v>
      </c>
    </row>
    <row r="9" spans="1:8" x14ac:dyDescent="0.25">
      <c r="A9" s="94">
        <v>44930</v>
      </c>
      <c r="B9" t="s">
        <v>81</v>
      </c>
      <c r="C9" s="99">
        <v>165832</v>
      </c>
      <c r="E9" s="69" t="s">
        <v>12</v>
      </c>
      <c r="F9" s="100">
        <f>H5-C9</f>
        <v>2515918</v>
      </c>
    </row>
    <row r="10" spans="1:8" x14ac:dyDescent="0.25">
      <c r="C10" s="9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topLeftCell="A7" zoomScaleNormal="100" workbookViewId="0">
      <selection activeCell="G15" sqref="G15"/>
    </sheetView>
  </sheetViews>
  <sheetFormatPr defaultColWidth="9.140625" defaultRowHeight="15" x14ac:dyDescent="0.25"/>
  <cols>
    <col min="1" max="1" width="14.28515625" style="94" customWidth="1"/>
    <col min="2" max="2" width="30" customWidth="1"/>
    <col min="3" max="3" width="15" customWidth="1"/>
    <col min="4" max="7" width="17.140625" style="69" customWidth="1"/>
  </cols>
  <sheetData>
    <row r="1" spans="1:7" ht="18.75" x14ac:dyDescent="0.3">
      <c r="A1" s="110" t="s">
        <v>100</v>
      </c>
      <c r="B1" s="110"/>
      <c r="C1" s="110"/>
      <c r="D1" s="110"/>
      <c r="E1" s="110"/>
      <c r="F1" s="110"/>
      <c r="G1" s="110"/>
    </row>
    <row r="2" spans="1:7" ht="15" customHeight="1" x14ac:dyDescent="0.25">
      <c r="A2" s="91" t="s">
        <v>2</v>
      </c>
      <c r="B2" s="63" t="s">
        <v>4</v>
      </c>
      <c r="C2" s="63" t="s">
        <v>0</v>
      </c>
      <c r="D2" s="64" t="s">
        <v>7</v>
      </c>
      <c r="E2" s="64" t="s">
        <v>5</v>
      </c>
      <c r="F2" s="64" t="s">
        <v>8</v>
      </c>
      <c r="G2" s="64" t="s">
        <v>12</v>
      </c>
    </row>
    <row r="3" spans="1:7" ht="20.25" customHeight="1" x14ac:dyDescent="0.25">
      <c r="A3" s="92">
        <v>44924</v>
      </c>
      <c r="B3" s="66" t="s">
        <v>13</v>
      </c>
      <c r="C3" s="66" t="s">
        <v>101</v>
      </c>
      <c r="D3" s="67">
        <v>2667871</v>
      </c>
      <c r="E3" s="67">
        <v>160073</v>
      </c>
      <c r="F3" s="67">
        <v>200624</v>
      </c>
      <c r="G3" s="67">
        <v>2708422</v>
      </c>
    </row>
    <row r="4" spans="1:7" ht="20.25" customHeight="1" x14ac:dyDescent="0.25">
      <c r="A4" s="92">
        <v>44923</v>
      </c>
      <c r="B4" s="66" t="s">
        <v>102</v>
      </c>
      <c r="C4" s="66" t="s">
        <v>103</v>
      </c>
      <c r="D4" s="67">
        <v>2664187</v>
      </c>
      <c r="E4" s="67">
        <v>410287</v>
      </c>
      <c r="F4" s="67">
        <v>180312</v>
      </c>
      <c r="G4" s="67">
        <v>2434212</v>
      </c>
    </row>
    <row r="5" spans="1:7" ht="20.25" customHeight="1" x14ac:dyDescent="0.25">
      <c r="A5" s="92">
        <v>44921</v>
      </c>
      <c r="B5" s="66" t="s">
        <v>9</v>
      </c>
      <c r="C5" s="66" t="s">
        <v>104</v>
      </c>
      <c r="D5" s="67">
        <v>1447378</v>
      </c>
      <c r="E5" s="67">
        <v>86843</v>
      </c>
      <c r="F5" s="67">
        <v>108843</v>
      </c>
      <c r="G5" s="67">
        <v>1469378</v>
      </c>
    </row>
    <row r="6" spans="1:7" ht="20.25" customHeight="1" x14ac:dyDescent="0.25">
      <c r="A6" s="92">
        <v>44917</v>
      </c>
      <c r="B6" s="66" t="s">
        <v>105</v>
      </c>
      <c r="C6" s="66" t="s">
        <v>106</v>
      </c>
      <c r="D6" s="67">
        <v>2166490</v>
      </c>
      <c r="E6" s="67">
        <v>333640</v>
      </c>
      <c r="F6" s="67">
        <v>146628</v>
      </c>
      <c r="G6" s="67">
        <v>1979478</v>
      </c>
    </row>
    <row r="7" spans="1:7" ht="20.25" customHeight="1" x14ac:dyDescent="0.25">
      <c r="A7" s="92">
        <v>44911</v>
      </c>
      <c r="B7" s="66" t="s">
        <v>14</v>
      </c>
      <c r="C7" s="66" t="s">
        <v>107</v>
      </c>
      <c r="D7" s="67">
        <v>746553</v>
      </c>
      <c r="E7" s="67">
        <v>44793</v>
      </c>
      <c r="F7" s="67">
        <v>56141</v>
      </c>
      <c r="G7" s="67">
        <v>757901</v>
      </c>
    </row>
    <row r="8" spans="1:7" ht="20.25" customHeight="1" x14ac:dyDescent="0.25">
      <c r="A8" s="92">
        <v>44903</v>
      </c>
      <c r="B8" s="66" t="s">
        <v>108</v>
      </c>
      <c r="C8" s="66" t="s">
        <v>109</v>
      </c>
      <c r="D8" s="67">
        <v>2150170</v>
      </c>
      <c r="E8" s="67">
        <v>331128</v>
      </c>
      <c r="F8" s="67">
        <v>145523</v>
      </c>
      <c r="G8" s="67">
        <v>1964565</v>
      </c>
    </row>
    <row r="9" spans="1:7" ht="20.25" customHeight="1" x14ac:dyDescent="0.25">
      <c r="A9" s="92">
        <v>44900</v>
      </c>
      <c r="B9" s="66" t="s">
        <v>91</v>
      </c>
      <c r="C9" s="66" t="s">
        <v>110</v>
      </c>
      <c r="D9" s="67">
        <v>829389</v>
      </c>
      <c r="E9" s="67">
        <v>49764</v>
      </c>
      <c r="F9" s="67">
        <v>62370</v>
      </c>
      <c r="G9" s="67">
        <v>841995</v>
      </c>
    </row>
    <row r="10" spans="1:7" x14ac:dyDescent="0.25">
      <c r="A10" s="93" t="s">
        <v>111</v>
      </c>
      <c r="D10" s="70">
        <f>SUM(D3:D9)</f>
        <v>12672038</v>
      </c>
      <c r="E10" s="70">
        <f t="shared" ref="E10:G10" si="0">SUM(E3:E9)</f>
        <v>1416528</v>
      </c>
      <c r="F10" s="70">
        <f t="shared" si="0"/>
        <v>900441</v>
      </c>
      <c r="G10" s="70">
        <f t="shared" si="0"/>
        <v>12155951</v>
      </c>
    </row>
    <row r="14" spans="1:7" ht="15.75" x14ac:dyDescent="0.25">
      <c r="A14" s="38" t="s">
        <v>98</v>
      </c>
      <c r="B14" s="39" t="s">
        <v>81</v>
      </c>
      <c r="C14" s="61">
        <v>189376</v>
      </c>
      <c r="F14" s="69" t="s">
        <v>82</v>
      </c>
      <c r="G14" s="69">
        <f>G10-C14-C15</f>
        <v>11603338</v>
      </c>
    </row>
    <row r="15" spans="1:7" ht="15.75" x14ac:dyDescent="0.25">
      <c r="A15" s="38" t="s">
        <v>98</v>
      </c>
      <c r="B15" s="39" t="s">
        <v>81</v>
      </c>
      <c r="C15" s="61">
        <v>363237</v>
      </c>
    </row>
    <row r="16" spans="1:7" x14ac:dyDescent="0.25">
      <c r="C16" s="95">
        <f>SUM(C14:C15)</f>
        <v>552613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"/>
  <sheetViews>
    <sheetView zoomScaleNormal="100" workbookViewId="0">
      <selection activeCell="A3" sqref="A3:XFD3"/>
    </sheetView>
  </sheetViews>
  <sheetFormatPr defaultColWidth="9.140625" defaultRowHeight="15" x14ac:dyDescent="0.25"/>
  <cols>
    <col min="1" max="1" width="13.5703125" style="68" customWidth="1"/>
    <col min="2" max="2" width="35.42578125" customWidth="1"/>
    <col min="3" max="3" width="53" customWidth="1"/>
    <col min="4" max="4" width="15" customWidth="1"/>
    <col min="5" max="8" width="17.140625" style="69" customWidth="1"/>
  </cols>
  <sheetData>
    <row r="1" spans="1:8" ht="18.75" x14ac:dyDescent="0.3">
      <c r="A1" s="110" t="s">
        <v>94</v>
      </c>
      <c r="B1" s="110"/>
      <c r="C1" s="110"/>
      <c r="D1" s="110"/>
      <c r="E1" s="110"/>
      <c r="F1" s="110"/>
      <c r="G1" s="110"/>
      <c r="H1" s="110"/>
    </row>
    <row r="2" spans="1:8" ht="15" customHeight="1" x14ac:dyDescent="0.25">
      <c r="A2" s="62" t="s">
        <v>2</v>
      </c>
      <c r="B2" s="63" t="s">
        <v>4</v>
      </c>
      <c r="C2" s="63" t="s">
        <v>83</v>
      </c>
      <c r="D2" s="63" t="s">
        <v>0</v>
      </c>
      <c r="E2" s="64" t="s">
        <v>7</v>
      </c>
      <c r="F2" s="64" t="s">
        <v>5</v>
      </c>
      <c r="G2" s="64" t="s">
        <v>8</v>
      </c>
      <c r="H2" s="64" t="s">
        <v>12</v>
      </c>
    </row>
    <row r="3" spans="1:8" s="89" customFormat="1" ht="25.5" customHeight="1" x14ac:dyDescent="0.25">
      <c r="A3" s="86">
        <v>44880</v>
      </c>
      <c r="B3" s="87" t="s">
        <v>9</v>
      </c>
      <c r="C3" s="87" t="s">
        <v>84</v>
      </c>
      <c r="D3" s="87" t="s">
        <v>85</v>
      </c>
      <c r="E3" s="88">
        <v>1571795</v>
      </c>
      <c r="F3" s="88">
        <v>94308</v>
      </c>
      <c r="G3" s="88">
        <v>118199</v>
      </c>
      <c r="H3" s="88">
        <v>1595686</v>
      </c>
    </row>
    <row r="4" spans="1:8" ht="25.5" customHeight="1" x14ac:dyDescent="0.25">
      <c r="A4" s="65">
        <v>44875</v>
      </c>
      <c r="B4" s="66" t="s">
        <v>24</v>
      </c>
      <c r="C4" s="66" t="s">
        <v>86</v>
      </c>
      <c r="D4" s="66" t="s">
        <v>87</v>
      </c>
      <c r="E4" s="67">
        <v>1414057</v>
      </c>
      <c r="F4" s="67">
        <v>84843</v>
      </c>
      <c r="G4" s="67">
        <v>106337</v>
      </c>
      <c r="H4" s="67">
        <v>1435551</v>
      </c>
    </row>
    <row r="5" spans="1:8" ht="25.5" customHeight="1" x14ac:dyDescent="0.25">
      <c r="A5" s="65">
        <v>44874</v>
      </c>
      <c r="B5" s="66" t="s">
        <v>88</v>
      </c>
      <c r="C5" s="66" t="s">
        <v>89</v>
      </c>
      <c r="D5" s="66" t="s">
        <v>90</v>
      </c>
      <c r="E5" s="67">
        <v>1631975</v>
      </c>
      <c r="F5" s="67">
        <v>251325</v>
      </c>
      <c r="G5" s="67">
        <v>110452</v>
      </c>
      <c r="H5" s="67">
        <v>1491102</v>
      </c>
    </row>
    <row r="6" spans="1:8" ht="25.5" customHeight="1" x14ac:dyDescent="0.25">
      <c r="A6" s="65">
        <v>44866</v>
      </c>
      <c r="B6" s="66" t="s">
        <v>91</v>
      </c>
      <c r="C6" s="66" t="s">
        <v>92</v>
      </c>
      <c r="D6" s="66" t="s">
        <v>93</v>
      </c>
      <c r="E6" s="67">
        <v>860068</v>
      </c>
      <c r="F6" s="67">
        <v>51604</v>
      </c>
      <c r="G6" s="67">
        <v>64677</v>
      </c>
      <c r="H6" s="67">
        <v>873141</v>
      </c>
    </row>
    <row r="7" spans="1:8" x14ac:dyDescent="0.25">
      <c r="E7" s="70">
        <v>5477895</v>
      </c>
      <c r="F7" s="70">
        <v>482080</v>
      </c>
      <c r="G7" s="70">
        <v>399665</v>
      </c>
      <c r="H7" s="70">
        <v>5395480</v>
      </c>
    </row>
    <row r="13" spans="1:8" x14ac:dyDescent="0.25">
      <c r="C13" s="69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topLeftCell="A4" zoomScaleNormal="100" workbookViewId="0">
      <selection activeCell="D14" sqref="D14"/>
    </sheetView>
  </sheetViews>
  <sheetFormatPr defaultColWidth="9.140625" defaultRowHeight="15.75" x14ac:dyDescent="0.25"/>
  <cols>
    <col min="1" max="1" width="13.5703125" style="8" customWidth="1"/>
    <col min="2" max="2" width="44.85546875" style="1" customWidth="1"/>
    <col min="3" max="3" width="15" style="1" customWidth="1"/>
    <col min="4" max="4" width="14.28515625" style="9" customWidth="1"/>
    <col min="5" max="5" width="17.140625" style="9" customWidth="1"/>
    <col min="6" max="6" width="20.42578125" style="9" customWidth="1"/>
    <col min="7" max="7" width="17.140625" style="9" customWidth="1"/>
    <col min="8" max="8" width="11.5703125" style="1" bestFit="1" customWidth="1"/>
    <col min="9" max="16384" width="9.140625" style="1"/>
  </cols>
  <sheetData>
    <row r="1" spans="1:8" x14ac:dyDescent="0.25">
      <c r="A1" s="111" t="s">
        <v>46</v>
      </c>
      <c r="B1" s="111"/>
      <c r="C1" s="111"/>
      <c r="D1" s="111"/>
      <c r="E1" s="111"/>
      <c r="F1" s="111"/>
      <c r="G1" s="111"/>
    </row>
    <row r="2" spans="1:8" ht="27.75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8" ht="35.25" customHeight="1" x14ac:dyDescent="0.25">
      <c r="A3" s="51">
        <v>44860</v>
      </c>
      <c r="B3" s="52" t="s">
        <v>13</v>
      </c>
      <c r="C3" s="52" t="s">
        <v>6</v>
      </c>
      <c r="D3" s="53">
        <v>1005193</v>
      </c>
      <c r="E3" s="53">
        <v>60312</v>
      </c>
      <c r="F3" s="53">
        <v>75590</v>
      </c>
      <c r="G3" s="53">
        <v>1020471</v>
      </c>
    </row>
    <row r="4" spans="1:8" ht="35.25" customHeight="1" x14ac:dyDescent="0.25">
      <c r="A4" s="51">
        <v>44858</v>
      </c>
      <c r="B4" s="52" t="s">
        <v>9</v>
      </c>
      <c r="C4" s="52" t="s">
        <v>3</v>
      </c>
      <c r="D4" s="53">
        <v>545208</v>
      </c>
      <c r="E4" s="53">
        <v>32713</v>
      </c>
      <c r="F4" s="53">
        <v>41000</v>
      </c>
      <c r="G4" s="53">
        <v>553495</v>
      </c>
    </row>
    <row r="5" spans="1:8" ht="35.25" customHeight="1" x14ac:dyDescent="0.25">
      <c r="A5" s="11">
        <v>44839</v>
      </c>
      <c r="B5" s="12" t="s">
        <v>14</v>
      </c>
      <c r="C5" s="12" t="s">
        <v>10</v>
      </c>
      <c r="D5" s="13">
        <v>1334975</v>
      </c>
      <c r="E5" s="13">
        <v>205587</v>
      </c>
      <c r="F5" s="13">
        <v>90351</v>
      </c>
      <c r="G5" s="13">
        <v>1219739</v>
      </c>
    </row>
    <row r="6" spans="1:8" ht="35.25" customHeight="1" x14ac:dyDescent="0.25">
      <c r="A6" s="11">
        <v>44839</v>
      </c>
      <c r="B6" s="12" t="s">
        <v>13</v>
      </c>
      <c r="C6" s="12" t="s">
        <v>1</v>
      </c>
      <c r="D6" s="13">
        <v>1334975</v>
      </c>
      <c r="E6" s="13">
        <v>205587</v>
      </c>
      <c r="F6" s="13">
        <v>90351</v>
      </c>
      <c r="G6" s="13">
        <v>1219739</v>
      </c>
    </row>
    <row r="7" spans="1:8" ht="35.25" customHeight="1" x14ac:dyDescent="0.25">
      <c r="A7" s="11">
        <v>44835</v>
      </c>
      <c r="B7" s="12" t="s">
        <v>24</v>
      </c>
      <c r="C7" s="12" t="s">
        <v>25</v>
      </c>
      <c r="D7" s="53">
        <v>1080361</v>
      </c>
      <c r="E7" s="13">
        <v>64821</v>
      </c>
      <c r="F7" s="13">
        <v>81243</v>
      </c>
      <c r="G7" s="13">
        <v>1096783</v>
      </c>
    </row>
    <row r="8" spans="1:8" x14ac:dyDescent="0.25">
      <c r="D8" s="10">
        <f>SUM(D3:D7)</f>
        <v>5300712</v>
      </c>
      <c r="E8" s="10">
        <f t="shared" ref="E8:F8" si="0">SUM(E3:E7)</f>
        <v>569020</v>
      </c>
      <c r="F8" s="10">
        <f t="shared" si="0"/>
        <v>378535</v>
      </c>
      <c r="G8" s="10">
        <f>SUM(G3:G7)</f>
        <v>5110227</v>
      </c>
      <c r="H8" s="54"/>
    </row>
    <row r="11" spans="1:8" x14ac:dyDescent="0.25">
      <c r="A11" s="38">
        <v>44630</v>
      </c>
      <c r="B11" s="39" t="s">
        <v>81</v>
      </c>
      <c r="C11" s="60"/>
      <c r="D11" s="61">
        <v>159980</v>
      </c>
      <c r="F11" s="59" t="s">
        <v>82</v>
      </c>
      <c r="G11" s="50">
        <f>G8-(D11+D12)</f>
        <v>4366265</v>
      </c>
    </row>
    <row r="12" spans="1:8" x14ac:dyDescent="0.25">
      <c r="A12" s="38" t="s">
        <v>80</v>
      </c>
      <c r="B12" s="39" t="s">
        <v>81</v>
      </c>
      <c r="C12" s="60"/>
      <c r="D12" s="61">
        <v>583982</v>
      </c>
    </row>
    <row r="15" spans="1:8" x14ac:dyDescent="0.25">
      <c r="B15" s="9"/>
    </row>
    <row r="17" spans="2:2" x14ac:dyDescent="0.25">
      <c r="B17" s="9"/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>
      <selection activeCell="G4" sqref="G4"/>
    </sheetView>
  </sheetViews>
  <sheetFormatPr defaultColWidth="9.140625" defaultRowHeight="15.75" x14ac:dyDescent="0.25"/>
  <cols>
    <col min="1" max="1" width="13.5703125" style="8" customWidth="1"/>
    <col min="2" max="2" width="30" style="1" customWidth="1"/>
    <col min="3" max="3" width="15" style="1" customWidth="1"/>
    <col min="4" max="7" width="17.140625" style="9" customWidth="1"/>
    <col min="8" max="16384" width="9.140625" style="1"/>
  </cols>
  <sheetData>
    <row r="1" spans="1:7" ht="35.25" customHeight="1" x14ac:dyDescent="0.25">
      <c r="A1" s="111" t="s">
        <v>45</v>
      </c>
      <c r="B1" s="111"/>
      <c r="C1" s="111"/>
      <c r="D1" s="111"/>
      <c r="E1" s="111"/>
      <c r="F1" s="111"/>
      <c r="G1" s="111"/>
    </row>
    <row r="2" spans="1:7" ht="38.25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7" ht="39.75" customHeight="1" x14ac:dyDescent="0.25">
      <c r="A3" s="11">
        <v>44826</v>
      </c>
      <c r="B3" s="12" t="s">
        <v>9</v>
      </c>
      <c r="C3" s="12" t="s">
        <v>26</v>
      </c>
      <c r="D3" s="13">
        <v>740577</v>
      </c>
      <c r="E3" s="13">
        <v>44435</v>
      </c>
      <c r="F3" s="13">
        <v>55691</v>
      </c>
      <c r="G3" s="13">
        <v>751833</v>
      </c>
    </row>
    <row r="4" spans="1:7" x14ac:dyDescent="0.25">
      <c r="D4" s="10">
        <f>SUM(D3:D3)</f>
        <v>740577</v>
      </c>
      <c r="E4" s="10">
        <f>SUM(E3:E3)</f>
        <v>44435</v>
      </c>
      <c r="F4" s="10">
        <f>SUM(F3:F3)</f>
        <v>55691</v>
      </c>
      <c r="G4" s="10">
        <f>SUM(G3:G3)</f>
        <v>751833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zoomScaleNormal="100" workbookViewId="0">
      <selection activeCell="H7" sqref="H7"/>
    </sheetView>
  </sheetViews>
  <sheetFormatPr defaultColWidth="9.140625" defaultRowHeight="15.75" x14ac:dyDescent="0.25"/>
  <cols>
    <col min="1" max="1" width="13.5703125" style="8" customWidth="1"/>
    <col min="2" max="2" width="17.140625" style="1" customWidth="1"/>
    <col min="3" max="3" width="73" style="1" customWidth="1"/>
    <col min="4" max="4" width="15" style="1" customWidth="1"/>
    <col min="5" max="8" width="17.140625" style="9" customWidth="1"/>
    <col min="9" max="16384" width="9.140625" style="1"/>
  </cols>
  <sheetData>
    <row r="1" spans="1:8" x14ac:dyDescent="0.25">
      <c r="A1" s="111" t="s">
        <v>44</v>
      </c>
      <c r="B1" s="111"/>
      <c r="C1" s="111"/>
      <c r="D1" s="111"/>
      <c r="E1" s="111"/>
      <c r="F1" s="111"/>
      <c r="G1" s="111"/>
      <c r="H1" s="111"/>
    </row>
    <row r="2" spans="1:8" ht="39.75" customHeight="1" x14ac:dyDescent="0.25">
      <c r="A2" s="2" t="s">
        <v>2</v>
      </c>
      <c r="B2" s="3" t="s">
        <v>11</v>
      </c>
      <c r="C2" s="3" t="s">
        <v>4</v>
      </c>
      <c r="D2" s="3" t="s">
        <v>0</v>
      </c>
      <c r="E2" s="4" t="s">
        <v>7</v>
      </c>
      <c r="F2" s="4" t="s">
        <v>5</v>
      </c>
      <c r="G2" s="4" t="s">
        <v>8</v>
      </c>
      <c r="H2" s="4" t="s">
        <v>12</v>
      </c>
    </row>
    <row r="3" spans="1:8" ht="62.25" customHeight="1" x14ac:dyDescent="0.25">
      <c r="A3" s="5">
        <v>44800</v>
      </c>
      <c r="B3" s="6" t="s">
        <v>32</v>
      </c>
      <c r="C3" s="6" t="s">
        <v>24</v>
      </c>
      <c r="D3" s="6" t="s">
        <v>33</v>
      </c>
      <c r="E3" s="7">
        <v>1755942</v>
      </c>
      <c r="F3" s="7">
        <v>105356</v>
      </c>
      <c r="G3" s="7">
        <v>132047</v>
      </c>
      <c r="H3" s="7">
        <v>1782633</v>
      </c>
    </row>
    <row r="4" spans="1:8" ht="62.25" customHeight="1" x14ac:dyDescent="0.25">
      <c r="A4" s="5">
        <v>44797</v>
      </c>
      <c r="B4" s="6" t="s">
        <v>34</v>
      </c>
      <c r="C4" s="6" t="s">
        <v>9</v>
      </c>
      <c r="D4" s="6" t="s">
        <v>35</v>
      </c>
      <c r="E4" s="7">
        <v>978868</v>
      </c>
      <c r="F4" s="7">
        <v>58732</v>
      </c>
      <c r="G4" s="7">
        <v>73611</v>
      </c>
      <c r="H4" s="7">
        <v>993747</v>
      </c>
    </row>
    <row r="5" spans="1:8" ht="62.25" customHeight="1" x14ac:dyDescent="0.25">
      <c r="A5" s="11">
        <v>44776</v>
      </c>
      <c r="B5" s="12" t="s">
        <v>36</v>
      </c>
      <c r="C5" s="12" t="s">
        <v>24</v>
      </c>
      <c r="D5" s="12" t="s">
        <v>37</v>
      </c>
      <c r="E5" s="13">
        <v>1073535</v>
      </c>
      <c r="F5" s="13">
        <v>64412</v>
      </c>
      <c r="G5" s="13">
        <v>80730</v>
      </c>
      <c r="H5" s="13">
        <v>1089853</v>
      </c>
    </row>
    <row r="6" spans="1:8" ht="62.25" customHeight="1" x14ac:dyDescent="0.25">
      <c r="A6" s="11">
        <v>44774</v>
      </c>
      <c r="B6" s="12" t="s">
        <v>38</v>
      </c>
      <c r="C6" s="12" t="s">
        <v>15</v>
      </c>
      <c r="D6" s="12" t="s">
        <v>39</v>
      </c>
      <c r="E6" s="13">
        <v>898982</v>
      </c>
      <c r="F6" s="13">
        <v>53939</v>
      </c>
      <c r="G6" s="13">
        <v>67603</v>
      </c>
      <c r="H6" s="13">
        <v>912646</v>
      </c>
    </row>
    <row r="7" spans="1:8" x14ac:dyDescent="0.25">
      <c r="E7" s="10">
        <f>SUM(E3:E6)</f>
        <v>4707327</v>
      </c>
      <c r="F7" s="10">
        <f t="shared" ref="F7:H7" si="0">SUM(F3:F6)</f>
        <v>282439</v>
      </c>
      <c r="G7" s="10">
        <f t="shared" si="0"/>
        <v>353991</v>
      </c>
      <c r="H7" s="10">
        <f t="shared" si="0"/>
        <v>4778879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C3" sqref="C3"/>
    </sheetView>
  </sheetViews>
  <sheetFormatPr defaultColWidth="9.140625" defaultRowHeight="15.75" x14ac:dyDescent="0.25"/>
  <cols>
    <col min="1" max="1" width="13.5703125" style="8" customWidth="1"/>
    <col min="2" max="2" width="73.28515625" style="1" customWidth="1"/>
    <col min="3" max="3" width="15" style="1" customWidth="1"/>
    <col min="4" max="4" width="15.28515625" style="9" customWidth="1"/>
    <col min="5" max="5" width="14.42578125" style="9" customWidth="1"/>
    <col min="6" max="7" width="17.140625" style="9" customWidth="1"/>
    <col min="8" max="16384" width="9.140625" style="1"/>
  </cols>
  <sheetData>
    <row r="1" spans="1:7" ht="39" customHeight="1" x14ac:dyDescent="0.25">
      <c r="A1" s="111" t="s">
        <v>43</v>
      </c>
      <c r="B1" s="111"/>
      <c r="C1" s="111"/>
      <c r="D1" s="111"/>
      <c r="E1" s="111"/>
      <c r="F1" s="111"/>
      <c r="G1" s="111"/>
    </row>
    <row r="2" spans="1:7" ht="36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7" ht="36.75" customHeight="1" x14ac:dyDescent="0.25">
      <c r="A3" s="11">
        <v>44767</v>
      </c>
      <c r="B3" s="12" t="s">
        <v>15</v>
      </c>
      <c r="C3" s="12" t="s">
        <v>29</v>
      </c>
      <c r="D3" s="13">
        <v>1166894</v>
      </c>
      <c r="E3" s="13">
        <v>70014</v>
      </c>
      <c r="F3" s="13">
        <v>87750</v>
      </c>
      <c r="G3" s="13">
        <v>1184630</v>
      </c>
    </row>
    <row r="4" spans="1:7" ht="36.75" customHeight="1" x14ac:dyDescent="0.25">
      <c r="A4" s="11">
        <v>44760</v>
      </c>
      <c r="B4" s="12" t="s">
        <v>15</v>
      </c>
      <c r="C4" s="12" t="s">
        <v>30</v>
      </c>
      <c r="D4" s="13">
        <v>1172658</v>
      </c>
      <c r="E4" s="13">
        <v>70361</v>
      </c>
      <c r="F4" s="13">
        <v>88184</v>
      </c>
      <c r="G4" s="13">
        <v>1190481</v>
      </c>
    </row>
    <row r="5" spans="1:7" ht="36.75" customHeight="1" x14ac:dyDescent="0.25">
      <c r="A5" s="11">
        <v>44747</v>
      </c>
      <c r="B5" s="12" t="s">
        <v>15</v>
      </c>
      <c r="C5" s="12" t="s">
        <v>31</v>
      </c>
      <c r="D5" s="13">
        <v>665915</v>
      </c>
      <c r="E5" s="13">
        <v>0</v>
      </c>
      <c r="F5" s="13">
        <v>53273</v>
      </c>
      <c r="G5" s="13">
        <v>719188</v>
      </c>
    </row>
    <row r="6" spans="1:7" x14ac:dyDescent="0.25">
      <c r="D6" s="10">
        <f>SUM(D3:D5)</f>
        <v>3005467</v>
      </c>
      <c r="E6" s="10">
        <f t="shared" ref="E6:G6" si="0">SUM(E3:E5)</f>
        <v>140375</v>
      </c>
      <c r="F6" s="10">
        <f t="shared" si="0"/>
        <v>229207</v>
      </c>
      <c r="G6" s="10">
        <f t="shared" si="0"/>
        <v>3094299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topLeftCell="B1" zoomScaleNormal="100" workbookViewId="0">
      <selection activeCell="D5" sqref="D5:G5"/>
    </sheetView>
  </sheetViews>
  <sheetFormatPr defaultColWidth="9.140625" defaultRowHeight="15.75" x14ac:dyDescent="0.25"/>
  <cols>
    <col min="1" max="1" width="13.5703125" style="8" customWidth="1"/>
    <col min="2" max="2" width="73" style="1" customWidth="1"/>
    <col min="3" max="3" width="15" style="1" customWidth="1"/>
    <col min="4" max="7" width="17.140625" style="9" customWidth="1"/>
    <col min="8" max="16384" width="9.140625" style="1"/>
  </cols>
  <sheetData>
    <row r="1" spans="1:7" ht="33.75" customHeight="1" x14ac:dyDescent="0.25">
      <c r="A1" s="111" t="s">
        <v>42</v>
      </c>
      <c r="B1" s="111"/>
      <c r="C1" s="111"/>
      <c r="D1" s="111"/>
      <c r="E1" s="111"/>
      <c r="F1" s="111"/>
      <c r="G1" s="111"/>
    </row>
    <row r="2" spans="1:7" ht="29.25" customHeight="1" x14ac:dyDescent="0.25">
      <c r="A2" s="2" t="s">
        <v>2</v>
      </c>
      <c r="B2" s="3" t="s">
        <v>4</v>
      </c>
      <c r="C2" s="3" t="s">
        <v>0</v>
      </c>
      <c r="D2" s="4" t="s">
        <v>7</v>
      </c>
      <c r="E2" s="4" t="s">
        <v>5</v>
      </c>
      <c r="F2" s="4" t="s">
        <v>8</v>
      </c>
      <c r="G2" s="4" t="s">
        <v>12</v>
      </c>
    </row>
    <row r="3" spans="1:7" ht="37.5" customHeight="1" x14ac:dyDescent="0.25">
      <c r="A3" s="5">
        <v>44736</v>
      </c>
      <c r="B3" s="6" t="s">
        <v>15</v>
      </c>
      <c r="C3" s="6" t="s">
        <v>27</v>
      </c>
      <c r="D3" s="7">
        <v>1377053</v>
      </c>
      <c r="E3" s="7">
        <v>0</v>
      </c>
      <c r="F3" s="7">
        <v>110164</v>
      </c>
      <c r="G3" s="7">
        <v>1487217</v>
      </c>
    </row>
    <row r="4" spans="1:7" ht="37.5" customHeight="1" x14ac:dyDescent="0.25">
      <c r="A4" s="11">
        <v>44728</v>
      </c>
      <c r="B4" s="12" t="s">
        <v>15</v>
      </c>
      <c r="C4" s="12" t="s">
        <v>28</v>
      </c>
      <c r="D4" s="13">
        <v>969722</v>
      </c>
      <c r="E4" s="13">
        <v>0</v>
      </c>
      <c r="F4" s="13">
        <v>77578</v>
      </c>
      <c r="G4" s="13">
        <v>1047300</v>
      </c>
    </row>
    <row r="5" spans="1:7" x14ac:dyDescent="0.25">
      <c r="D5" s="14">
        <f>SUM(D3:D4)</f>
        <v>2346775</v>
      </c>
      <c r="E5" s="14">
        <f t="shared" ref="E5:G5" si="0">SUM(E3:E4)</f>
        <v>0</v>
      </c>
      <c r="F5" s="14">
        <f t="shared" si="0"/>
        <v>187742</v>
      </c>
      <c r="G5" s="14">
        <f t="shared" si="0"/>
        <v>2534517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nợ-FINAL</vt:lpstr>
      <vt:lpstr>tháng 1.2023</vt:lpstr>
      <vt:lpstr>tháng 12.2022</vt:lpstr>
      <vt:lpstr>tháng 11.2022</vt:lpstr>
      <vt:lpstr>tháng 10.2022</vt:lpstr>
      <vt:lpstr>tháng 9.2022</vt:lpstr>
      <vt:lpstr>tháng 8.2022</vt:lpstr>
      <vt:lpstr>tháng 7.2022</vt:lpstr>
      <vt:lpstr>tháng 6.2022</vt:lpstr>
      <vt:lpstr>tháng 5.2022</vt:lpstr>
      <vt:lpstr>tháng 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2022-12-07T02:09:33Z</cp:lastPrinted>
  <dcterms:created xsi:type="dcterms:W3CDTF">2022-10-26T08:34:04Z</dcterms:created>
  <dcterms:modified xsi:type="dcterms:W3CDTF">2023-06-10T07:23:01Z</dcterms:modified>
</cp:coreProperties>
</file>