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15 CÔNG NỢ\COOP\"/>
    </mc:Choice>
  </mc:AlternateContent>
  <bookViews>
    <workbookView xWindow="0" yWindow="0" windowWidth="21600" windowHeight="9330" activeTab="1"/>
  </bookViews>
  <sheets>
    <sheet name="bien ban 31.12.21" sheetId="1" r:id="rId1"/>
    <sheet name="DCCN 31.12.21" sheetId="2" r:id="rId2"/>
    <sheet name="các hóa đơn chưa có scan" sheetId="3" r:id="rId3"/>
    <sheet name="hóa đơn phí Coop" sheetId="4" r:id="rId4"/>
  </sheets>
  <externalReferences>
    <externalReference r:id="rId5"/>
    <externalReference r:id="rId6"/>
  </externalReferences>
  <definedNames>
    <definedName name="_xlnm._FilterDatabase" localSheetId="2" hidden="1">'các hóa đơn chưa có scan'!$A$1:$F$174</definedName>
    <definedName name="_xlnm._FilterDatabase" localSheetId="1" hidden="1">'DCCN 31.12.21'!$A$9:$O$1044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26" i="2" l="1"/>
  <c r="D696" i="2"/>
  <c r="D494" i="2"/>
  <c r="D312" i="2"/>
  <c r="D289" i="2"/>
  <c r="D1012" i="2"/>
  <c r="D984" i="2"/>
  <c r="D969" i="2"/>
  <c r="D958" i="2"/>
  <c r="D926" i="2"/>
  <c r="D924" i="2"/>
  <c r="D922" i="2"/>
  <c r="D873" i="2"/>
  <c r="D868" i="2"/>
  <c r="D862" i="2"/>
  <c r="D859" i="2"/>
  <c r="D837" i="2"/>
  <c r="D835" i="2"/>
  <c r="D832" i="2"/>
  <c r="D797" i="2"/>
  <c r="D763" i="2"/>
  <c r="D762" i="2"/>
  <c r="D761" i="2"/>
  <c r="D754" i="2"/>
  <c r="D753" i="2"/>
  <c r="D741" i="2"/>
  <c r="D739" i="2"/>
  <c r="D710" i="2"/>
  <c r="D699" i="2"/>
  <c r="D687" i="2"/>
  <c r="D685" i="2"/>
  <c r="D631" i="2"/>
  <c r="D620" i="2"/>
  <c r="D614" i="2"/>
  <c r="D588" i="2"/>
  <c r="D586" i="2"/>
  <c r="D560" i="2"/>
  <c r="D495" i="2"/>
  <c r="D489" i="2"/>
  <c r="D459" i="2"/>
  <c r="D458" i="2"/>
  <c r="D388" i="2"/>
  <c r="D385" i="2"/>
  <c r="D381" i="2"/>
  <c r="D379" i="2"/>
  <c r="D360" i="2"/>
  <c r="D288" i="2"/>
  <c r="D267" i="2"/>
  <c r="D224" i="2"/>
  <c r="D220" i="2"/>
  <c r="D210" i="2"/>
  <c r="D208" i="2"/>
  <c r="D204" i="2"/>
  <c r="D9" i="2"/>
  <c r="D201" i="2"/>
  <c r="D1011" i="2"/>
  <c r="D66" i="2"/>
  <c r="D1042" i="2"/>
  <c r="D1041" i="2"/>
  <c r="D1040" i="2"/>
  <c r="D1039" i="2"/>
  <c r="D1038" i="2"/>
  <c r="D1037" i="2"/>
  <c r="D1036" i="2"/>
  <c r="D1035" i="2"/>
  <c r="D1034" i="2"/>
  <c r="D1033" i="2"/>
  <c r="D1032" i="2"/>
  <c r="D1031" i="2"/>
  <c r="D1030" i="2"/>
  <c r="D1029" i="2"/>
  <c r="D1028" i="2"/>
  <c r="D1027" i="2"/>
  <c r="D1026" i="2"/>
  <c r="D1025" i="2"/>
  <c r="D1024" i="2"/>
  <c r="D1023" i="2"/>
  <c r="D1022" i="2"/>
  <c r="D1021" i="2"/>
  <c r="D1020" i="2"/>
  <c r="D1019" i="2"/>
  <c r="D1018" i="2"/>
  <c r="D1017" i="2"/>
  <c r="D1016" i="2"/>
  <c r="D1015" i="2"/>
  <c r="D1014" i="2"/>
  <c r="D1013"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3" i="2"/>
  <c r="D982" i="2"/>
  <c r="D981" i="2"/>
  <c r="D980" i="2"/>
  <c r="D979" i="2"/>
  <c r="D978" i="2"/>
  <c r="D977" i="2"/>
  <c r="D976" i="2"/>
  <c r="D975" i="2"/>
  <c r="D974" i="2"/>
  <c r="D973" i="2"/>
  <c r="D972" i="2"/>
  <c r="D971" i="2"/>
  <c r="D970" i="2"/>
  <c r="D968" i="2"/>
  <c r="D967" i="2"/>
  <c r="D966" i="2"/>
  <c r="D965" i="2"/>
  <c r="D964" i="2"/>
  <c r="D963" i="2"/>
  <c r="D962" i="2"/>
  <c r="D961" i="2"/>
  <c r="D960" i="2"/>
  <c r="D959"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5" i="2"/>
  <c r="D923" i="2"/>
  <c r="D921"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4" i="2"/>
  <c r="D872" i="2"/>
  <c r="D871" i="2"/>
  <c r="D870" i="2"/>
  <c r="D869" i="2"/>
  <c r="D867" i="2"/>
  <c r="D866" i="2"/>
  <c r="D865" i="2"/>
  <c r="D864" i="2"/>
  <c r="D863" i="2"/>
  <c r="D861" i="2"/>
  <c r="D860" i="2"/>
  <c r="D858" i="2"/>
  <c r="D857" i="2"/>
  <c r="D856" i="2"/>
  <c r="D855" i="2"/>
  <c r="D854" i="2"/>
  <c r="D853" i="2"/>
  <c r="D852" i="2"/>
  <c r="D851" i="2"/>
  <c r="D850" i="2"/>
  <c r="D849" i="2"/>
  <c r="D848" i="2"/>
  <c r="D847" i="2"/>
  <c r="D846" i="2"/>
  <c r="D845" i="2"/>
  <c r="D844" i="2"/>
  <c r="D843" i="2"/>
  <c r="D842" i="2"/>
  <c r="D841" i="2"/>
  <c r="D840" i="2"/>
  <c r="D839" i="2"/>
  <c r="D838" i="2"/>
  <c r="D836" i="2"/>
  <c r="D834" i="2"/>
  <c r="D833" i="2"/>
  <c r="D831" i="2"/>
  <c r="D830" i="2"/>
  <c r="D829" i="2"/>
  <c r="D828" i="2"/>
  <c r="D827" i="2"/>
  <c r="D825" i="2"/>
  <c r="D824" i="2"/>
  <c r="D823" i="2"/>
  <c r="D822" i="2"/>
  <c r="D821" i="2"/>
  <c r="D820" i="2"/>
  <c r="D819" i="2"/>
  <c r="D818" i="2"/>
  <c r="D817" i="2"/>
  <c r="D816" i="2"/>
  <c r="D815" i="2"/>
  <c r="D814" i="2"/>
  <c r="D813" i="2"/>
  <c r="D812" i="2"/>
  <c r="D811" i="2"/>
  <c r="D810" i="2"/>
  <c r="D800" i="2"/>
  <c r="D799" i="2"/>
  <c r="D798" i="2"/>
  <c r="D796" i="2"/>
  <c r="D795" i="2"/>
  <c r="D794" i="2"/>
  <c r="D793" i="2"/>
  <c r="D792" i="2"/>
  <c r="D791" i="2"/>
  <c r="D790" i="2"/>
  <c r="D789" i="2"/>
  <c r="D788" i="2"/>
  <c r="D787" i="2"/>
  <c r="D786" i="2"/>
  <c r="D785" i="2"/>
  <c r="D784" i="2"/>
  <c r="D783" i="2"/>
  <c r="D782" i="2"/>
  <c r="D781" i="2"/>
  <c r="D780" i="2"/>
  <c r="D779" i="2"/>
  <c r="D778" i="2"/>
  <c r="D777" i="2"/>
  <c r="D776" i="2"/>
  <c r="D775" i="2"/>
  <c r="D774" i="2"/>
  <c r="D773" i="2"/>
  <c r="D772" i="2"/>
  <c r="D771" i="2"/>
  <c r="D770" i="2"/>
  <c r="D769" i="2"/>
  <c r="D768" i="2"/>
  <c r="D767" i="2"/>
  <c r="D766" i="2"/>
  <c r="D765" i="2"/>
  <c r="D764" i="2"/>
  <c r="D760" i="2"/>
  <c r="D759" i="2"/>
  <c r="D758" i="2"/>
  <c r="D757" i="2"/>
  <c r="D756" i="2"/>
  <c r="D755" i="2"/>
  <c r="D752" i="2"/>
  <c r="D751" i="2"/>
  <c r="D750" i="2"/>
  <c r="D749" i="2"/>
  <c r="D748" i="2"/>
  <c r="D747" i="2"/>
  <c r="D746" i="2"/>
  <c r="D745" i="2"/>
  <c r="D744" i="2"/>
  <c r="D743" i="2"/>
  <c r="D742" i="2"/>
  <c r="D740" i="2"/>
  <c r="D738" i="2"/>
  <c r="D737" i="2"/>
  <c r="D736" i="2"/>
  <c r="D735" i="2"/>
  <c r="D734" i="2"/>
  <c r="D733" i="2"/>
  <c r="D732" i="2"/>
  <c r="D731" i="2"/>
  <c r="D730" i="2"/>
  <c r="D729" i="2"/>
  <c r="D728" i="2"/>
  <c r="D727" i="2"/>
  <c r="D726" i="2"/>
  <c r="D725" i="2"/>
  <c r="D724" i="2"/>
  <c r="D723" i="2"/>
  <c r="D722" i="2"/>
  <c r="D721" i="2"/>
  <c r="D720" i="2"/>
  <c r="D719" i="2"/>
  <c r="D718" i="2"/>
  <c r="D717" i="2"/>
  <c r="D716" i="2"/>
  <c r="D715" i="2"/>
  <c r="D714" i="2"/>
  <c r="D713" i="2"/>
  <c r="D712" i="2"/>
  <c r="D711" i="2"/>
  <c r="D709" i="2"/>
  <c r="D708" i="2"/>
  <c r="D707" i="2"/>
  <c r="D706" i="2"/>
  <c r="D705" i="2"/>
  <c r="D704" i="2"/>
  <c r="D703" i="2"/>
  <c r="D702" i="2"/>
  <c r="D701" i="2"/>
  <c r="D700" i="2"/>
  <c r="D698" i="2"/>
  <c r="D697" i="2"/>
  <c r="D695" i="2"/>
  <c r="D694" i="2"/>
  <c r="D693" i="2"/>
  <c r="D692" i="2"/>
  <c r="D691" i="2"/>
  <c r="D690" i="2"/>
  <c r="D689" i="2"/>
  <c r="D688" i="2"/>
  <c r="D686"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0" i="2"/>
  <c r="D629" i="2"/>
  <c r="D628" i="2"/>
  <c r="D627" i="2"/>
  <c r="D626" i="2"/>
  <c r="D625" i="2"/>
  <c r="D624" i="2"/>
  <c r="D623" i="2"/>
  <c r="D622" i="2"/>
  <c r="D621" i="2"/>
  <c r="D619" i="2"/>
  <c r="D618" i="2"/>
  <c r="D617" i="2"/>
  <c r="D616" i="2"/>
  <c r="D615"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7" i="2"/>
  <c r="D585" i="2"/>
  <c r="D584" i="2"/>
  <c r="D583" i="2"/>
  <c r="D582" i="2"/>
  <c r="D581" i="2"/>
  <c r="D580" i="2"/>
  <c r="D579" i="2"/>
  <c r="D578" i="2"/>
  <c r="D577" i="2"/>
  <c r="D576" i="2"/>
  <c r="D575" i="2"/>
  <c r="D574" i="2"/>
  <c r="D573" i="2"/>
  <c r="D572" i="2"/>
  <c r="D571" i="2"/>
  <c r="D570" i="2"/>
  <c r="D569" i="2"/>
  <c r="D568" i="2"/>
  <c r="D567" i="2"/>
  <c r="D566" i="2"/>
  <c r="D565" i="2"/>
  <c r="D564" i="2"/>
  <c r="D563" i="2"/>
  <c r="D562" i="2"/>
  <c r="D561"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3" i="2"/>
  <c r="D492" i="2"/>
  <c r="D491" i="2"/>
  <c r="D490"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7" i="2"/>
  <c r="D384" i="2"/>
  <c r="D383" i="2"/>
  <c r="D382" i="2"/>
  <c r="D380" i="2"/>
  <c r="D378" i="2"/>
  <c r="D377" i="2"/>
  <c r="D376" i="2"/>
  <c r="D375" i="2"/>
  <c r="D374" i="2"/>
  <c r="D373" i="2"/>
  <c r="D372" i="2"/>
  <c r="D371" i="2"/>
  <c r="D370" i="2"/>
  <c r="D369" i="2"/>
  <c r="D368" i="2"/>
  <c r="D367" i="2"/>
  <c r="D366" i="2"/>
  <c r="D365" i="2"/>
  <c r="D364" i="2"/>
  <c r="D363" i="2"/>
  <c r="D362" i="2"/>
  <c r="D361"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1" i="2"/>
  <c r="D310" i="2"/>
  <c r="D309" i="2"/>
  <c r="D308" i="2"/>
  <c r="D307" i="2"/>
  <c r="D306" i="2"/>
  <c r="D305" i="2"/>
  <c r="D304" i="2"/>
  <c r="D303" i="2"/>
  <c r="D302" i="2"/>
  <c r="D301" i="2"/>
  <c r="D300" i="2"/>
  <c r="D299" i="2"/>
  <c r="D298" i="2"/>
  <c r="D297" i="2"/>
  <c r="D296" i="2"/>
  <c r="D295" i="2"/>
  <c r="D294" i="2"/>
  <c r="D293" i="2"/>
  <c r="D292" i="2"/>
  <c r="D291" i="2"/>
  <c r="D290" i="2"/>
  <c r="D287" i="2"/>
  <c r="D286" i="2"/>
  <c r="D285" i="2"/>
  <c r="D284" i="2"/>
  <c r="D283" i="2"/>
  <c r="D282" i="2"/>
  <c r="D281" i="2"/>
  <c r="D280" i="2"/>
  <c r="D279" i="2"/>
  <c r="D278" i="2"/>
  <c r="D277" i="2"/>
  <c r="D276" i="2"/>
  <c r="D275" i="2"/>
  <c r="D274" i="2"/>
  <c r="D273" i="2"/>
  <c r="D272" i="2"/>
  <c r="D271" i="2"/>
  <c r="D270" i="2"/>
  <c r="D269" i="2"/>
  <c r="D268"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7" i="2"/>
  <c r="D226" i="2"/>
  <c r="D225" i="2"/>
  <c r="D223" i="2"/>
  <c r="D222" i="2"/>
  <c r="D221" i="2"/>
  <c r="D219" i="2"/>
  <c r="D218" i="2"/>
  <c r="D217" i="2"/>
  <c r="D216" i="2"/>
  <c r="D215" i="2"/>
  <c r="D214" i="2"/>
  <c r="D213" i="2"/>
  <c r="D212" i="2"/>
  <c r="D211" i="2"/>
  <c r="D209" i="2"/>
  <c r="D207" i="2"/>
  <c r="D206" i="2"/>
  <c r="D205" i="2"/>
  <c r="D203" i="2"/>
  <c r="D202"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7" i="2"/>
  <c r="D106" i="2"/>
  <c r="D105" i="2"/>
  <c r="D104" i="2"/>
  <c r="D103" i="2"/>
  <c r="D102" i="2"/>
  <c r="D101" i="2"/>
  <c r="D100"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10" i="2"/>
  <c r="D20" i="2"/>
  <c r="D19" i="2"/>
  <c r="D26" i="2"/>
  <c r="D25" i="2"/>
  <c r="D24" i="2"/>
  <c r="D23" i="2"/>
  <c r="D22" i="2"/>
  <c r="D21" i="2"/>
  <c r="D18" i="2" l="1"/>
  <c r="D17" i="2"/>
  <c r="D16" i="2"/>
  <c r="D15" i="2"/>
  <c r="D14" i="2"/>
  <c r="D13" i="2"/>
  <c r="D12" i="2"/>
  <c r="D11" i="2"/>
  <c r="D806" i="2"/>
  <c r="D386" i="2"/>
  <c r="D801" i="2"/>
  <c r="D803" i="2"/>
  <c r="D808" i="2"/>
  <c r="D802" i="2"/>
  <c r="D229" i="2"/>
  <c r="D228" i="2"/>
  <c r="D809" i="2"/>
  <c r="D807" i="2"/>
  <c r="D805" i="2"/>
  <c r="D108" i="2"/>
  <c r="D98" i="2"/>
  <c r="D99" i="2"/>
  <c r="D804" i="2"/>
  <c r="C35" i="1" l="1"/>
  <c r="G1063" i="2" l="1"/>
  <c r="G1058" i="2"/>
  <c r="G1056" i="2"/>
  <c r="G1049" i="2"/>
  <c r="H1044" i="2"/>
  <c r="H1043" i="2"/>
  <c r="E34" i="1"/>
  <c r="F31" i="1"/>
  <c r="F30" i="1"/>
  <c r="F29" i="1"/>
  <c r="F27" i="1"/>
  <c r="H23" i="1"/>
  <c r="G22" i="1"/>
  <c r="C36" i="1"/>
</calcChain>
</file>

<file path=xl/sharedStrings.xml><?xml version="1.0" encoding="utf-8"?>
<sst xmlns="http://schemas.openxmlformats.org/spreadsheetml/2006/main" count="3510" uniqueCount="1420">
  <si>
    <t>COÄNG HOØA XAÕ HOÄI CHUÛ NGHÓA VIEÄT NAM</t>
  </si>
  <si>
    <t>Ñoäc Laäp - Töï Do - Haïnh Phuùc</t>
  </si>
  <si>
    <t>*****</t>
  </si>
  <si>
    <t>BIEÂN BAÛN XAÙC NHAÄN SOÁ DÖ COÂNG NÔÏ</t>
  </si>
  <si>
    <t>TẠI THỜI ĐIỂM</t>
  </si>
  <si>
    <t>Hoâm nay , ngaøy      thaùng       naêm 20       taïi VP Lieân Hieäp HTX Thöông maïi  Tp.Hoà Chí Minh.</t>
  </si>
  <si>
    <t>Ñaïi dieän hai beân chuùng toâi goàm coù :</t>
  </si>
  <si>
    <t>I/ BEÂN A: LIEÂN HIEÄP HÔÏP TAÙC XAÕ THÖÔNG MAÏI THAØNH PHOÁ HOÀ CHÍ MINH - SAIGON CO.OP</t>
  </si>
  <si>
    <t>Ñòa chæ: 199-205 Nguyeãn Thaùi Hoïc, Phöôøng Phaïm Nguõ Laõo, Quaän 1, TP.HCM</t>
  </si>
  <si>
    <t xml:space="preserve">ÑT: (028) 3837.3794 </t>
  </si>
  <si>
    <t>Fax: (028) 3920.1469</t>
  </si>
  <si>
    <t>MST: 0301175691</t>
  </si>
  <si>
    <t xml:space="preserve">Ñaïi dieän : OÂng ( baø)                                  </t>
  </si>
  <si>
    <t>Chöùc vuï:</t>
  </si>
  <si>
    <t>II/ BÊN B: CÔNG TY TNHH MTV TM VÀ DV NGỌC THƠM   -   Vendor: 10303</t>
  </si>
  <si>
    <t>Địa chỉ: Số 12/14/18 đường 49, Khu phố 7, P.Hiệp Bình Chánh, Quận Thủ Đức, TP.HCM, Việt Nam</t>
  </si>
  <si>
    <t>MST: 0309391503</t>
  </si>
  <si>
    <t>ÑT : (028) 6290.6624 - 6290.6631</t>
  </si>
  <si>
    <t>Fax:   (028) 6290.6624</t>
  </si>
  <si>
    <t xml:space="preserve">-  Căn cứ vào hợp đồng </t>
  </si>
  <si>
    <t>1225/HDTM-DV/2021/PKD/TPCN ký ngày 02/01/21</t>
  </si>
  <si>
    <t xml:space="preserve">giữa hai bên Saigon Co.op với </t>
  </si>
  <si>
    <t>Công Ty TNHH MTV TM Và DV Ngọc Thơm,</t>
  </si>
  <si>
    <t xml:space="preserve">          </t>
  </si>
  <si>
    <t xml:space="preserve">-  Căn cứ tình hình mua bán hàng hóa giữa Saigon Co.op với </t>
  </si>
  <si>
    <t>chuùng toâi ñeà nghò Quyù NCC kieåm tra vaø xaùc nhaän soá lieäu tính tôùi thôøi ñieåm</t>
  </si>
  <si>
    <t>như sau:</t>
  </si>
  <si>
    <t>1/ Beân A coøn nôï beân B : (VNÑ)</t>
  </si>
  <si>
    <t>- Tieàn haøng beân A chöa thanh toaùn:</t>
  </si>
  <si>
    <t>Toång coäng :</t>
  </si>
  <si>
    <t>(I)</t>
  </si>
  <si>
    <t>2/ Beân B coøn nôï beân A : (VNÑ)</t>
  </si>
  <si>
    <t>- Tieàn haøng xuaát traû beân A chöa caán tröø:</t>
  </si>
  <si>
    <t>- Các khoản bên A chưa thu/hoàn:</t>
  </si>
  <si>
    <t>(II)</t>
  </si>
  <si>
    <t xml:space="preserve">Keát Luaän: </t>
  </si>
  <si>
    <t xml:space="preserve">Soá lieäu tính ñeán thôøi ñieåm heát ngaøy </t>
  </si>
  <si>
    <t>, beân A coøn nôï beân B soá tieàn nhö sau:</t>
  </si>
  <si>
    <t>(I) - (II) =</t>
  </si>
  <si>
    <t xml:space="preserve">(Baèng chöõ : </t>
  </si>
  <si>
    <r>
      <rPr>
        <i/>
        <u/>
        <sz val="12"/>
        <rFont val="Times New Roman"/>
        <family val="1"/>
      </rPr>
      <t>Ghi chú:</t>
    </r>
    <r>
      <rPr>
        <sz val="12"/>
        <rFont val="Times New Roman"/>
        <family val="1"/>
      </rPr>
      <t xml:space="preserve">
   -   Công nợ trên chưa tính tới các khoản chiết khấu, phí hỗ trợ mà Saigon Co.op được hưởng theo hợp đồng đã ký giữa hai bên (nếu có).
   -   Trong vòng 2 tháng kể từ ngày ký biên bản đối chiếu công nợ, các khoản chênh lệch ( nếu có) theo nội dung bản thuyết minh chênh lệch đính kèm sẽ được 02 bên phối hợp xử lý. 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</si>
  <si>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ÑAÏI DIEÄN BEÂN A </t>
  </si>
  <si>
    <t>ÑAÏI DIEÄN BEÂN B</t>
  </si>
  <si>
    <t xml:space="preserve">         (Kyù teân , ñoùng daáu)</t>
  </si>
  <si>
    <t xml:space="preserve"> (Kyù teân , ñoùng daáu)</t>
  </si>
  <si>
    <t>LIÊN HIỆP HỢP TÁC XÃ THƯƠNG MẠI THÀNH PHỐ HỒ CHÍ MINH</t>
  </si>
  <si>
    <t>PHÒNG KẾ TOÁN</t>
  </si>
  <si>
    <t>BẢNG KÊ CHI TIẾT CÔNG NỢ</t>
  </si>
  <si>
    <t>NHÀ CUNG CẤP :  CÔNG TY TNHH MTV TM VÀ DV NGỌC THƠM   -   Vendor: 10303</t>
  </si>
  <si>
    <t>TẠI THỜI ĐIỂM 31/12/2021</t>
  </si>
  <si>
    <t>I/ BẢNG KÊ CHI TIẾT HÓA ĐƠN</t>
  </si>
  <si>
    <t>STT</t>
  </si>
  <si>
    <t>Mã 
ST</t>
  </si>
  <si>
    <t>HÓA ĐƠN</t>
  </si>
  <si>
    <t>NGÀY HĐ</t>
  </si>
  <si>
    <t>TRỊ GIÁ 
HÓA ĐƠN</t>
  </si>
  <si>
    <t>DIỄN GIẢI COOP</t>
  </si>
  <si>
    <t>NGÀY LH
GHI NHẬN</t>
  </si>
  <si>
    <t>NGÀY THANH
TOAN</t>
  </si>
  <si>
    <t>TÊN SIÊU THỊ</t>
  </si>
  <si>
    <t>GHI CHÚ</t>
  </si>
  <si>
    <t>RTV1477222¦VAT10¦GIOSUNGA</t>
  </si>
  <si>
    <t>SƠN TRÀ</t>
  </si>
  <si>
    <t>HXT</t>
  </si>
  <si>
    <t>b01072</t>
  </si>
  <si>
    <t>AA/21P|HHCL</t>
  </si>
  <si>
    <t>COOPFOOD BÌNH DƯƠNG</t>
  </si>
  <si>
    <t>b0001560</t>
  </si>
  <si>
    <t>AA/20P|HHCACLOAI</t>
  </si>
  <si>
    <t>COOPFOOD</t>
  </si>
  <si>
    <t>b0001862</t>
  </si>
  <si>
    <t>21-b0002647</t>
  </si>
  <si>
    <t>b0001359</t>
  </si>
  <si>
    <t>21-b002260</t>
  </si>
  <si>
    <t>HHCL</t>
  </si>
  <si>
    <t>b0002168</t>
  </si>
  <si>
    <t>b0002263</t>
  </si>
  <si>
    <t>b02490</t>
  </si>
  <si>
    <t>b02029</t>
  </si>
  <si>
    <t>b02190</t>
  </si>
  <si>
    <t>b02491</t>
  </si>
  <si>
    <t>b01856</t>
  </si>
  <si>
    <t>b001872</t>
  </si>
  <si>
    <t>AA/21P|HH-X.ANH</t>
  </si>
  <si>
    <t>b0002345</t>
  </si>
  <si>
    <t>b2507</t>
  </si>
  <si>
    <t>HANGHOACACLOAI</t>
  </si>
  <si>
    <t>21-b002264</t>
  </si>
  <si>
    <t>21-b002459</t>
  </si>
  <si>
    <t>21-b002256</t>
  </si>
  <si>
    <t>21-b002404</t>
  </si>
  <si>
    <t>b001873</t>
  </si>
  <si>
    <t>b1870</t>
  </si>
  <si>
    <t>21-b002347</t>
  </si>
  <si>
    <t>b0002589</t>
  </si>
  <si>
    <t>AA/20P|HANGHOACACLOAI</t>
  </si>
  <si>
    <t>b01372</t>
  </si>
  <si>
    <t>b002144</t>
  </si>
  <si>
    <t>COOPFOOD MIỀN BẮC</t>
  </si>
  <si>
    <t>C001881</t>
  </si>
  <si>
    <t>NT/21E|GIO</t>
  </si>
  <si>
    <t>BẮC GIANG</t>
  </si>
  <si>
    <t>b00001547</t>
  </si>
  <si>
    <t>21-b000650</t>
  </si>
  <si>
    <t>21-b002170</t>
  </si>
  <si>
    <t>b01966</t>
  </si>
  <si>
    <t>A002645</t>
  </si>
  <si>
    <t>NT/21E|GAMUOI</t>
  </si>
  <si>
    <t>FINELIFE</t>
  </si>
  <si>
    <t>b01548</t>
  </si>
  <si>
    <t>21-b0002591</t>
  </si>
  <si>
    <t>b02028</t>
  </si>
  <si>
    <t>b01954</t>
  </si>
  <si>
    <t>b02191</t>
  </si>
  <si>
    <t>b001189</t>
  </si>
  <si>
    <t>AA/19P|HHCLOAI</t>
  </si>
  <si>
    <t>b001961</t>
  </si>
  <si>
    <t>VP/20E-45267-RTV1476728|HHCL</t>
  </si>
  <si>
    <t>VP/20E-45283-RTV1476764|HHCL</t>
  </si>
  <si>
    <t>VP/20E-44991-RTV1475367|HHCL</t>
  </si>
  <si>
    <t>VP/20E-45290-RTV1476780|HHCL</t>
  </si>
  <si>
    <t>21-b001122</t>
  </si>
  <si>
    <t>21B49683</t>
  </si>
  <si>
    <t>b1988</t>
  </si>
  <si>
    <t>21B49118</t>
  </si>
  <si>
    <t>21B1415</t>
  </si>
  <si>
    <t>B000241</t>
  </si>
  <si>
    <t>21B2582</t>
  </si>
  <si>
    <t>21B1049</t>
  </si>
  <si>
    <t>b002348</t>
  </si>
  <si>
    <t>21-b002449</t>
  </si>
  <si>
    <t>b002592</t>
  </si>
  <si>
    <t>21B3805</t>
  </si>
  <si>
    <t>B009395</t>
  </si>
  <si>
    <t>21B4002</t>
  </si>
  <si>
    <t>21-b001124</t>
  </si>
  <si>
    <t>21B5009</t>
  </si>
  <si>
    <t>21B3041</t>
  </si>
  <si>
    <t>21B1001</t>
  </si>
  <si>
    <t>b002580</t>
  </si>
  <si>
    <t>21B5028</t>
  </si>
  <si>
    <t>21B76</t>
  </si>
  <si>
    <t>21-b0002597</t>
  </si>
  <si>
    <t>b002579</t>
  </si>
  <si>
    <t>21B49753</t>
  </si>
  <si>
    <t>21B8335</t>
  </si>
  <si>
    <t>21B6410</t>
  </si>
  <si>
    <t>21B49291</t>
  </si>
  <si>
    <t>21-21-b000788</t>
  </si>
  <si>
    <t>21B3556</t>
  </si>
  <si>
    <t>21B4256</t>
  </si>
  <si>
    <t>21B2646</t>
  </si>
  <si>
    <t>21B8368</t>
  </si>
  <si>
    <t>21B7119</t>
  </si>
  <si>
    <t>21B1048</t>
  </si>
  <si>
    <t>21B2051</t>
  </si>
  <si>
    <t>b02442</t>
  </si>
  <si>
    <t>21-b002498</t>
  </si>
  <si>
    <t>b002481</t>
  </si>
  <si>
    <t>21B6781</t>
  </si>
  <si>
    <t>21-b002500</t>
  </si>
  <si>
    <t>21-b001060</t>
  </si>
  <si>
    <t>21-b001209</t>
  </si>
  <si>
    <t>21B246</t>
  </si>
  <si>
    <t>21B9396</t>
  </si>
  <si>
    <t>21B5022</t>
  </si>
  <si>
    <t>b0001057</t>
  </si>
  <si>
    <t>b001362</t>
  </si>
  <si>
    <t>21B238</t>
  </si>
  <si>
    <t>b002193</t>
  </si>
  <si>
    <t>b0642</t>
  </si>
  <si>
    <t>21B9275</t>
  </si>
  <si>
    <t>21B8546</t>
  </si>
  <si>
    <t>21B8017</t>
  </si>
  <si>
    <t>21B6645</t>
  </si>
  <si>
    <t>21B9576</t>
  </si>
  <si>
    <t>21B8364</t>
  </si>
  <si>
    <t>b002195</t>
  </si>
  <si>
    <t>21B8221</t>
  </si>
  <si>
    <t>B0008958</t>
  </si>
  <si>
    <t>B654</t>
  </si>
  <si>
    <t>GU/20E|654-GIOSUNGA</t>
  </si>
  <si>
    <t>THOẠI SƠN (AN GIANG)</t>
  </si>
  <si>
    <t>RTV0000285</t>
  </si>
  <si>
    <t>ES/21E-285|GIO TAI|1478668</t>
  </si>
  <si>
    <t>KON TUM</t>
  </si>
  <si>
    <t>b2192</t>
  </si>
  <si>
    <t>COOPFOOD ĐỒNG NAI</t>
  </si>
  <si>
    <t>AB/19P-34879-RTV1460131|HHCACLOAI-NHAP DIEU CHINH GIAM THUE CHO HD SO 42166 NGAY 26/10/2021</t>
  </si>
  <si>
    <t>AB/19P-34878-RTV1457807|HHCACLOAI-NHAP DIEU CHINH GIAM THUE CHO HD SO 41571 NGAY 20/10/2021</t>
  </si>
  <si>
    <t>VP/20-46047-RTV1480450|HHCL</t>
  </si>
  <si>
    <t>VP/20E.0045124-RTV1475582|HHCL</t>
  </si>
  <si>
    <t>VP/20E-46126-RTV1480737|GAMUO</t>
  </si>
  <si>
    <t>VP/20E-46353-RTV1482262|HHCL</t>
  </si>
  <si>
    <t>VP/20E-45049-RTV1475202|HHCL</t>
  </si>
  <si>
    <t>VP/20-45981-RTV1480336|HHCL</t>
  </si>
  <si>
    <t>VP/20E-45792-RTV1479197|HHCL</t>
  </si>
  <si>
    <t>VP/20E-44742-RTV1473982|HHCL</t>
  </si>
  <si>
    <t>VP/20E-44878-RTV1474331|HHCL</t>
  </si>
  <si>
    <t>VP/20-46000-RTV1480374|HHCL</t>
  </si>
  <si>
    <t>VP/20E-45327-RTV1476919|HHCL</t>
  </si>
  <si>
    <t>VP/20E-45683-RTV1478916|HHCL</t>
  </si>
  <si>
    <t>VP/20E-44815RTV1474059|HHC</t>
  </si>
  <si>
    <t>VP/20E-45952-RTV1480098|HHCL</t>
  </si>
  <si>
    <t>VP/20E-46158-RTV1480828HHCL</t>
  </si>
  <si>
    <t>VP/20E.0044942-RTV1474999|HHCL</t>
  </si>
  <si>
    <t>VP/20E-46345-RTV1482250|HHCL</t>
  </si>
  <si>
    <t>VP/20E-46417-RTV1482235|HHCL</t>
  </si>
  <si>
    <t>VP/20E-46113-RTV1480627|HHCL</t>
  </si>
  <si>
    <t>VP/20E-45692-RTV1478925|HHCL</t>
  </si>
  <si>
    <t>VP/20E-45343-RTV1477125|HHCL</t>
  </si>
  <si>
    <t>VP/20E-45925-RTV1480036|HHCL</t>
  </si>
  <si>
    <t>VP/20E-45746-RTV1478985|HHCL</t>
  </si>
  <si>
    <t>21-b002447</t>
  </si>
  <si>
    <t>b2098</t>
  </si>
  <si>
    <t>21-b000663</t>
  </si>
  <si>
    <t>21-b000030</t>
  </si>
  <si>
    <t>b0098</t>
  </si>
  <si>
    <t>b2362</t>
  </si>
  <si>
    <t>b002349</t>
  </si>
  <si>
    <t>21-b002503</t>
  </si>
  <si>
    <t>b002026</t>
  </si>
  <si>
    <t>b0002577</t>
  </si>
  <si>
    <t>b002482</t>
  </si>
  <si>
    <t>b01962</t>
  </si>
  <si>
    <t>21-b001990</t>
  </si>
  <si>
    <t>b002506</t>
  </si>
  <si>
    <t>b002104</t>
  </si>
  <si>
    <t>b001968</t>
  </si>
  <si>
    <t>b002487</t>
  </si>
  <si>
    <t>21B8295</t>
  </si>
  <si>
    <t>21B9272</t>
  </si>
  <si>
    <t>b1649</t>
  </si>
  <si>
    <t>21B8294</t>
  </si>
  <si>
    <t>b0002662</t>
  </si>
  <si>
    <t>21B9363</t>
  </si>
  <si>
    <t>b2266</t>
  </si>
  <si>
    <t>b2262</t>
  </si>
  <si>
    <t>b002489</t>
  </si>
  <si>
    <t>b002581</t>
  </si>
  <si>
    <t>b2501</t>
  </si>
  <si>
    <t>b2634</t>
  </si>
  <si>
    <t>b002292</t>
  </si>
  <si>
    <t>b0002661</t>
  </si>
  <si>
    <t>b2050</t>
  </si>
  <si>
    <t>b001960</t>
  </si>
  <si>
    <t>b00001639</t>
  </si>
  <si>
    <t>b002578</t>
  </si>
  <si>
    <t>21-b001964</t>
  </si>
  <si>
    <t>b000922</t>
  </si>
  <si>
    <t>b2041</t>
  </si>
  <si>
    <t>b1644</t>
  </si>
  <si>
    <t>21-b002590</t>
  </si>
  <si>
    <t>b2353</t>
  </si>
  <si>
    <t>b1986</t>
  </si>
  <si>
    <t>VP/20E-46616-RTV1483679|BAPBO</t>
  </si>
  <si>
    <t>A001605</t>
  </si>
  <si>
    <t>NT/21E|CHANGIOHEOMUOI</t>
  </si>
  <si>
    <t>B000785</t>
  </si>
  <si>
    <t>AB/20P|HHCL-DO NHAP SAI TIEN</t>
  </si>
  <si>
    <t>VP/19E|MOC NAM HUONG-1459463</t>
  </si>
  <si>
    <t>MARKFIVE</t>
  </si>
  <si>
    <t>VP/19E|CHANGIO-1467619</t>
  </si>
  <si>
    <t>MARKSIX</t>
  </si>
  <si>
    <t>RTV1479535-DC/20E|CHANGIO</t>
  </si>
  <si>
    <t>THANH HÓA</t>
  </si>
  <si>
    <t>CT/21E-858|CHANGARUTXUONG-1477055-14088</t>
  </si>
  <si>
    <t>CỦ CHI</t>
  </si>
  <si>
    <t>AA/19P-49505|R-1483031|CHA COM</t>
  </si>
  <si>
    <t>BE/21E-5376|GIO</t>
  </si>
  <si>
    <t>XTRA TÂN PHONG</t>
  </si>
  <si>
    <t>RTV 1482782/VAT10/GIO SUN GA</t>
  </si>
  <si>
    <t>TAM KỲ (QUẢNG NAM)</t>
  </si>
  <si>
    <t>AA/19P-49512|R-1483059|GIO</t>
  </si>
  <si>
    <t>VP/20E-1134-RTV1476446|HHCL</t>
  </si>
  <si>
    <t>AA/19P-49522|R-1483077|GIO</t>
  </si>
  <si>
    <t>AA/19P-49514|R-1483062|GIO</t>
  </si>
  <si>
    <t>A0019128</t>
  </si>
  <si>
    <t>AB/20P|CHANGIO-RTV1482795</t>
  </si>
  <si>
    <t>VŨNG TÀU</t>
  </si>
  <si>
    <t>AA/19P-49509|R-1483047|CHAN</t>
  </si>
  <si>
    <t>VP/20E-1139-RTV1476453|HHCL</t>
  </si>
  <si>
    <t>A18368</t>
  </si>
  <si>
    <t>TA/21P|CHANUONG-RTV1479146</t>
  </si>
  <si>
    <t>TÂN AN (LONG AN)</t>
  </si>
  <si>
    <t>AA/19P-49515|R-1483065|GIO</t>
  </si>
  <si>
    <t>AA/19P-49516|R-1483067|GIO</t>
  </si>
  <si>
    <t>AA/19P-49518|R-1483069|GIO</t>
  </si>
  <si>
    <t>A0003067</t>
  </si>
  <si>
    <t>RTV1474612|GA MUOI</t>
  </si>
  <si>
    <t>BẢO LỘC</t>
  </si>
  <si>
    <t>AA/19P-49524|R-1483082|GA</t>
  </si>
  <si>
    <t>AA/19P-49511|R-1483058|BAP BO</t>
  </si>
  <si>
    <t>AA/19P-49507|R-1483040|GA MUOI</t>
  </si>
  <si>
    <t>AA/19P-49517|R-1483068|GA</t>
  </si>
  <si>
    <t>AA/19P-49521|R-1483076|DUI GA</t>
  </si>
  <si>
    <t>AA/19P-49523|R-1483080|DUI GA</t>
  </si>
  <si>
    <t>PR/21P|1803|CHANGIO|1482597</t>
  </si>
  <si>
    <t>PHAN RÍ CỬA</t>
  </si>
  <si>
    <t>AA/19P-49513|R-1483060|GIO</t>
  </si>
  <si>
    <t>A013592</t>
  </si>
  <si>
    <t>AB/21P|RTV 1483568|TOMMUNI</t>
  </si>
  <si>
    <t>GÒ VẤP (PHAN VĂN TRỊ)</t>
  </si>
  <si>
    <t>VP/19E|TOMRTV 1478418_3631</t>
  </si>
  <si>
    <t>R0021408</t>
  </si>
  <si>
    <t>CT/18P|21408.R1479183|GAMUOI08</t>
  </si>
  <si>
    <t>COOPFOOD CẦN THƠ</t>
  </si>
  <si>
    <t>AA/19P-49510|R-1483056|CHAN</t>
  </si>
  <si>
    <t>AA/19P-49520|R-1483073|GIO</t>
  </si>
  <si>
    <t>R0021419</t>
  </si>
  <si>
    <t>CT/18P|21419.R1483177|GIOTAI19</t>
  </si>
  <si>
    <t>AA/19P-49506|R-1483035|GA MUOI</t>
  </si>
  <si>
    <t>EQ/21E|TPCN|RTV1475422</t>
  </si>
  <si>
    <t>NAM ĐỊNH</t>
  </si>
  <si>
    <t>A0000078</t>
  </si>
  <si>
    <t>EE/21E-1474279|GIO SUN</t>
  </si>
  <si>
    <t>BÀ RỊA</t>
  </si>
  <si>
    <t>R0021403</t>
  </si>
  <si>
    <t>CT/18P|21403.R1478478|GIOTAI06</t>
  </si>
  <si>
    <t>AA/19P-49507|R-1483045|CHAN</t>
  </si>
  <si>
    <t>R0021414</t>
  </si>
  <si>
    <t>CT/18P|21414.R1481103|GIOHEO11</t>
  </si>
  <si>
    <t>AA/19P-49519|R-1483071|GIO</t>
  </si>
  <si>
    <t>R0021393</t>
  </si>
  <si>
    <t>CT/18P|21393.R1474766|GIOTAI08</t>
  </si>
  <si>
    <t>VP/19E|RTV1483233-4205|HANGHOA - RTV1483233</t>
  </si>
  <si>
    <t>C001626DCT</t>
  </si>
  <si>
    <t>NT/21E|GAMUOI (DCT TIEN THUE HD SO C001626)</t>
  </si>
  <si>
    <t>DIEU CHINH GIAM THUE SUAT THUE GTGT CUA HDXT000211 (09/11/2021)</t>
  </si>
  <si>
    <t>PHÚ MỸ HƯNG (Nam Sài gòn - Huỳnh Tấn Phát)</t>
  </si>
  <si>
    <t>21-b003083</t>
  </si>
  <si>
    <t>21-b0004539</t>
  </si>
  <si>
    <t>b03079</t>
  </si>
  <si>
    <t>AA/20P|TPCACLOAI</t>
  </si>
  <si>
    <t>b004392</t>
  </si>
  <si>
    <t>b4363</t>
  </si>
  <si>
    <t>b0004378</t>
  </si>
  <si>
    <t>AA/19P|HHCACLOAI</t>
  </si>
  <si>
    <t>b0004166</t>
  </si>
  <si>
    <t>A005685</t>
  </si>
  <si>
    <t>NT/21E|CHAGIOHEOMUOI</t>
  </si>
  <si>
    <t>b5682</t>
  </si>
  <si>
    <t>b004170</t>
  </si>
  <si>
    <t>b004371</t>
  </si>
  <si>
    <t>b4601</t>
  </si>
  <si>
    <t>b0005508</t>
  </si>
  <si>
    <t>b005977</t>
  </si>
  <si>
    <t>b006055</t>
  </si>
  <si>
    <t>b05467</t>
  </si>
  <si>
    <t>A005715</t>
  </si>
  <si>
    <t>NT/21E|CHACOM</t>
  </si>
  <si>
    <t>THẮNG LỢI</t>
  </si>
  <si>
    <t>b03068</t>
  </si>
  <si>
    <t>21-b002795</t>
  </si>
  <si>
    <t>b04711</t>
  </si>
  <si>
    <t>B0004756</t>
  </si>
  <si>
    <t>NT/21E|HANGHOACACLOAI</t>
  </si>
  <si>
    <t>21-b005358</t>
  </si>
  <si>
    <t>b004398</t>
  </si>
  <si>
    <t>21-21-b003676</t>
  </si>
  <si>
    <t>b004171</t>
  </si>
  <si>
    <t>b005695</t>
  </si>
  <si>
    <t>AA/20P|HANGHOA</t>
  </si>
  <si>
    <t>b004193</t>
  </si>
  <si>
    <t>b0004738</t>
  </si>
  <si>
    <t>b4736</t>
  </si>
  <si>
    <t>21-b003675</t>
  </si>
  <si>
    <t>b005631</t>
  </si>
  <si>
    <t>b0005260</t>
  </si>
  <si>
    <t>b005728</t>
  </si>
  <si>
    <t>A0004912</t>
  </si>
  <si>
    <t>NT/21E|GIO TAI LUOI</t>
  </si>
  <si>
    <t>b004112</t>
  </si>
  <si>
    <t>b004124</t>
  </si>
  <si>
    <t>b00003999</t>
  </si>
  <si>
    <t>B004194</t>
  </si>
  <si>
    <t>b005973</t>
  </si>
  <si>
    <t>AA/20P|HHCLMAI</t>
  </si>
  <si>
    <t>b03785</t>
  </si>
  <si>
    <t>b3278</t>
  </si>
  <si>
    <t>b05488</t>
  </si>
  <si>
    <t>21-b004389</t>
  </si>
  <si>
    <t>b004698</t>
  </si>
  <si>
    <t>21-b003710</t>
  </si>
  <si>
    <t>b3973</t>
  </si>
  <si>
    <t>21-b005643</t>
  </si>
  <si>
    <t>b005698</t>
  </si>
  <si>
    <t>b005679</t>
  </si>
  <si>
    <t>b03111</t>
  </si>
  <si>
    <t>21-b003791</t>
  </si>
  <si>
    <t>b003789</t>
  </si>
  <si>
    <t>C005666</t>
  </si>
  <si>
    <t>NT/21E|TPCN</t>
  </si>
  <si>
    <t>THÁP MƯỜI (ĐỒNG THÁP)</t>
  </si>
  <si>
    <t>21-b003307</t>
  </si>
  <si>
    <t>21-b005332</t>
  </si>
  <si>
    <t>A5740</t>
  </si>
  <si>
    <t>CẦN GIUỘC (LONG AN)</t>
  </si>
  <si>
    <t>B004132</t>
  </si>
  <si>
    <t>b0004569</t>
  </si>
  <si>
    <t>21-b0004705</t>
  </si>
  <si>
    <t>21-b005335</t>
  </si>
  <si>
    <t>b05516</t>
  </si>
  <si>
    <t>b03072</t>
  </si>
  <si>
    <t>b02786</t>
  </si>
  <si>
    <t>b005350</t>
  </si>
  <si>
    <t>21-b004547</t>
  </si>
  <si>
    <t>21-b006018</t>
  </si>
  <si>
    <t>b0003075</t>
  </si>
  <si>
    <t>b0003674</t>
  </si>
  <si>
    <t>21-b004563</t>
  </si>
  <si>
    <t>b005987</t>
  </si>
  <si>
    <t>b04592</t>
  </si>
  <si>
    <t>A0004894</t>
  </si>
  <si>
    <t>b0002798</t>
  </si>
  <si>
    <t>b3074</t>
  </si>
  <si>
    <t>b3310</t>
  </si>
  <si>
    <t>b003297</t>
  </si>
  <si>
    <t>b003680</t>
  </si>
  <si>
    <t>b003778</t>
  </si>
  <si>
    <t>b4746</t>
  </si>
  <si>
    <t>b006050</t>
  </si>
  <si>
    <t>AA/21P|HHCLLOC</t>
  </si>
  <si>
    <t>b0005365</t>
  </si>
  <si>
    <t>b5482</t>
  </si>
  <si>
    <t>b3304</t>
  </si>
  <si>
    <t>b3670</t>
  </si>
  <si>
    <t>b003661</t>
  </si>
  <si>
    <t>21-b0003085</t>
  </si>
  <si>
    <t>b00005477</t>
  </si>
  <si>
    <t>21-b005379</t>
  </si>
  <si>
    <t>A003686</t>
  </si>
  <si>
    <t>NT/21E|GIOTAINAM</t>
  </si>
  <si>
    <t>RẠCH GIÁ (KIÊN GIANG)</t>
  </si>
  <si>
    <t>b03264</t>
  </si>
  <si>
    <t>b005353</t>
  </si>
  <si>
    <t>b3094</t>
  </si>
  <si>
    <t>b004168</t>
  </si>
  <si>
    <t>b04597</t>
  </si>
  <si>
    <t>b3098</t>
  </si>
  <si>
    <t>b005352</t>
  </si>
  <si>
    <t>b005483</t>
  </si>
  <si>
    <t>AA/20P|HHCL</t>
  </si>
  <si>
    <t>21-b004747</t>
  </si>
  <si>
    <t>21-b4176</t>
  </si>
  <si>
    <t>b3101</t>
  </si>
  <si>
    <t>21-b004697</t>
  </si>
  <si>
    <t>b3073</t>
  </si>
  <si>
    <t>b004012</t>
  </si>
  <si>
    <t>C003787</t>
  </si>
  <si>
    <t>NG ĐÌNH CHIỂU</t>
  </si>
  <si>
    <t>A0005453</t>
  </si>
  <si>
    <t>NT/21E|CHAN GIO HEO</t>
  </si>
  <si>
    <t>B004116</t>
  </si>
  <si>
    <t>B004136</t>
  </si>
  <si>
    <t>b004123</t>
  </si>
  <si>
    <t>b004118</t>
  </si>
  <si>
    <t>b5088</t>
  </si>
  <si>
    <t>b0003781</t>
  </si>
  <si>
    <t>A0003770</t>
  </si>
  <si>
    <t>NT/21E|CHA COM</t>
  </si>
  <si>
    <t>21-b005093</t>
  </si>
  <si>
    <t>A0003109</t>
  </si>
  <si>
    <t>NT/21E|GIO TAI LUOI XAO</t>
  </si>
  <si>
    <t>A004203</t>
  </si>
  <si>
    <t>NT/21E|GIOTAI</t>
  </si>
  <si>
    <t>QUẢNG NGÃI</t>
  </si>
  <si>
    <t>b004374</t>
  </si>
  <si>
    <t>b005713</t>
  </si>
  <si>
    <t>b006049</t>
  </si>
  <si>
    <t>21-b003281</t>
  </si>
  <si>
    <t>b4541</t>
  </si>
  <si>
    <t>B004359</t>
  </si>
  <si>
    <t>XTRA VẠN HẠNH</t>
  </si>
  <si>
    <t>A003644</t>
  </si>
  <si>
    <t>ĐÀ NẴNG</t>
  </si>
  <si>
    <t>b004907</t>
  </si>
  <si>
    <t>b02796</t>
  </si>
  <si>
    <t>b004709</t>
  </si>
  <si>
    <t>21-b005706</t>
  </si>
  <si>
    <t>b0003709</t>
  </si>
  <si>
    <t>21-b003266</t>
  </si>
  <si>
    <t>b3100</t>
  </si>
  <si>
    <t>b3082</t>
  </si>
  <si>
    <t>b3790</t>
  </si>
  <si>
    <t>B004713</t>
  </si>
  <si>
    <t>21-b003718</t>
  </si>
  <si>
    <t>b3705</t>
  </si>
  <si>
    <t>b0004368</t>
  </si>
  <si>
    <t>b004553</t>
  </si>
  <si>
    <t>21-b005473</t>
  </si>
  <si>
    <t>b005725</t>
  </si>
  <si>
    <t>B3338</t>
  </si>
  <si>
    <t>NT/21E|CHAGIO</t>
  </si>
  <si>
    <t>CAI LẬY</t>
  </si>
  <si>
    <t>b03309</t>
  </si>
  <si>
    <t>b0003318</t>
  </si>
  <si>
    <t>b006034</t>
  </si>
  <si>
    <t>b3305</t>
  </si>
  <si>
    <t>b3682</t>
  </si>
  <si>
    <t>b3750</t>
  </si>
  <si>
    <t>b3273</t>
  </si>
  <si>
    <t>B0002936</t>
  </si>
  <si>
    <t>b005722</t>
  </si>
  <si>
    <t>b3762</t>
  </si>
  <si>
    <t>21-b004731</t>
  </si>
  <si>
    <t>A2669</t>
  </si>
  <si>
    <t>CHANGIO</t>
  </si>
  <si>
    <t>PHAN RANG</t>
  </si>
  <si>
    <t>b005354</t>
  </si>
  <si>
    <t>21-b005701</t>
  </si>
  <si>
    <t>b003974</t>
  </si>
  <si>
    <t>b005531</t>
  </si>
  <si>
    <t>B004137</t>
  </si>
  <si>
    <t>b03277</t>
  </si>
  <si>
    <t>b005330</t>
  </si>
  <si>
    <t>b003089</t>
  </si>
  <si>
    <t>b003092</t>
  </si>
  <si>
    <t>b3280</t>
  </si>
  <si>
    <t>b003761</t>
  </si>
  <si>
    <t>21-b0003792</t>
  </si>
  <si>
    <t>b00004002</t>
  </si>
  <si>
    <t>b005349</t>
  </si>
  <si>
    <t>A4755</t>
  </si>
  <si>
    <t>NT/21E|CHAN GIO</t>
  </si>
  <si>
    <t>BÌNH THỦY (CẦN THƠ)</t>
  </si>
  <si>
    <t>b003090</t>
  </si>
  <si>
    <t>b006024</t>
  </si>
  <si>
    <t>b05623</t>
  </si>
  <si>
    <t>AA/21P|HHCLII</t>
  </si>
  <si>
    <t>A003269</t>
  </si>
  <si>
    <t>b0005703</t>
  </si>
  <si>
    <t>b0003315</t>
  </si>
  <si>
    <t>b005510</t>
  </si>
  <si>
    <t>b003302</t>
  </si>
  <si>
    <t>A003271</t>
  </si>
  <si>
    <t>b03746</t>
  </si>
  <si>
    <t>b003786</t>
  </si>
  <si>
    <t>b00003663</t>
  </si>
  <si>
    <t>b0003720</t>
  </si>
  <si>
    <t>b005363</t>
  </si>
  <si>
    <t>b5380</t>
  </si>
  <si>
    <t>b005472</t>
  </si>
  <si>
    <t>b005617</t>
  </si>
  <si>
    <t>21-b005457</t>
  </si>
  <si>
    <t>A005714</t>
  </si>
  <si>
    <t>NT/21E|HQTETBINHAN</t>
  </si>
  <si>
    <t>B005497</t>
  </si>
  <si>
    <t>b004110</t>
  </si>
  <si>
    <t>21-b003664</t>
  </si>
  <si>
    <t>b005535</t>
  </si>
  <si>
    <t>A004142</t>
  </si>
  <si>
    <t>A2935</t>
  </si>
  <si>
    <t>NT/21E|GA</t>
  </si>
  <si>
    <t>b005372</t>
  </si>
  <si>
    <t>b0003793</t>
  </si>
  <si>
    <t>b0004167</t>
  </si>
  <si>
    <t>C004684</t>
  </si>
  <si>
    <t>H002668</t>
  </si>
  <si>
    <t>NT/21E|CHAN</t>
  </si>
  <si>
    <t>QUẢNG BÌNH</t>
  </si>
  <si>
    <t>B004134</t>
  </si>
  <si>
    <t>21-b005362</t>
  </si>
  <si>
    <t>A004516</t>
  </si>
  <si>
    <t>NT/21E|GIOLUA</t>
  </si>
  <si>
    <t>b005348</t>
  </si>
  <si>
    <t>21-b004382</t>
  </si>
  <si>
    <t>b004381</t>
  </si>
  <si>
    <t>A002930</t>
  </si>
  <si>
    <t>21-b003078</t>
  </si>
  <si>
    <t>b03711</t>
  </si>
  <si>
    <t>C004205</t>
  </si>
  <si>
    <t>A0003335</t>
  </si>
  <si>
    <t>b003088</t>
  </si>
  <si>
    <t>b005471</t>
  </si>
  <si>
    <t>b004512</t>
  </si>
  <si>
    <t>b003724</t>
  </si>
  <si>
    <t>b004133</t>
  </si>
  <si>
    <t>b003298</t>
  </si>
  <si>
    <t>A0004082</t>
  </si>
  <si>
    <t>GÒ DẦU (TÂY NINH)</t>
  </si>
  <si>
    <t>21-b003714</t>
  </si>
  <si>
    <t>b004748</t>
  </si>
  <si>
    <t>B0003084</t>
  </si>
  <si>
    <t>BÌNH TÂN</t>
  </si>
  <si>
    <t>b0003131</t>
  </si>
  <si>
    <t>b003301</t>
  </si>
  <si>
    <t>21-b003358</t>
  </si>
  <si>
    <t>b05087</t>
  </si>
  <si>
    <t>N005085</t>
  </si>
  <si>
    <t>NGUYỄN KIỆM</t>
  </si>
  <si>
    <t>A005078</t>
  </si>
  <si>
    <t>B005500</t>
  </si>
  <si>
    <t>A5595</t>
  </si>
  <si>
    <t>b003081</t>
  </si>
  <si>
    <t>b005464</t>
  </si>
  <si>
    <t>P5493</t>
  </si>
  <si>
    <t>DUYÊN HẢI (TRÀ VINH)</t>
  </si>
  <si>
    <t>b0003153</t>
  </si>
  <si>
    <t>21-b003665</t>
  </si>
  <si>
    <t>21-b003768</t>
  </si>
  <si>
    <t>A0004087</t>
  </si>
  <si>
    <t>b00003086</t>
  </si>
  <si>
    <t>b0005474</t>
  </si>
  <si>
    <t>A003699</t>
  </si>
  <si>
    <t>A004682</t>
  </si>
  <si>
    <t>b004367</t>
  </si>
  <si>
    <t>b005081</t>
  </si>
  <si>
    <t>21-b003660</t>
  </si>
  <si>
    <t>b005504</t>
  </si>
  <si>
    <t>b0004906</t>
  </si>
  <si>
    <t>b004350</t>
  </si>
  <si>
    <t>21-b003673</t>
  </si>
  <si>
    <t>21-b003653</t>
  </si>
  <si>
    <t>21-b0003775</t>
  </si>
  <si>
    <t>b0004391</t>
  </si>
  <si>
    <t>21-b004540</t>
  </si>
  <si>
    <t>b0004604</t>
  </si>
  <si>
    <t>b0005369</t>
  </si>
  <si>
    <t>b00006030</t>
  </si>
  <si>
    <t>21-b003276</t>
  </si>
  <si>
    <t>a002739</t>
  </si>
  <si>
    <t>BẾN TRE</t>
  </si>
  <si>
    <t>b005968</t>
  </si>
  <si>
    <t>b003332</t>
  </si>
  <si>
    <t>b003087</t>
  </si>
  <si>
    <t>NG ẢNH THỦ</t>
  </si>
  <si>
    <t>C003726</t>
  </si>
  <si>
    <t>CAO LÃNH (ĐỒNG THÁP)</t>
  </si>
  <si>
    <t>C004754</t>
  </si>
  <si>
    <t>C005597</t>
  </si>
  <si>
    <t>b02787</t>
  </si>
  <si>
    <t>21-b004390</t>
  </si>
  <si>
    <t>C003322</t>
  </si>
  <si>
    <t>A005979</t>
  </si>
  <si>
    <t>A0005675</t>
  </si>
  <si>
    <t>A5083</t>
  </si>
  <si>
    <t>B004117</t>
  </si>
  <si>
    <t>b004122</t>
  </si>
  <si>
    <t>b004115</t>
  </si>
  <si>
    <t>b03067</t>
  </si>
  <si>
    <t>A003657</t>
  </si>
  <si>
    <t>b0003702</t>
  </si>
  <si>
    <t>21-b004022</t>
  </si>
  <si>
    <t>21-b004028</t>
  </si>
  <si>
    <t>b004366</t>
  </si>
  <si>
    <t>21-b0004549</t>
  </si>
  <si>
    <t>A5599</t>
  </si>
  <si>
    <t>SA ĐÉC</t>
  </si>
  <si>
    <t>D004172</t>
  </si>
  <si>
    <t>XTRA LINH TRUNG</t>
  </si>
  <si>
    <t>b0003130</t>
  </si>
  <si>
    <t>b003321</t>
  </si>
  <si>
    <t>A0005600</t>
  </si>
  <si>
    <t>A0003339</t>
  </si>
  <si>
    <t>b005647</t>
  </si>
  <si>
    <t>b004385</t>
  </si>
  <si>
    <t>b004726</t>
  </si>
  <si>
    <t>b003097</t>
  </si>
  <si>
    <t>A0004758</t>
  </si>
  <si>
    <t>b0004593</t>
  </si>
  <si>
    <t>b003091</t>
  </si>
  <si>
    <t>21-b005378</t>
  </si>
  <si>
    <t>b3975</t>
  </si>
  <si>
    <t>b0005481</t>
  </si>
  <si>
    <t>A005734</t>
  </si>
  <si>
    <t>b004743</t>
  </si>
  <si>
    <t>b003317</t>
  </si>
  <si>
    <t>b0003134</t>
  </si>
  <si>
    <t>A3688</t>
  </si>
  <si>
    <t>NT/21E|CHANGIO</t>
  </si>
  <si>
    <t>BẾN LỨC</t>
  </si>
  <si>
    <t>b005259</t>
  </si>
  <si>
    <t>b004751</t>
  </si>
  <si>
    <t>b002791</t>
  </si>
  <si>
    <t>b00003677</t>
  </si>
  <si>
    <t>b04370</t>
  </si>
  <si>
    <t>b5486</t>
  </si>
  <si>
    <t>b03706</t>
  </si>
  <si>
    <t>b02785</t>
  </si>
  <si>
    <t>b005638</t>
  </si>
  <si>
    <t>A2740</t>
  </si>
  <si>
    <t>NT/21E|CHANGIOHEO</t>
  </si>
  <si>
    <t>A005650</t>
  </si>
  <si>
    <t>A003320</t>
  </si>
  <si>
    <t>A4724</t>
  </si>
  <si>
    <t>VIỆT TRÌ (PHÚ THỌ)</t>
  </si>
  <si>
    <t>A4083</t>
  </si>
  <si>
    <t>b04159</t>
  </si>
  <si>
    <t>b0004188</t>
  </si>
  <si>
    <t>b003323</t>
  </si>
  <si>
    <t>b003099</t>
  </si>
  <si>
    <t>A3687</t>
  </si>
  <si>
    <t>b0004031</t>
  </si>
  <si>
    <t>A005527</t>
  </si>
  <si>
    <t xml:space="preserve">BÌNH ĐÔNG (TUY LÚY VƯƠNG - QUẬN 8) </t>
  </si>
  <si>
    <t>A005256</t>
  </si>
  <si>
    <t>A4517</t>
  </si>
  <si>
    <t>NT/21E|GMUOI</t>
  </si>
  <si>
    <t>ĐỒNG PHÚ (BÌNH PHƯỚC)</t>
  </si>
  <si>
    <t>b002691</t>
  </si>
  <si>
    <t>E004010</t>
  </si>
  <si>
    <t>RẠCH MIỄU</t>
  </si>
  <si>
    <t>D003364</t>
  </si>
  <si>
    <t>21-b3292</t>
  </si>
  <si>
    <t>21-b8496</t>
  </si>
  <si>
    <t>b004113</t>
  </si>
  <si>
    <t>b04696</t>
  </si>
  <si>
    <t>21-b004181</t>
  </si>
  <si>
    <t>b003066</t>
  </si>
  <si>
    <t>b003766</t>
  </si>
  <si>
    <t>b005974</t>
  </si>
  <si>
    <t>b003744</t>
  </si>
  <si>
    <t>b004394</t>
  </si>
  <si>
    <t>21-b004393</t>
  </si>
  <si>
    <t>21-b002799</t>
  </si>
  <si>
    <t>b005097</t>
  </si>
  <si>
    <t>C003672</t>
  </si>
  <si>
    <t>21-b004596</t>
  </si>
  <si>
    <t>b003334</t>
  </si>
  <si>
    <t>X003996</t>
  </si>
  <si>
    <t>XA LỘ HÀ NỘI</t>
  </si>
  <si>
    <t>A3286</t>
  </si>
  <si>
    <t>NT/21E|GA MUOI</t>
  </si>
  <si>
    <t>LÝ THƯỜNG KIỆT</t>
  </si>
  <si>
    <t>b004164</t>
  </si>
  <si>
    <t>C003105</t>
  </si>
  <si>
    <t>B4086</t>
  </si>
  <si>
    <t>21-b004173</t>
  </si>
  <si>
    <t>b003331</t>
  </si>
  <si>
    <t>A4085</t>
  </si>
  <si>
    <t>NT/231E|GA</t>
  </si>
  <si>
    <t>b002690</t>
  </si>
  <si>
    <t>A2667</t>
  </si>
  <si>
    <t>NT/21E|VAT10|GA MUOI</t>
  </si>
  <si>
    <t>BÌNH ĐỊNH</t>
  </si>
  <si>
    <t>T004727</t>
  </si>
  <si>
    <t>BÌNH TÂN 2</t>
  </si>
  <si>
    <t>b003745</t>
  </si>
  <si>
    <t>b005476</t>
  </si>
  <si>
    <t>A0003336</t>
  </si>
  <si>
    <t>b0003743</t>
  </si>
  <si>
    <t>b005355</t>
  </si>
  <si>
    <t>A0004088</t>
  </si>
  <si>
    <t>b003716</t>
  </si>
  <si>
    <t>A5356</t>
  </si>
  <si>
    <t>NT/21E|MOC NAM HUONG</t>
  </si>
  <si>
    <t>b005463</t>
  </si>
  <si>
    <t>A5105</t>
  </si>
  <si>
    <t>A003753</t>
  </si>
  <si>
    <t>PHÚ LÂM</t>
  </si>
  <si>
    <t>b0004369</t>
  </si>
  <si>
    <t>A002797</t>
  </si>
  <si>
    <t>b4147</t>
  </si>
  <si>
    <t>21-b004174</t>
  </si>
  <si>
    <t>A3978</t>
  </si>
  <si>
    <t>NT/21E-3978|VAT10|CHANGIO</t>
  </si>
  <si>
    <t>PHAN THIẾT</t>
  </si>
  <si>
    <t>A4721</t>
  </si>
  <si>
    <t>NT/21E-4721|VAT10|CHANGIO</t>
  </si>
  <si>
    <t>A5495</t>
  </si>
  <si>
    <t>NT/21E-5495|VAT10|CHANGIO</t>
  </si>
  <si>
    <t>b03368</t>
  </si>
  <si>
    <t>b0005723</t>
  </si>
  <si>
    <t>A005455</t>
  </si>
  <si>
    <t>CỐNG QUỲNH</t>
  </si>
  <si>
    <t>b003723</t>
  </si>
  <si>
    <t>b003649</t>
  </si>
  <si>
    <t>b004349</t>
  </si>
  <si>
    <t>21-b004683</t>
  </si>
  <si>
    <t>b005262</t>
  </si>
  <si>
    <t>b004027</t>
  </si>
  <si>
    <t>21-b004009</t>
  </si>
  <si>
    <t>b004005</t>
  </si>
  <si>
    <t>b004387</t>
  </si>
  <si>
    <t>B004119</t>
  </si>
  <si>
    <t>b0004559</t>
  </si>
  <si>
    <t>A003767</t>
  </si>
  <si>
    <t>b04587</t>
  </si>
  <si>
    <t>b003725</t>
  </si>
  <si>
    <t>B005252</t>
  </si>
  <si>
    <t>NT/21E|GL</t>
  </si>
  <si>
    <t>b004131</t>
  </si>
  <si>
    <t>b004114</t>
  </si>
  <si>
    <t>b0004729</t>
  </si>
  <si>
    <t>A003698</t>
  </si>
  <si>
    <t>A003096</t>
  </si>
  <si>
    <t>A004557</t>
  </si>
  <si>
    <t>A006057</t>
  </si>
  <si>
    <t>A5084</t>
  </si>
  <si>
    <t>NT/21E|VAT10|GA</t>
  </si>
  <si>
    <t>ĐĂKNÔNG</t>
  </si>
  <si>
    <t>A5739</t>
  </si>
  <si>
    <t>A005691</t>
  </si>
  <si>
    <t>B005529</t>
  </si>
  <si>
    <t>C005512</t>
  </si>
  <si>
    <t>XTRA VĂN ĐỒNG</t>
  </si>
  <si>
    <t>A005519</t>
  </si>
  <si>
    <t>A5528</t>
  </si>
  <si>
    <t>HẬU GIANG Q.6</t>
  </si>
  <si>
    <t>PHÚ THỌ (ĐẦM SEN)</t>
  </si>
  <si>
    <t>C005517</t>
  </si>
  <si>
    <t>A005652</t>
  </si>
  <si>
    <t>N005639</t>
  </si>
  <si>
    <t>X005731</t>
  </si>
  <si>
    <t>E005534</t>
  </si>
  <si>
    <t>H005709</t>
  </si>
  <si>
    <t>HÓC MÔN</t>
  </si>
  <si>
    <t>A005641</t>
  </si>
  <si>
    <t>C005521</t>
  </si>
  <si>
    <t>T005513</t>
  </si>
  <si>
    <t>BÌNH TRIỆU</t>
  </si>
  <si>
    <t>A5525</t>
  </si>
  <si>
    <t>NT/21E|GA MUOI-CHAN GIO-HQ</t>
  </si>
  <si>
    <t>A005526</t>
  </si>
  <si>
    <t>A005980</t>
  </si>
  <si>
    <t>V005684</t>
  </si>
  <si>
    <t>VĂN THÁNH</t>
  </si>
  <si>
    <t>A005727</t>
  </si>
  <si>
    <t>NGUYỄN BÌNH</t>
  </si>
  <si>
    <t>H005716</t>
  </si>
  <si>
    <t>HIỆP THÀNH</t>
  </si>
  <si>
    <t>D005632</t>
  </si>
  <si>
    <t>ĐỒNG VĂN CỐNG</t>
  </si>
  <si>
    <t>T005511</t>
  </si>
  <si>
    <t>H005710</t>
  </si>
  <si>
    <t>TÔ KÝ Q12</t>
  </si>
  <si>
    <t>A005636</t>
  </si>
  <si>
    <t>TAM BÌNH (THỦ ĐỨC)</t>
  </si>
  <si>
    <t>Z005533</t>
  </si>
  <si>
    <t>NHIÊU LỘC</t>
  </si>
  <si>
    <t>D005635</t>
  </si>
  <si>
    <t>b005989</t>
  </si>
  <si>
    <t>b005730</t>
  </si>
  <si>
    <t>b002692</t>
  </si>
  <si>
    <t>b004024</t>
  </si>
  <si>
    <t>T004163</t>
  </si>
  <si>
    <t>b002687</t>
  </si>
  <si>
    <t>b0006017</t>
  </si>
  <si>
    <t>B004565</t>
  </si>
  <si>
    <t>21-b3365</t>
  </si>
  <si>
    <t>B0004757</t>
  </si>
  <si>
    <t>21-b004551</t>
  </si>
  <si>
    <t>21-b005484</t>
  </si>
  <si>
    <t>A4189</t>
  </si>
  <si>
    <t>21-b005705</t>
  </si>
  <si>
    <t>A0004199</t>
  </si>
  <si>
    <t>A0005676</t>
  </si>
  <si>
    <t>NT/21E|CHAN GIO HEO MUOI</t>
  </si>
  <si>
    <t>b004741</t>
  </si>
  <si>
    <t>A003370</t>
  </si>
  <si>
    <t>b3708</t>
  </si>
  <si>
    <t>b004008</t>
  </si>
  <si>
    <t>F003076</t>
  </si>
  <si>
    <t>ĐỒNG THỊNH (FOODCOSA - QUANG TRUNG)</t>
  </si>
  <si>
    <t>P3289</t>
  </si>
  <si>
    <t>B0004090</t>
  </si>
  <si>
    <t>N004710</t>
  </si>
  <si>
    <t>A005994</t>
  </si>
  <si>
    <t>b004107</t>
  </si>
  <si>
    <t>A001880</t>
  </si>
  <si>
    <t>A0004668</t>
  </si>
  <si>
    <t>A004706</t>
  </si>
  <si>
    <t>b4708</t>
  </si>
  <si>
    <t>b005729</t>
  </si>
  <si>
    <t>B0004759</t>
  </si>
  <si>
    <t>A003573</t>
  </si>
  <si>
    <t>A2933</t>
  </si>
  <si>
    <t>b003694</t>
  </si>
  <si>
    <t>b3759</t>
  </si>
  <si>
    <t>b002833</t>
  </si>
  <si>
    <t>N003763</t>
  </si>
  <si>
    <t>N005640</t>
  </si>
  <si>
    <t>b04017</t>
  </si>
  <si>
    <t>b03132</t>
  </si>
  <si>
    <t>b003580</t>
  </si>
  <si>
    <t>A005096</t>
  </si>
  <si>
    <t>H006032</t>
  </si>
  <si>
    <t>b03295</t>
  </si>
  <si>
    <t>b002929</t>
  </si>
  <si>
    <t>A004744</t>
  </si>
  <si>
    <t>A5672</t>
  </si>
  <si>
    <t>b004006</t>
  </si>
  <si>
    <t>C005518</t>
  </si>
  <si>
    <t>A002747</t>
  </si>
  <si>
    <t>TRẢNG BÀNG (TÂY NINH)</t>
  </si>
  <si>
    <t>A005099</t>
  </si>
  <si>
    <t>b005106</t>
  </si>
  <si>
    <t>COOPFOOD LONG HẬU</t>
  </si>
  <si>
    <t>A4519</t>
  </si>
  <si>
    <t>A5491</t>
  </si>
  <si>
    <t>A004140</t>
  </si>
  <si>
    <t>b004347</t>
  </si>
  <si>
    <t>b004195</t>
  </si>
  <si>
    <t>A004752</t>
  </si>
  <si>
    <t>MARFOUR (HÀ NỘI)</t>
  </si>
  <si>
    <t>D004700</t>
  </si>
  <si>
    <t>b5984</t>
  </si>
  <si>
    <t>A003577</t>
  </si>
  <si>
    <t>H005075</t>
  </si>
  <si>
    <t>A3784</t>
  </si>
  <si>
    <t>21-b0004179</t>
  </si>
  <si>
    <t>b004383</t>
  </si>
  <si>
    <t>21-b004190</t>
  </si>
  <si>
    <t>T003314</t>
  </si>
  <si>
    <t>T005347</t>
  </si>
  <si>
    <t>b0005524</t>
  </si>
  <si>
    <t>A003372</t>
  </si>
  <si>
    <t>AN ĐÔNG (HÙNG VƯƠNG)</t>
  </si>
  <si>
    <t>b0003783</t>
  </si>
  <si>
    <t>21-b004029</t>
  </si>
  <si>
    <t>A005489</t>
  </si>
  <si>
    <t>C004699</t>
  </si>
  <si>
    <t>b0004185</t>
  </si>
  <si>
    <t>Q0004084</t>
  </si>
  <si>
    <t>TÂY NINH</t>
  </si>
  <si>
    <t>21-b004550</t>
  </si>
  <si>
    <t>A003788</t>
  </si>
  <si>
    <t>b4145</t>
  </si>
  <si>
    <t>B0004030</t>
  </si>
  <si>
    <t>V004739</t>
  </si>
  <si>
    <t>b04895</t>
  </si>
  <si>
    <t>b004108</t>
  </si>
  <si>
    <t>A004685</t>
  </si>
  <si>
    <t>b004395</t>
  </si>
  <si>
    <t>B004121</t>
  </si>
  <si>
    <t>C002934</t>
  </si>
  <si>
    <t>b3282</t>
  </si>
  <si>
    <t>A4198</t>
  </si>
  <si>
    <t>b0004011</t>
  </si>
  <si>
    <t>B003285</t>
  </si>
  <si>
    <t>b005359</t>
  </si>
  <si>
    <t>H003646</t>
  </si>
  <si>
    <t>A2870</t>
  </si>
  <si>
    <t>T004375</t>
  </si>
  <si>
    <t>21-b003703</t>
  </si>
  <si>
    <t>A004908</t>
  </si>
  <si>
    <t>A003754</t>
  </si>
  <si>
    <t>B0003313</t>
  </si>
  <si>
    <t>b4023</t>
  </si>
  <si>
    <t>A0003108</t>
  </si>
  <si>
    <t>b004016</t>
  </si>
  <si>
    <t>A005998</t>
  </si>
  <si>
    <t>B004120</t>
  </si>
  <si>
    <t>A005726</t>
  </si>
  <si>
    <t>F003764</t>
  </si>
  <si>
    <t>b005658</t>
  </si>
  <si>
    <t>A003700</t>
  </si>
  <si>
    <t>A5490</t>
  </si>
  <si>
    <t>Z004904</t>
  </si>
  <si>
    <t>b0004025</t>
  </si>
  <si>
    <t>b004109</t>
  </si>
  <si>
    <t>A2682</t>
  </si>
  <si>
    <t>HÀ NỘI</t>
  </si>
  <si>
    <t>A0003288</t>
  </si>
  <si>
    <t>NT/21E|GIO HEO</t>
  </si>
  <si>
    <t>b004737</t>
  </si>
  <si>
    <t>A005651</t>
  </si>
  <si>
    <t>A0004206</t>
  </si>
  <si>
    <t>A3642</t>
  </si>
  <si>
    <t>GAMUOI</t>
  </si>
  <si>
    <t>b005659</t>
  </si>
  <si>
    <t>a004518</t>
  </si>
  <si>
    <t>D003154</t>
  </si>
  <si>
    <t>A0004722</t>
  </si>
  <si>
    <t>b5086</t>
  </si>
  <si>
    <t>A4901</t>
  </si>
  <si>
    <t>A004386</t>
  </si>
  <si>
    <t>A005336</t>
  </si>
  <si>
    <t>b004111</t>
  </si>
  <si>
    <t>b004169</t>
  </si>
  <si>
    <t>b1056</t>
  </si>
  <si>
    <t>b004380</t>
  </si>
  <si>
    <t>B005530</t>
  </si>
  <si>
    <t>b005499</t>
  </si>
  <si>
    <t>B005101</t>
  </si>
  <si>
    <t>A0002666</t>
  </si>
  <si>
    <t>P4720</t>
  </si>
  <si>
    <t>D005346</t>
  </si>
  <si>
    <t>a005735</t>
  </si>
  <si>
    <t>B004566</t>
  </si>
  <si>
    <t>B004360</t>
  </si>
  <si>
    <t>F004542</t>
  </si>
  <si>
    <t>A0003645</t>
  </si>
  <si>
    <t>A5104</t>
  </si>
  <si>
    <t>C005978</t>
  </si>
  <si>
    <t>NT/21E|CHN GI HEO MUI</t>
  </si>
  <si>
    <t>C005345</t>
  </si>
  <si>
    <t>C005514</t>
  </si>
  <si>
    <t>H005370</t>
  </si>
  <si>
    <t>b00004598</t>
  </si>
  <si>
    <t>b03366</t>
  </si>
  <si>
    <t>b004018</t>
  </si>
  <si>
    <t>D006025</t>
  </si>
  <si>
    <t>A003337</t>
  </si>
  <si>
    <t>A004753</t>
  </si>
  <si>
    <t>A005596</t>
  </si>
  <si>
    <t>V5986</t>
  </si>
  <si>
    <t>H005671</t>
  </si>
  <si>
    <t>A0004204</t>
  </si>
  <si>
    <t>NT/21E|VAT10|CHAN GIO</t>
  </si>
  <si>
    <t>A0005452</t>
  </si>
  <si>
    <t>NT/21E|VAT10|CHA GIO</t>
  </si>
  <si>
    <t>D003303</t>
  </si>
  <si>
    <t>b003998</t>
  </si>
  <si>
    <t>F005375</t>
  </si>
  <si>
    <t>A003283</t>
  </si>
  <si>
    <t>A005251</t>
  </si>
  <si>
    <t>N003071</t>
  </si>
  <si>
    <t>N.CHAN GIO</t>
  </si>
  <si>
    <t>CAM RANH</t>
  </si>
  <si>
    <t>N/CHAN GIO HEO MUOI</t>
  </si>
  <si>
    <t>T005532</t>
  </si>
  <si>
    <t>A0003979</t>
  </si>
  <si>
    <t>A0005494</t>
  </si>
  <si>
    <t>NT/21E|CHAGIO-71052991</t>
  </si>
  <si>
    <t>PHÚ YÊN</t>
  </si>
  <si>
    <t>NT/21E|CHANGIO-71435138</t>
  </si>
  <si>
    <t>A5992</t>
  </si>
  <si>
    <t>A003296</t>
  </si>
  <si>
    <t>X005462</t>
  </si>
  <si>
    <t>b0004026</t>
  </si>
  <si>
    <t>b4019</t>
  </si>
  <si>
    <t>B003972</t>
  </si>
  <si>
    <t>HÒA BÌNH</t>
  </si>
  <si>
    <t>A0004909</t>
  </si>
  <si>
    <t>A004141</t>
  </si>
  <si>
    <t>X003133</t>
  </si>
  <si>
    <t>Z003316</t>
  </si>
  <si>
    <t>A5741</t>
  </si>
  <si>
    <t>A3110</t>
  </si>
  <si>
    <t>21-b4175</t>
  </si>
  <si>
    <t>A03689</t>
  </si>
  <si>
    <t>B004130</t>
  </si>
  <si>
    <t>A004160</t>
  </si>
  <si>
    <t>A0004089</t>
  </si>
  <si>
    <t>H003279</t>
  </si>
  <si>
    <t>21-b004186</t>
  </si>
  <si>
    <t>A003106</t>
  </si>
  <si>
    <t>b0004149</t>
  </si>
  <si>
    <t>A003749</t>
  </si>
  <si>
    <t>D004554</t>
  </si>
  <si>
    <t>A2741</t>
  </si>
  <si>
    <t>H006022</t>
  </si>
  <si>
    <t>C003696</t>
  </si>
  <si>
    <t>A0003647</t>
  </si>
  <si>
    <t>B005721</t>
  </si>
  <si>
    <t>NT/21E|GIOTAILUOIXAO</t>
  </si>
  <si>
    <t>21-b004177</t>
  </si>
  <si>
    <t>B003125</t>
  </si>
  <si>
    <t>b004007</t>
  </si>
  <si>
    <t>b004021</t>
  </si>
  <si>
    <t>b003997</t>
  </si>
  <si>
    <t>b4157</t>
  </si>
  <si>
    <t>b004162</t>
  </si>
  <si>
    <t>b4148</t>
  </si>
  <si>
    <t>b004377</t>
  </si>
  <si>
    <t>b4355</t>
  </si>
  <si>
    <t>a004126</t>
  </si>
  <si>
    <t>B004127</t>
  </si>
  <si>
    <t>b004128</t>
  </si>
  <si>
    <t>B004135</t>
  </si>
  <si>
    <t>b004125</t>
  </si>
  <si>
    <t>21-b4014</t>
  </si>
  <si>
    <t>A005360</t>
  </si>
  <si>
    <t>B0005470</t>
  </si>
  <si>
    <t>21-b4013</t>
  </si>
  <si>
    <t>D003065</t>
  </si>
  <si>
    <t>A5102</t>
  </si>
  <si>
    <t>N004182</t>
  </si>
  <si>
    <t>b004000</t>
  </si>
  <si>
    <t>C005450</t>
  </si>
  <si>
    <t>NT/21E|CHA</t>
  </si>
  <si>
    <t>E003678</t>
  </si>
  <si>
    <t>b004184</t>
  </si>
  <si>
    <t>C002869</t>
  </si>
  <si>
    <t>NT/21E|G MUI 500G</t>
  </si>
  <si>
    <t>b3576</t>
  </si>
  <si>
    <t>A003107</t>
  </si>
  <si>
    <t>X004704</t>
  </si>
  <si>
    <t>A004348</t>
  </si>
  <si>
    <t>H004546</t>
  </si>
  <si>
    <t>A006053</t>
  </si>
  <si>
    <t>b004015</t>
  </si>
  <si>
    <t>b0003717</t>
  </si>
  <si>
    <t>b004129</t>
  </si>
  <si>
    <t>A003080</t>
  </si>
  <si>
    <t>A0005673</t>
  </si>
  <si>
    <t>B0006035</t>
  </si>
  <si>
    <t>A005996</t>
  </si>
  <si>
    <t>b0003652</t>
  </si>
  <si>
    <t>A0005273</t>
  </si>
  <si>
    <t>NT/21E|CH AGIO</t>
  </si>
  <si>
    <t>A0005670</t>
  </si>
  <si>
    <t>NT/21E|CHA GIO</t>
  </si>
  <si>
    <t>A004686</t>
  </si>
  <si>
    <t>A003148</t>
  </si>
  <si>
    <t>X005732</t>
  </si>
  <si>
    <t>A0004202</t>
  </si>
  <si>
    <t>A5742</t>
  </si>
  <si>
    <t>BT/21E|GAMUOI</t>
  </si>
  <si>
    <t>A0005667</t>
  </si>
  <si>
    <t>A4719</t>
  </si>
  <si>
    <t>A4200</t>
  </si>
  <si>
    <t>H004545</t>
  </si>
  <si>
    <t>A0004723</t>
  </si>
  <si>
    <t>A0005492</t>
  </si>
  <si>
    <t>A3690</t>
  </si>
  <si>
    <t>BÌNH PHƯỚC</t>
  </si>
  <si>
    <t>X003747</t>
  </si>
  <si>
    <t>a003579</t>
  </si>
  <si>
    <t>A005689</t>
  </si>
  <si>
    <t>A5649</t>
  </si>
  <si>
    <t>A005329</t>
  </si>
  <si>
    <t>A003333</t>
  </si>
  <si>
    <t>NT/21E/CHANGIO</t>
  </si>
  <si>
    <t>B004548</t>
  </si>
  <si>
    <t>C006021</t>
  </si>
  <si>
    <t>D005634</t>
  </si>
  <si>
    <t>A005537</t>
  </si>
  <si>
    <t>C004178</t>
  </si>
  <si>
    <t>21-A3641</t>
  </si>
  <si>
    <t>A5668</t>
  </si>
  <si>
    <t>A4197</t>
  </si>
  <si>
    <t>A4910</t>
  </si>
  <si>
    <t>A0005736</t>
  </si>
  <si>
    <t>C003655</t>
  </si>
  <si>
    <t>A0003643</t>
  </si>
  <si>
    <t>A0003980</t>
  </si>
  <si>
    <t>A0003290</t>
  </si>
  <si>
    <t>A003581</t>
  </si>
  <si>
    <t>HẢI PHÒNG</t>
  </si>
  <si>
    <t>A005620</t>
  </si>
  <si>
    <t>A5103</t>
  </si>
  <si>
    <t>A4515</t>
  </si>
  <si>
    <t>b5487</t>
  </si>
  <si>
    <t>b006056</t>
  </si>
  <si>
    <t>b005618</t>
  </si>
  <si>
    <t>b4376</t>
  </si>
  <si>
    <t>A004538</t>
  </si>
  <si>
    <t>21-b006038</t>
  </si>
  <si>
    <t>b5985</t>
  </si>
  <si>
    <t>b005697</t>
  </si>
  <si>
    <t>AA/22P|HHCL-C.ANH</t>
  </si>
  <si>
    <t>b0005460</t>
  </si>
  <si>
    <t>21-b004735</t>
  </si>
  <si>
    <t>22-B5681</t>
  </si>
  <si>
    <t>22-B4589</t>
  </si>
  <si>
    <t>21-b005724</t>
  </si>
  <si>
    <t>22-B5478</t>
  </si>
  <si>
    <t>b5993</t>
  </si>
  <si>
    <t>b2357</t>
  </si>
  <si>
    <t>b3704</t>
  </si>
  <si>
    <t>b005976</t>
  </si>
  <si>
    <t>22-B5975</t>
  </si>
  <si>
    <t>b5381</t>
  </si>
  <si>
    <t>b5485</t>
  </si>
  <si>
    <t>b006027</t>
  </si>
  <si>
    <t>b005539</t>
  </si>
  <si>
    <t>b0005509</t>
  </si>
  <si>
    <t>21-b005700</t>
  </si>
  <si>
    <t>b4158</t>
  </si>
  <si>
    <t>b00006036</t>
  </si>
  <si>
    <t>b4603</t>
  </si>
  <si>
    <t>22B-1958</t>
  </si>
  <si>
    <t>22B-1607</t>
  </si>
  <si>
    <t>b005357</t>
  </si>
  <si>
    <t>22-B5479</t>
  </si>
  <si>
    <t>22-B4384</t>
  </si>
  <si>
    <t>22-B2167</t>
  </si>
  <si>
    <t>b0005704</t>
  </si>
  <si>
    <t>22B-1991</t>
  </si>
  <si>
    <t>22B-2342</t>
  </si>
  <si>
    <t>22B-1863</t>
  </si>
  <si>
    <t>Q0004568</t>
  </si>
  <si>
    <t>b005971</t>
  </si>
  <si>
    <t>b0005523</t>
  </si>
  <si>
    <t>b005625</t>
  </si>
  <si>
    <t>b005255</t>
  </si>
  <si>
    <t>22B-2350</t>
  </si>
  <si>
    <t>22B-1304</t>
  </si>
  <si>
    <t>22-b005720</t>
  </si>
  <si>
    <t>b6037</t>
  </si>
  <si>
    <t>b006048</t>
  </si>
  <si>
    <t>b0007643</t>
  </si>
  <si>
    <t>b03707</t>
  </si>
  <si>
    <t>21-b005076</t>
  </si>
  <si>
    <t>b005077</t>
  </si>
  <si>
    <t>b0005969</t>
  </si>
  <si>
    <t>Q0005274</t>
  </si>
  <si>
    <t>b0005707</t>
  </si>
  <si>
    <t>A5665</t>
  </si>
  <si>
    <t>b0005258</t>
  </si>
  <si>
    <t>RTV 1482211-826|CHANGA</t>
  </si>
  <si>
    <t>HUẾ</t>
  </si>
  <si>
    <t>22-B4260</t>
  </si>
  <si>
    <t>22-B5456</t>
  </si>
  <si>
    <t>22-B3585</t>
  </si>
  <si>
    <t>22-B3668</t>
  </si>
  <si>
    <t>22-B735</t>
  </si>
  <si>
    <t>22-B2582</t>
  </si>
  <si>
    <t>b003977</t>
  </si>
  <si>
    <t>DM/21E|TPCN|1479407-751</t>
  </si>
  <si>
    <t>BUÔN HỒ (DAKLAK)</t>
  </si>
  <si>
    <t>DM/21E|TPCN|1482659-765</t>
  </si>
  <si>
    <t>B003152</t>
  </si>
  <si>
    <t>22-B2356</t>
  </si>
  <si>
    <t>22-B2151</t>
  </si>
  <si>
    <t>B005340</t>
  </si>
  <si>
    <t>22-B49623</t>
  </si>
  <si>
    <t>22-B3667</t>
  </si>
  <si>
    <t>HHCL-T</t>
  </si>
  <si>
    <t>22-B5338</t>
  </si>
  <si>
    <t>22-B1158</t>
  </si>
  <si>
    <t>22-B3324</t>
  </si>
  <si>
    <t>22-B806</t>
  </si>
  <si>
    <t>22-B1715</t>
  </si>
  <si>
    <t>22-B49174</t>
  </si>
  <si>
    <t>B004364</t>
  </si>
  <si>
    <t>22-B4558</t>
  </si>
  <si>
    <t>22-B1869</t>
  </si>
  <si>
    <t>22-B3056</t>
  </si>
  <si>
    <t>22-B4898</t>
  </si>
  <si>
    <t>22-B1612</t>
  </si>
  <si>
    <t>22-B5628</t>
  </si>
  <si>
    <t>22-B1454</t>
  </si>
  <si>
    <t>22-B4150</t>
  </si>
  <si>
    <t>22-B2698</t>
  </si>
  <si>
    <t>22-B502</t>
  </si>
  <si>
    <t>22-B3151</t>
  </si>
  <si>
    <t>22-B2292</t>
  </si>
  <si>
    <t>22-B910</t>
  </si>
  <si>
    <t>22-B4702</t>
  </si>
  <si>
    <t>22-B3929</t>
  </si>
  <si>
    <t>B005348</t>
  </si>
  <si>
    <t>Q0005598</t>
  </si>
  <si>
    <t>Q0002603</t>
  </si>
  <si>
    <t>B002462</t>
  </si>
  <si>
    <t>B001352</t>
  </si>
  <si>
    <t>22-B003300</t>
  </si>
  <si>
    <t>22-B6023</t>
  </si>
  <si>
    <t>22-B5466</t>
  </si>
  <si>
    <t>CN/21E|CHAN GA</t>
  </si>
  <si>
    <t>CẦN GIỜ</t>
  </si>
  <si>
    <t>B00006</t>
  </si>
  <si>
    <t>SC/20P|R1453680|TOMMUNI</t>
  </si>
  <si>
    <t>TỔNG CỘNG</t>
  </si>
  <si>
    <t>*</t>
  </si>
  <si>
    <t>II/BẢNG TỔNG HỢP CÔNG NỢ LIÊN HIỆP:</t>
  </si>
  <si>
    <t>DIỄN GIẢI</t>
  </si>
  <si>
    <t>SỐ TIỀN</t>
  </si>
  <si>
    <t>LH ghi nhận công nợ trước 31/12/2021:</t>
  </si>
  <si>
    <t>Hóa đơn nhập leo qua tháng sau:</t>
  </si>
  <si>
    <t xml:space="preserve">TỔNG CỘNG </t>
  </si>
  <si>
    <t>Số dư 31/12/2021 trên Sổ chi Tiết:</t>
  </si>
  <si>
    <t>CHÊNH LỆCH SO VỚI SCT THỰC TẾ</t>
  </si>
  <si>
    <t>( lý do chênh lệch được liệt kê trong sổ chi tiết đính kèm)</t>
  </si>
  <si>
    <t>II/BẢNG TỔNG HỢP CÔNG NỢ NCC:</t>
  </si>
  <si>
    <t>Số liệu SaiGonCo-op:</t>
  </si>
  <si>
    <t xml:space="preserve">      - Trong đó tiền hàng là:</t>
  </si>
  <si>
    <t xml:space="preserve">      - tiền hàng xuất trả là:</t>
  </si>
  <si>
    <t xml:space="preserve">      - Các khoản khác là:</t>
  </si>
  <si>
    <t>Số liệu Nhà Cung Cấp:</t>
  </si>
  <si>
    <t>CHÊNH LỆCH GIỮA HAI BÊN:</t>
  </si>
  <si>
    <t>( lý do chênh lệch được liệt kê trong bảng kê chênh lệch đính kèm)</t>
  </si>
  <si>
    <t>Tp.Hồ Chí Minh, ngày 05 tháng 07 năm 2022</t>
  </si>
  <si>
    <t>Người lập biểu</t>
  </si>
  <si>
    <t>Lê Kiều Oanh</t>
  </si>
  <si>
    <t>Số hóa đơn</t>
  </si>
  <si>
    <t>Ngày hóa đơn</t>
  </si>
  <si>
    <t>Người mua hàng</t>
  </si>
  <si>
    <t>Tổng tiền thanh toán</t>
  </si>
  <si>
    <t>Cửa Hàng Co.opFood Nhượng Quyền Phổ Quang</t>
  </si>
  <si>
    <t>Cửa Hàng Co.opFood HN Vũ Thạnh</t>
  </si>
  <si>
    <t>CO.OPMART VĨNH PHÚC</t>
  </si>
  <si>
    <t>CO.OPMART BẮC GIANG</t>
  </si>
  <si>
    <t>20/04/2021</t>
  </si>
  <si>
    <t>Cửa Hàng Co.opFood HN Lucky House</t>
  </si>
  <si>
    <t>05/05/2021</t>
  </si>
  <si>
    <t>Cửa Hàng Co.opFood CC Him Lam Phú An</t>
  </si>
  <si>
    <t>08/05/2021</t>
  </si>
  <si>
    <t>CO.OPMART VIỆT TRÌ</t>
  </si>
  <si>
    <t>CO.OP HÀ NỘI</t>
  </si>
  <si>
    <t>CO.OPMART HẢI PHÒNG</t>
  </si>
  <si>
    <t>CO.OPMART SCA- LONG BIÊN</t>
  </si>
  <si>
    <t>27/05/2021</t>
  </si>
  <si>
    <t>Cửa Hàng Co.opFood HN Xuân Mai Dương Nội</t>
  </si>
  <si>
    <t>11/06/2021</t>
  </si>
  <si>
    <t>Cửa Hàng Co.opFood Bình Đường</t>
  </si>
  <si>
    <t>12/06/2021</t>
  </si>
  <si>
    <t>Cửa Hàng Co.opFood Chung Cư Saigon Co.op</t>
  </si>
  <si>
    <t>Cửa Hàng Co.opFood Quách Đình Bảo</t>
  </si>
  <si>
    <t>29/06/2021</t>
  </si>
  <si>
    <t>Cửa Hàng Co.opFood Tô Ngọc Vân 478</t>
  </si>
  <si>
    <t>10/07/2021</t>
  </si>
  <si>
    <t>Cửa Hàng Co.opFood Nguyễn Bá Tòng</t>
  </si>
  <si>
    <t>NCC báo có xuất nhưng Coop chưa thấy nhập, chưa có bản scan ký nhận</t>
  </si>
  <si>
    <t>Quý khách hàng vui lòng vào link: http://hddt-viettel.saigonco-op.vn/ để truy vấn hóa đơn về.</t>
  </si>
  <si>
    <t>Hóa đơn từ T6/2022 trở đi Quý khách sẽ truy vấn trên link: http://saigonco-op.einvoice.com.vn/</t>
  </si>
  <si>
    <t>Quý khách hàng có thể truy vấn theo số tham chiếu của mail HĐĐT tự động hoặc tự truy vấn bằng tài khoản có sẵn</t>
  </si>
  <si>
    <t>USR: Mã số thuế của NCC - Pass: 123456 - lần đầu tiên NCC truy cập + đổi pass mới &amp; dùng pass này cho các tháng sau</t>
  </si>
  <si>
    <t>Ma_KH</t>
  </si>
  <si>
    <t>Ten_KH</t>
  </si>
  <si>
    <t>Inv. Number</t>
  </si>
  <si>
    <t>Inv. Date</t>
  </si>
  <si>
    <t>Balance Due</t>
  </si>
  <si>
    <t>Trans</t>
  </si>
  <si>
    <t>Số tham chiếu</t>
  </si>
  <si>
    <t>CONG TY TNHH TM VA DV NGOC THOM</t>
  </si>
  <si>
    <t>jl3J363747516840287500488403</t>
  </si>
  <si>
    <t>ko3K363747153890173447286075</t>
  </si>
  <si>
    <t>cz0C363749992787230820591459</t>
  </si>
  <si>
    <t>cj0C363749926033766222890002</t>
  </si>
  <si>
    <t>pa5P363752693246195142094845</t>
  </si>
  <si>
    <t>jk3J363752609242014118293414</t>
  </si>
  <si>
    <t>si6S363755194137106645498068</t>
  </si>
  <si>
    <t>ty6T363755027901932075496027</t>
  </si>
  <si>
    <t>zp8Z3637578577883838951135</t>
  </si>
  <si>
    <t>vq7V363757442038127979399148</t>
  </si>
  <si>
    <t>zj8Z36376062485923985142623</t>
  </si>
  <si>
    <t>tg6T36376316274327053445006</t>
  </si>
  <si>
    <t>dz1D36376582056210657706923</t>
  </si>
  <si>
    <t>tq6T363768496236801869811034</t>
  </si>
  <si>
    <t>pl5P363771095795525864313942</t>
  </si>
  <si>
    <t>sc6S363773772962464512415879</t>
  </si>
  <si>
    <t>ke3K363776449491531415120962</t>
  </si>
  <si>
    <t>cb0C363778960538739831925947</t>
  </si>
  <si>
    <t>mu4M363781522072021067727171</t>
  </si>
  <si>
    <t>pt5P363784228668443044130505</t>
  </si>
  <si>
    <t>yf8Y363786738289474935633102</t>
  </si>
  <si>
    <t>co1C363789491129671060635607</t>
  </si>
  <si>
    <t>19C2FB4266</t>
  </si>
  <si>
    <t>GÁN HÓA ĐƠN</t>
  </si>
  <si>
    <t>0003704</t>
  </si>
  <si>
    <t>0003719</t>
  </si>
  <si>
    <t>0004260</t>
  </si>
  <si>
    <t>0006467</t>
  </si>
  <si>
    <t>0008043</t>
  </si>
  <si>
    <t>0008374</t>
  </si>
  <si>
    <t>0008959</t>
  </si>
  <si>
    <t>0009403</t>
  </si>
  <si>
    <t>0009531</t>
  </si>
  <si>
    <t>0009576</t>
  </si>
  <si>
    <t>0000238</t>
  </si>
  <si>
    <t>0000735</t>
  </si>
  <si>
    <t>0000785</t>
  </si>
  <si>
    <t>0000928</t>
  </si>
  <si>
    <t>0001062</t>
  </si>
  <si>
    <t>0001304</t>
  </si>
  <si>
    <t>0001352</t>
  </si>
  <si>
    <t>0001607</t>
  </si>
  <si>
    <t>0001863</t>
  </si>
  <si>
    <t>0001958</t>
  </si>
  <si>
    <t>0001991</t>
  </si>
  <si>
    <t>0002167</t>
  </si>
  <si>
    <t>0002196</t>
  </si>
  <si>
    <t>0002342</t>
  </si>
  <si>
    <t>0002350</t>
  </si>
  <si>
    <t>0002462</t>
  </si>
  <si>
    <t>0002488</t>
  </si>
  <si>
    <t>0002579</t>
  </si>
  <si>
    <t>0002582</t>
  </si>
  <si>
    <t>0003151</t>
  </si>
  <si>
    <t>0003306</t>
  </si>
  <si>
    <t>0003585</t>
  </si>
  <si>
    <t>0003668</t>
  </si>
  <si>
    <t>0004371</t>
  </si>
  <si>
    <t>0004384</t>
  </si>
  <si>
    <t>0004399</t>
  </si>
  <si>
    <t>0004558</t>
  </si>
  <si>
    <t>0004589</t>
  </si>
  <si>
    <t>0004702</t>
  </si>
  <si>
    <t>0005456</t>
  </si>
  <si>
    <t>0005465</t>
  </si>
  <si>
    <t>0005479</t>
  </si>
  <si>
    <t>0005515</t>
  </si>
  <si>
    <t>0005628</t>
  </si>
  <si>
    <t>0005662</t>
  </si>
  <si>
    <t>0005975</t>
  </si>
  <si>
    <t>0039696</t>
  </si>
  <si>
    <t>0049045</t>
  </si>
  <si>
    <t>0049118</t>
  </si>
  <si>
    <t>0049174</t>
  </si>
  <si>
    <t>0049291</t>
  </si>
  <si>
    <t>0049623</t>
  </si>
  <si>
    <t>0049683</t>
  </si>
  <si>
    <t>0049753</t>
  </si>
  <si>
    <t>0000806</t>
  </si>
  <si>
    <t>0001596</t>
  </si>
  <si>
    <t>0001715</t>
  </si>
  <si>
    <t>0002698</t>
  </si>
  <si>
    <t>0002882</t>
  </si>
  <si>
    <t>0003056</t>
  </si>
  <si>
    <t>0003929</t>
  </si>
  <si>
    <t>0005774</t>
  </si>
  <si>
    <t>0005969</t>
  </si>
  <si>
    <t>0006257</t>
  </si>
  <si>
    <t>0006761</t>
  </si>
  <si>
    <t>0006938</t>
  </si>
  <si>
    <t>0006959</t>
  </si>
  <si>
    <t>0000910</t>
  </si>
  <si>
    <t>0001158</t>
  </si>
  <si>
    <t>0001350</t>
  </si>
  <si>
    <t>0001454</t>
  </si>
  <si>
    <t>0001612</t>
  </si>
  <si>
    <t>0001869</t>
  </si>
  <si>
    <t>0002151</t>
  </si>
  <si>
    <t>0002356</t>
  </si>
  <si>
    <t>0002588</t>
  </si>
  <si>
    <t>0003152</t>
  </si>
  <si>
    <t>0003300</t>
  </si>
  <si>
    <t>0003324</t>
  </si>
  <si>
    <t>0004364</t>
  </si>
  <si>
    <t>0004898</t>
  </si>
  <si>
    <t>0005338</t>
  </si>
  <si>
    <t>0005340</t>
  </si>
  <si>
    <t>0005466</t>
  </si>
  <si>
    <t>0005478</t>
  </si>
  <si>
    <t>0005681</t>
  </si>
  <si>
    <t>0006023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</si>
</sst>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dd\/mm\/yyyy"/>
    <numFmt numFmtId="165" formatCode="_(* #,##0_);_(* \(#,##0\);_(* &quot;-&quot;??_);_(@_)"/>
    <numFmt numFmtId="166" formatCode="dd\/mm\/yy"/>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name val="VNI-Times"/>
    </font>
    <font>
      <sz val="12"/>
      <color theme="1"/>
      <name val="VNI-Times"/>
    </font>
    <font>
      <b/>
      <sz val="16"/>
      <name val="VNI-Times"/>
    </font>
    <font>
      <b/>
      <sz val="16"/>
      <color theme="1"/>
      <name val="VNI-Times"/>
    </font>
    <font>
      <i/>
      <sz val="12"/>
      <name val="VNI-Times"/>
    </font>
    <font>
      <b/>
      <u/>
      <sz val="11.5"/>
      <name val="VNI-Times"/>
    </font>
    <font>
      <b/>
      <sz val="12"/>
      <name val="VNI-Times"/>
    </font>
    <font>
      <b/>
      <u/>
      <sz val="12"/>
      <name val="Times New Roman"/>
      <family val="1"/>
    </font>
    <font>
      <sz val="12"/>
      <color theme="1"/>
      <name val="Times New Roman"/>
      <family val="1"/>
    </font>
    <font>
      <sz val="11"/>
      <color theme="1"/>
      <name val="VNI-Times"/>
    </font>
    <font>
      <sz val="12"/>
      <name val="Times New Roman"/>
      <family val="1"/>
    </font>
    <font>
      <sz val="14"/>
      <name val="VNI-Times"/>
    </font>
    <font>
      <sz val="12.2"/>
      <color theme="1"/>
      <name val="VNI-Times"/>
    </font>
    <font>
      <b/>
      <sz val="12"/>
      <color theme="1"/>
      <name val="VNI-Times"/>
    </font>
    <font>
      <sz val="12"/>
      <color indexed="8"/>
      <name val="VNI-Times"/>
    </font>
    <font>
      <b/>
      <i/>
      <sz val="12"/>
      <name val="VNI-Times"/>
    </font>
    <font>
      <i/>
      <sz val="12"/>
      <color theme="1"/>
      <name val="VNI-Times"/>
    </font>
    <font>
      <i/>
      <sz val="12"/>
      <name val="Times New Roman"/>
      <family val="1"/>
    </font>
    <font>
      <b/>
      <i/>
      <sz val="11"/>
      <color rgb="FF0070C0"/>
      <name val="VNI-Times"/>
    </font>
    <font>
      <b/>
      <i/>
      <sz val="12"/>
      <color rgb="FF0070C0"/>
      <name val="VNI-Times"/>
    </font>
    <font>
      <i/>
      <u/>
      <sz val="12"/>
      <name val="Times New Roman"/>
      <family val="1"/>
    </font>
    <font>
      <sz val="11"/>
      <color theme="1"/>
      <name val="Times New Roman"/>
      <family val="1"/>
    </font>
    <font>
      <sz val="11"/>
      <color theme="3" tint="0.39997558519241921"/>
      <name val="Times New Roman"/>
      <family val="1"/>
    </font>
    <font>
      <b/>
      <sz val="14"/>
      <color theme="1"/>
      <name val="Times New Roman"/>
      <family val="1"/>
    </font>
    <font>
      <b/>
      <sz val="11"/>
      <color theme="1"/>
      <name val="Times New Roman"/>
      <family val="1"/>
    </font>
    <font>
      <b/>
      <sz val="13"/>
      <color theme="1"/>
      <name val="Times New Roman"/>
      <family val="1"/>
    </font>
    <font>
      <sz val="13"/>
      <color theme="1"/>
      <name val="Times New Roman"/>
      <family val="1"/>
    </font>
    <font>
      <sz val="13"/>
      <color theme="3" tint="0.39997558519241921"/>
      <name val="Times New Roman"/>
      <family val="1"/>
    </font>
    <font>
      <b/>
      <sz val="12"/>
      <color theme="1"/>
      <name val="Times New Roman"/>
      <family val="1"/>
    </font>
    <font>
      <b/>
      <sz val="10"/>
      <color theme="1"/>
      <name val="Times New Roman"/>
      <family val="1"/>
    </font>
    <font>
      <sz val="11"/>
      <color rgb="FF000000"/>
      <name val="Times New Roman"/>
      <family val="1"/>
    </font>
    <font>
      <sz val="11"/>
      <name val="Times New Roman"/>
      <family val="1"/>
    </font>
    <font>
      <sz val="9"/>
      <name val="Times New Roman"/>
      <family val="1"/>
    </font>
    <font>
      <sz val="9"/>
      <color rgb="FF000000"/>
      <name val="Times New Roman"/>
      <family val="1"/>
    </font>
    <font>
      <sz val="9"/>
      <color theme="3" tint="0.39997558519241921"/>
      <name val="Times New Roman"/>
      <family val="1"/>
    </font>
    <font>
      <b/>
      <sz val="9"/>
      <color rgb="FFFF0000"/>
      <name val="Times New Roman"/>
      <family val="1"/>
    </font>
    <font>
      <b/>
      <sz val="11"/>
      <color rgb="FFFF0000"/>
      <name val="Times New Roman"/>
      <family val="1"/>
    </font>
    <font>
      <b/>
      <sz val="11"/>
      <name val="Times New Roman"/>
      <family val="1"/>
    </font>
    <font>
      <sz val="11"/>
      <color theme="3" tint="0.39997558519241921"/>
      <name val="Calibri"/>
      <family val="2"/>
      <scheme val="minor"/>
    </font>
    <font>
      <b/>
      <sz val="11"/>
      <color rgb="FFFF0000"/>
      <name val="Calibri"/>
      <family val="2"/>
      <scheme val="minor"/>
    </font>
    <font>
      <b/>
      <sz val="12"/>
      <color rgb="FFFF0000"/>
      <name val="Times New Roman"/>
      <family val="1"/>
    </font>
    <font>
      <sz val="12"/>
      <color rgb="FFFF0000"/>
      <name val="Times New Roman"/>
      <family val="1"/>
    </font>
    <font>
      <sz val="12"/>
      <color rgb="FF0070C0"/>
      <name val="Calibri"/>
      <family val="2"/>
      <scheme val="minor"/>
    </font>
    <font>
      <sz val="12"/>
      <color theme="1"/>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76">
    <xf numFmtId="0" fontId="0" fillId="0" borderId="0" xfId="0"/>
    <xf numFmtId="0" fontId="5" fillId="0" borderId="0" xfId="2" applyFont="1" applyAlignment="1"/>
    <xf numFmtId="0" fontId="5" fillId="0" borderId="0" xfId="2" applyFont="1"/>
    <xf numFmtId="0" fontId="7" fillId="0" borderId="0" xfId="2" applyFont="1" applyAlignment="1"/>
    <xf numFmtId="0" fontId="6" fillId="0" borderId="0" xfId="2" applyFont="1" applyAlignment="1"/>
    <xf numFmtId="0" fontId="6" fillId="0" borderId="0" xfId="2" applyFont="1" applyAlignment="1">
      <alignment horizontal="right"/>
    </xf>
    <xf numFmtId="164" fontId="6" fillId="0" borderId="0" xfId="2" applyNumberFormat="1" applyFont="1" applyAlignment="1"/>
    <xf numFmtId="14" fontId="7" fillId="0" borderId="0" xfId="2" applyNumberFormat="1" applyFont="1" applyAlignment="1">
      <alignment horizontal="center"/>
    </xf>
    <xf numFmtId="0" fontId="4" fillId="0" borderId="0" xfId="2" applyFont="1" applyAlignment="1">
      <alignment horizontal="center"/>
    </xf>
    <xf numFmtId="3" fontId="5" fillId="0" borderId="0" xfId="2" applyNumberFormat="1" applyFont="1"/>
    <xf numFmtId="14" fontId="5" fillId="0" borderId="0" xfId="2" applyNumberFormat="1" applyFont="1" applyAlignment="1">
      <alignment horizontal="center"/>
    </xf>
    <xf numFmtId="0" fontId="4" fillId="0" borderId="0" xfId="2" applyFont="1"/>
    <xf numFmtId="165" fontId="4" fillId="0" borderId="0" xfId="3" applyNumberFormat="1" applyFont="1"/>
    <xf numFmtId="0" fontId="8" fillId="0" borderId="0" xfId="2" applyFont="1"/>
    <xf numFmtId="0" fontId="9" fillId="0" borderId="0" xfId="2" applyFont="1"/>
    <xf numFmtId="0" fontId="10" fillId="0" borderId="0" xfId="2" applyFont="1"/>
    <xf numFmtId="0" fontId="11" fillId="0" borderId="0" xfId="2" applyFont="1"/>
    <xf numFmtId="0" fontId="12" fillId="0" borderId="0" xfId="0" applyFont="1" applyFill="1"/>
    <xf numFmtId="165" fontId="5" fillId="0" borderId="0" xfId="1" applyNumberFormat="1" applyFont="1" applyFill="1"/>
    <xf numFmtId="3" fontId="4" fillId="0" borderId="0" xfId="2" applyNumberFormat="1" applyFont="1"/>
    <xf numFmtId="14" fontId="4" fillId="0" borderId="0" xfId="2" applyNumberFormat="1" applyFont="1" applyAlignment="1">
      <alignment horizontal="center"/>
    </xf>
    <xf numFmtId="0" fontId="5" fillId="0" borderId="0" xfId="0" applyFont="1" applyFill="1"/>
    <xf numFmtId="0" fontId="13" fillId="0" borderId="0" xfId="2" applyFont="1"/>
    <xf numFmtId="0" fontId="14" fillId="0" borderId="0" xfId="2" applyFont="1" applyAlignment="1">
      <alignment vertical="top"/>
    </xf>
    <xf numFmtId="0" fontId="14" fillId="0" borderId="0" xfId="2" quotePrefix="1" applyFont="1" applyAlignment="1">
      <alignment vertical="top"/>
    </xf>
    <xf numFmtId="0" fontId="1" fillId="0" borderId="0" xfId="2" applyAlignment="1">
      <alignment vertical="top"/>
    </xf>
    <xf numFmtId="164" fontId="4" fillId="0" borderId="0" xfId="3" applyNumberFormat="1" applyFont="1" applyAlignment="1">
      <alignment horizontal="left" vertical="top"/>
    </xf>
    <xf numFmtId="0" fontId="1" fillId="0" borderId="0" xfId="2"/>
    <xf numFmtId="0" fontId="15" fillId="0" borderId="0" xfId="2" applyFont="1"/>
    <xf numFmtId="0" fontId="14" fillId="0" borderId="0" xfId="2" applyFont="1" applyAlignment="1"/>
    <xf numFmtId="0" fontId="12" fillId="0" borderId="0" xfId="0" quotePrefix="1" applyFont="1" applyAlignment="1">
      <alignment horizontal="left"/>
    </xf>
    <xf numFmtId="0" fontId="0" fillId="0" borderId="0" xfId="0" applyAlignment="1">
      <alignment wrapText="1"/>
    </xf>
    <xf numFmtId="0" fontId="12" fillId="0" borderId="0" xfId="0" applyFont="1" applyAlignment="1">
      <alignment horizontal="left"/>
    </xf>
    <xf numFmtId="0" fontId="16" fillId="0" borderId="0" xfId="0" applyFont="1" applyAlignment="1"/>
    <xf numFmtId="0" fontId="16" fillId="0" borderId="0" xfId="0" applyFont="1" applyAlignment="1">
      <alignment wrapText="1"/>
    </xf>
    <xf numFmtId="0" fontId="13" fillId="0" borderId="0" xfId="0" applyFont="1" applyAlignment="1">
      <alignment wrapText="1"/>
    </xf>
    <xf numFmtId="164" fontId="4" fillId="0" borderId="0" xfId="3" applyNumberFormat="1" applyFont="1" applyAlignment="1">
      <alignment horizontal="left"/>
    </xf>
    <xf numFmtId="165" fontId="15" fillId="0" borderId="0" xfId="3" applyNumberFormat="1" applyFont="1"/>
    <xf numFmtId="0" fontId="17" fillId="0" borderId="0" xfId="2" applyFont="1"/>
    <xf numFmtId="0" fontId="18" fillId="0" borderId="0" xfId="2" applyFont="1"/>
    <xf numFmtId="0" fontId="8" fillId="0" borderId="0" xfId="2" quotePrefix="1" applyFont="1"/>
    <xf numFmtId="0" fontId="5" fillId="0" borderId="0" xfId="2" applyFont="1" applyAlignment="1">
      <alignment horizontal="left"/>
    </xf>
    <xf numFmtId="0" fontId="4" fillId="0" borderId="0" xfId="2" applyFont="1" applyAlignment="1">
      <alignment horizontal="right"/>
    </xf>
    <xf numFmtId="0" fontId="19" fillId="0" borderId="0" xfId="2" applyFont="1"/>
    <xf numFmtId="165" fontId="4" fillId="0" borderId="0" xfId="3" applyNumberFormat="1" applyFont="1" applyAlignment="1">
      <alignment horizontal="center"/>
    </xf>
    <xf numFmtId="3" fontId="4" fillId="0" borderId="0" xfId="3" applyNumberFormat="1" applyFont="1" applyAlignment="1">
      <alignment horizontal="left"/>
    </xf>
    <xf numFmtId="165" fontId="8" fillId="0" borderId="0" xfId="3" applyNumberFormat="1" applyFont="1" applyAlignment="1"/>
    <xf numFmtId="0" fontId="21" fillId="0" borderId="0" xfId="2" quotePrefix="1" applyFont="1"/>
    <xf numFmtId="0" fontId="22" fillId="0" borderId="0" xfId="2" applyFont="1"/>
    <xf numFmtId="3" fontId="22" fillId="0" borderId="0" xfId="2" applyNumberFormat="1" applyFont="1" applyBorder="1"/>
    <xf numFmtId="165" fontId="10" fillId="0" borderId="0" xfId="2" applyNumberFormat="1" applyFont="1" applyAlignment="1">
      <alignment horizontal="left"/>
    </xf>
    <xf numFmtId="165" fontId="4" fillId="0" borderId="0" xfId="2" applyNumberFormat="1" applyFont="1"/>
    <xf numFmtId="3" fontId="17" fillId="0" borderId="0" xfId="2" applyNumberFormat="1" applyFont="1"/>
    <xf numFmtId="0" fontId="23" fillId="0" borderId="0" xfId="2" applyFont="1" applyAlignment="1">
      <alignment vertical="top"/>
    </xf>
    <xf numFmtId="0" fontId="4" fillId="0" borderId="0" xfId="2" applyFont="1" applyAlignment="1"/>
    <xf numFmtId="165" fontId="4" fillId="0" borderId="0" xfId="3" applyNumberFormat="1" applyFont="1" applyAlignment="1"/>
    <xf numFmtId="165" fontId="10" fillId="0" borderId="0" xfId="3" applyNumberFormat="1" applyFont="1"/>
    <xf numFmtId="0" fontId="25" fillId="2" borderId="0" xfId="0" applyFont="1" applyFill="1"/>
    <xf numFmtId="0" fontId="26" fillId="2" borderId="0" xfId="0" applyFont="1" applyFill="1"/>
    <xf numFmtId="0" fontId="28" fillId="2" borderId="0" xfId="0" applyFont="1" applyFill="1" applyBorder="1" applyAlignment="1">
      <alignment horizontal="center"/>
    </xf>
    <xf numFmtId="0" fontId="29" fillId="0" borderId="0" xfId="2" applyFont="1" applyBorder="1"/>
    <xf numFmtId="0" fontId="30" fillId="0" borderId="0" xfId="2" applyFont="1" applyBorder="1"/>
    <xf numFmtId="0" fontId="30" fillId="0" borderId="0" xfId="2" applyFont="1"/>
    <xf numFmtId="0" fontId="31" fillId="0" borderId="0" xfId="2" applyFont="1"/>
    <xf numFmtId="0" fontId="32" fillId="0" borderId="0" xfId="2" applyFont="1"/>
    <xf numFmtId="0" fontId="12" fillId="0" borderId="0" xfId="2" applyFont="1"/>
    <xf numFmtId="0" fontId="25" fillId="0" borderId="0" xfId="2" applyFont="1"/>
    <xf numFmtId="0" fontId="26" fillId="0" borderId="0" xfId="2" applyFont="1"/>
    <xf numFmtId="0" fontId="33" fillId="2" borderId="2" xfId="0" applyFont="1" applyFill="1" applyBorder="1" applyAlignment="1">
      <alignment horizontal="center" vertical="center"/>
    </xf>
    <xf numFmtId="0" fontId="33" fillId="2" borderId="2" xfId="0" applyFont="1" applyFill="1" applyBorder="1" applyAlignment="1">
      <alignment horizontal="center" vertical="center" wrapText="1"/>
    </xf>
    <xf numFmtId="165" fontId="33" fillId="2" borderId="2" xfId="1" applyNumberFormat="1" applyFont="1" applyFill="1" applyBorder="1" applyAlignment="1">
      <alignment horizontal="center" vertical="center" wrapText="1"/>
    </xf>
    <xf numFmtId="0" fontId="26" fillId="0" borderId="0" xfId="2" applyFont="1" applyAlignment="1">
      <alignment vertical="center"/>
    </xf>
    <xf numFmtId="0" fontId="25" fillId="0" borderId="0" xfId="2" applyFont="1" applyAlignment="1">
      <alignment vertical="center"/>
    </xf>
    <xf numFmtId="0" fontId="25" fillId="2" borderId="2" xfId="0" applyFont="1" applyFill="1" applyBorder="1" applyAlignment="1">
      <alignment horizontal="center"/>
    </xf>
    <xf numFmtId="0" fontId="34" fillId="3" borderId="2" xfId="0" applyFont="1" applyFill="1" applyBorder="1" applyAlignment="1">
      <alignment vertical="top"/>
    </xf>
    <xf numFmtId="14" fontId="34" fillId="3" borderId="2" xfId="0" applyNumberFormat="1" applyFont="1" applyFill="1" applyBorder="1" applyAlignment="1">
      <alignment vertical="top"/>
    </xf>
    <xf numFmtId="4" fontId="34" fillId="3" borderId="2" xfId="0" applyNumberFormat="1" applyFont="1" applyFill="1" applyBorder="1" applyAlignment="1">
      <alignment horizontal="right" vertical="top"/>
    </xf>
    <xf numFmtId="0" fontId="35" fillId="2" borderId="2" xfId="0" applyFont="1" applyFill="1" applyBorder="1" applyAlignment="1">
      <alignment horizontal="left" vertical="top"/>
    </xf>
    <xf numFmtId="14" fontId="34" fillId="3" borderId="2" xfId="0" applyNumberFormat="1" applyFont="1" applyFill="1" applyBorder="1" applyAlignment="1">
      <alignment horizontal="center" vertical="top"/>
    </xf>
    <xf numFmtId="0" fontId="36" fillId="0" borderId="2" xfId="0" applyFont="1" applyBorder="1" applyAlignment="1"/>
    <xf numFmtId="41" fontId="37" fillId="3" borderId="2" xfId="0" applyNumberFormat="1" applyFont="1" applyFill="1" applyBorder="1" applyAlignment="1">
      <alignment horizontal="left" vertical="top"/>
    </xf>
    <xf numFmtId="165" fontId="38" fillId="0" borderId="0" xfId="1" applyNumberFormat="1" applyFont="1"/>
    <xf numFmtId="4" fontId="34" fillId="4" borderId="2" xfId="0" applyNumberFormat="1" applyFont="1" applyFill="1" applyBorder="1" applyAlignment="1">
      <alignment horizontal="right" vertical="top"/>
    </xf>
    <xf numFmtId="0" fontId="34" fillId="3" borderId="2" xfId="0" applyFont="1" applyFill="1" applyBorder="1" applyAlignment="1">
      <alignment vertical="top" wrapText="1"/>
    </xf>
    <xf numFmtId="14" fontId="34" fillId="3" borderId="2" xfId="0" applyNumberFormat="1" applyFont="1" applyFill="1" applyBorder="1" applyAlignment="1">
      <alignment vertical="top" wrapText="1"/>
    </xf>
    <xf numFmtId="4" fontId="34" fillId="3" borderId="2" xfId="0" applyNumberFormat="1" applyFont="1" applyFill="1" applyBorder="1" applyAlignment="1">
      <alignment horizontal="right" vertical="top" wrapText="1"/>
    </xf>
    <xf numFmtId="3" fontId="35" fillId="4" borderId="2" xfId="0" applyNumberFormat="1" applyFont="1" applyFill="1" applyBorder="1" applyAlignment="1">
      <alignment vertical="top"/>
    </xf>
    <xf numFmtId="14" fontId="34" fillId="3" borderId="2" xfId="0" applyNumberFormat="1" applyFont="1" applyFill="1" applyBorder="1" applyAlignment="1">
      <alignment horizontal="center" vertical="top" wrapText="1"/>
    </xf>
    <xf numFmtId="0" fontId="36" fillId="0" borderId="2" xfId="0" applyFont="1" applyBorder="1"/>
    <xf numFmtId="41" fontId="37" fillId="3" borderId="2" xfId="0" applyNumberFormat="1" applyFont="1" applyFill="1" applyBorder="1" applyAlignment="1">
      <alignment horizontal="left" vertical="top" wrapText="1"/>
    </xf>
    <xf numFmtId="166" fontId="26" fillId="0" borderId="0" xfId="2" applyNumberFormat="1" applyFont="1"/>
    <xf numFmtId="165" fontId="26" fillId="0" borderId="0" xfId="1" applyNumberFormat="1" applyFont="1"/>
    <xf numFmtId="0" fontId="35" fillId="2" borderId="2" xfId="0" applyFont="1" applyFill="1" applyBorder="1" applyAlignment="1">
      <alignment horizontal="center" vertical="top" wrapText="1"/>
    </xf>
    <xf numFmtId="14" fontId="37" fillId="3" borderId="2" xfId="0" applyNumberFormat="1" applyFont="1" applyFill="1" applyBorder="1" applyAlignment="1">
      <alignment horizontal="center" vertical="top" wrapText="1"/>
    </xf>
    <xf numFmtId="0" fontId="37" fillId="3" borderId="2" xfId="0" applyFont="1" applyFill="1" applyBorder="1" applyAlignment="1">
      <alignment vertical="top" wrapText="1"/>
    </xf>
    <xf numFmtId="14" fontId="37" fillId="3" borderId="2" xfId="0" applyNumberFormat="1" applyFont="1" applyFill="1" applyBorder="1" applyAlignment="1">
      <alignment vertical="top" wrapText="1"/>
    </xf>
    <xf numFmtId="4" fontId="37" fillId="3" borderId="2" xfId="0" applyNumberFormat="1" applyFont="1" applyFill="1" applyBorder="1" applyAlignment="1">
      <alignment horizontal="right" vertical="top" wrapText="1"/>
    </xf>
    <xf numFmtId="0" fontId="39" fillId="2" borderId="2" xfId="0" applyFont="1" applyFill="1" applyBorder="1" applyAlignment="1">
      <alignment horizontal="center" vertical="top" wrapText="1"/>
    </xf>
    <xf numFmtId="0" fontId="40" fillId="0" borderId="2" xfId="0" applyFont="1" applyBorder="1"/>
    <xf numFmtId="0" fontId="35" fillId="0" borderId="0" xfId="2" applyFont="1"/>
    <xf numFmtId="3" fontId="28" fillId="0" borderId="6" xfId="2" applyNumberFormat="1" applyFont="1" applyBorder="1" applyAlignment="1"/>
    <xf numFmtId="0" fontId="28" fillId="0" borderId="6" xfId="2" applyFont="1" applyBorder="1" applyAlignment="1"/>
    <xf numFmtId="0" fontId="29" fillId="0" borderId="0" xfId="2" applyFont="1"/>
    <xf numFmtId="0" fontId="25" fillId="0" borderId="0" xfId="2" applyFont="1" applyBorder="1"/>
    <xf numFmtId="0" fontId="28" fillId="2" borderId="2" xfId="0" applyFont="1" applyFill="1" applyBorder="1" applyAlignment="1">
      <alignment horizontal="center" vertical="center"/>
    </xf>
    <xf numFmtId="0" fontId="28" fillId="2" borderId="0" xfId="0" applyFont="1" applyFill="1" applyBorder="1" applyAlignment="1">
      <alignment vertical="center"/>
    </xf>
    <xf numFmtId="0" fontId="25" fillId="2" borderId="0" xfId="0" applyFont="1" applyFill="1" applyAlignment="1">
      <alignment horizontal="center"/>
    </xf>
    <xf numFmtId="165" fontId="41" fillId="5" borderId="2" xfId="0" applyNumberFormat="1" applyFont="1" applyFill="1" applyBorder="1" applyAlignment="1"/>
    <xf numFmtId="165" fontId="25" fillId="2" borderId="0" xfId="0" applyNumberFormat="1" applyFont="1" applyFill="1" applyBorder="1" applyAlignment="1"/>
    <xf numFmtId="165" fontId="25" fillId="2" borderId="0" xfId="0" applyNumberFormat="1" applyFont="1" applyFill="1" applyBorder="1"/>
    <xf numFmtId="165" fontId="25" fillId="2" borderId="2" xfId="0" applyNumberFormat="1" applyFont="1" applyFill="1" applyBorder="1" applyAlignment="1"/>
    <xf numFmtId="165" fontId="28" fillId="2" borderId="2" xfId="0" applyNumberFormat="1" applyFont="1" applyFill="1" applyBorder="1" applyAlignment="1"/>
    <xf numFmtId="165" fontId="28" fillId="2" borderId="0" xfId="0" applyNumberFormat="1" applyFont="1" applyFill="1" applyBorder="1" applyAlignment="1"/>
    <xf numFmtId="165" fontId="28" fillId="2" borderId="0" xfId="0" applyNumberFormat="1" applyFont="1" applyFill="1" applyBorder="1"/>
    <xf numFmtId="165" fontId="12" fillId="2" borderId="0" xfId="1" applyNumberFormat="1" applyFont="1" applyFill="1" applyAlignment="1">
      <alignment horizontal="center"/>
    </xf>
    <xf numFmtId="165" fontId="12" fillId="2" borderId="0" xfId="1" applyNumberFormat="1" applyFont="1" applyFill="1" applyAlignment="1"/>
    <xf numFmtId="165" fontId="12" fillId="2" borderId="0" xfId="1" applyNumberFormat="1" applyFont="1" applyFill="1"/>
    <xf numFmtId="165" fontId="32" fillId="2" borderId="0" xfId="1" applyNumberFormat="1" applyFont="1" applyFill="1"/>
    <xf numFmtId="0" fontId="0" fillId="2" borderId="0" xfId="0" applyFill="1"/>
    <xf numFmtId="0" fontId="12" fillId="2" borderId="0" xfId="0" applyFont="1" applyFill="1" applyAlignment="1">
      <alignment horizontal="center"/>
    </xf>
    <xf numFmtId="0" fontId="42" fillId="2" borderId="0" xfId="0" applyFont="1" applyFill="1"/>
    <xf numFmtId="0" fontId="3" fillId="0" borderId="0" xfId="0" applyFont="1"/>
    <xf numFmtId="0" fontId="43" fillId="0" borderId="0" xfId="0" applyFont="1" applyAlignment="1">
      <alignment horizontal="center"/>
    </xf>
    <xf numFmtId="0" fontId="3" fillId="0" borderId="0" xfId="0" applyFont="1" applyAlignment="1">
      <alignment horizontal="center"/>
    </xf>
    <xf numFmtId="0" fontId="44" fillId="0" borderId="0" xfId="0" applyFont="1"/>
    <xf numFmtId="0" fontId="0" fillId="0" borderId="0" xfId="0" applyAlignment="1">
      <alignment horizontal="center"/>
    </xf>
    <xf numFmtId="0" fontId="2" fillId="0" borderId="0" xfId="0" applyNumberFormat="1" applyFont="1" applyAlignment="1">
      <alignment horizontal="center"/>
    </xf>
    <xf numFmtId="14" fontId="0" fillId="0" borderId="0" xfId="0" applyNumberFormat="1" applyAlignment="1">
      <alignment horizontal="center"/>
    </xf>
    <xf numFmtId="165" fontId="0" fillId="0" borderId="0" xfId="1" applyNumberFormat="1" applyFont="1"/>
    <xf numFmtId="0" fontId="45" fillId="0" borderId="0" xfId="0" applyFont="1"/>
    <xf numFmtId="0" fontId="0" fillId="0" borderId="0" xfId="0" applyFill="1"/>
    <xf numFmtId="165" fontId="0" fillId="0" borderId="0" xfId="1" applyNumberFormat="1" applyFont="1" applyFill="1"/>
    <xf numFmtId="0" fontId="46" fillId="0" borderId="0" xfId="0" applyFont="1" applyBorder="1" applyAlignment="1"/>
    <xf numFmtId="0" fontId="47" fillId="0" borderId="0" xfId="0" applyFont="1" applyBorder="1" applyAlignment="1"/>
    <xf numFmtId="0" fontId="48" fillId="6" borderId="2"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48" fillId="6" borderId="2" xfId="0" applyFont="1" applyFill="1" applyBorder="1" applyAlignment="1">
      <alignment horizontal="center" vertical="center"/>
    </xf>
    <xf numFmtId="0" fontId="48" fillId="6" borderId="2" xfId="0" applyFont="1" applyFill="1" applyBorder="1" applyAlignment="1">
      <alignment vertical="center" wrapText="1"/>
    </xf>
    <xf numFmtId="0" fontId="0" fillId="0" borderId="2" xfId="0" applyBorder="1" applyAlignment="1">
      <alignment horizontal="center"/>
    </xf>
    <xf numFmtId="0" fontId="0" fillId="7" borderId="2" xfId="0" applyFill="1" applyBorder="1"/>
    <xf numFmtId="0" fontId="2" fillId="8" borderId="2" xfId="0" applyFont="1" applyFill="1" applyBorder="1" applyAlignment="1">
      <alignment horizontal="center" vertical="center" wrapText="1"/>
    </xf>
    <xf numFmtId="14" fontId="0" fillId="8" borderId="2" xfId="0" applyNumberFormat="1" applyFill="1" applyBorder="1"/>
    <xf numFmtId="165" fontId="0" fillId="8" borderId="2" xfId="1" applyNumberFormat="1" applyFont="1" applyFill="1" applyBorder="1"/>
    <xf numFmtId="0" fontId="0" fillId="0" borderId="2" xfId="0" applyBorder="1"/>
    <xf numFmtId="0" fontId="0" fillId="0" borderId="2" xfId="0" applyFill="1" applyBorder="1"/>
    <xf numFmtId="0" fontId="2" fillId="8" borderId="2" xfId="0" applyNumberFormat="1" applyFont="1" applyFill="1" applyBorder="1" applyAlignment="1">
      <alignment horizontal="center" vertical="center" wrapText="1"/>
    </xf>
    <xf numFmtId="0" fontId="25" fillId="0" borderId="2" xfId="2" applyFont="1" applyBorder="1"/>
    <xf numFmtId="4" fontId="34" fillId="3" borderId="0" xfId="0" applyNumberFormat="1" applyFont="1" applyFill="1" applyBorder="1" applyAlignment="1">
      <alignment horizontal="right" vertical="top"/>
    </xf>
    <xf numFmtId="14" fontId="0" fillId="0" borderId="0" xfId="0" applyNumberFormat="1" applyFill="1" applyAlignment="1">
      <alignment horizontal="center"/>
    </xf>
    <xf numFmtId="0" fontId="0" fillId="0" borderId="0" xfId="0" applyFill="1" applyAlignment="1">
      <alignment horizontal="center"/>
    </xf>
    <xf numFmtId="0" fontId="26" fillId="2" borderId="0" xfId="0" applyFont="1" applyFill="1" applyBorder="1"/>
    <xf numFmtId="0" fontId="34" fillId="3" borderId="0" xfId="0" applyFont="1" applyFill="1" applyBorder="1" applyAlignment="1">
      <alignment vertical="top"/>
    </xf>
    <xf numFmtId="0" fontId="14" fillId="0" borderId="0" xfId="2" applyFont="1" applyAlignment="1">
      <alignment horizontal="left" vertical="top" wrapText="1"/>
    </xf>
    <xf numFmtId="0" fontId="4" fillId="0" borderId="0" xfId="2" applyFont="1" applyAlignment="1">
      <alignment horizontal="center" vertical="center"/>
    </xf>
    <xf numFmtId="0" fontId="6" fillId="0" borderId="0" xfId="2" applyFont="1" applyAlignment="1">
      <alignment horizontal="center"/>
    </xf>
    <xf numFmtId="164" fontId="6" fillId="0" borderId="0" xfId="2" applyNumberFormat="1" applyFont="1" applyAlignment="1">
      <alignment horizontal="left"/>
    </xf>
    <xf numFmtId="41" fontId="10" fillId="0" borderId="0" xfId="3" applyNumberFormat="1" applyFont="1" applyAlignment="1">
      <alignment horizontal="left"/>
    </xf>
    <xf numFmtId="165" fontId="20" fillId="0" borderId="0" xfId="1" applyNumberFormat="1" applyFont="1" applyAlignment="1">
      <alignment horizontal="left"/>
    </xf>
    <xf numFmtId="41" fontId="10" fillId="0" borderId="1" xfId="3" applyNumberFormat="1" applyFont="1" applyBorder="1" applyAlignment="1">
      <alignment horizontal="center"/>
    </xf>
    <xf numFmtId="165" fontId="17" fillId="0" borderId="0" xfId="2" applyNumberFormat="1" applyFont="1" applyAlignment="1">
      <alignment horizontal="center"/>
    </xf>
    <xf numFmtId="0" fontId="20" fillId="0" borderId="0" xfId="0" applyFont="1" applyBorder="1" applyAlignment="1">
      <alignment horizontal="left" vertical="top" wrapText="1"/>
    </xf>
    <xf numFmtId="0" fontId="12" fillId="2" borderId="7" xfId="0" quotePrefix="1" applyFont="1" applyFill="1" applyBorder="1" applyAlignment="1"/>
    <xf numFmtId="0" fontId="12" fillId="2" borderId="8" xfId="0" applyFont="1" applyFill="1" applyBorder="1" applyAlignment="1"/>
    <xf numFmtId="0" fontId="12" fillId="2" borderId="9" xfId="0" applyFont="1" applyFill="1" applyBorder="1" applyAlignment="1"/>
    <xf numFmtId="0" fontId="12" fillId="2" borderId="2" xfId="0" applyFont="1" applyFill="1" applyBorder="1" applyAlignment="1"/>
    <xf numFmtId="0" fontId="25" fillId="2" borderId="2" xfId="0" applyFont="1" applyFill="1" applyBorder="1" applyAlignment="1"/>
    <xf numFmtId="0" fontId="27" fillId="2" borderId="0" xfId="0" applyFont="1" applyFill="1" applyAlignment="1">
      <alignment horizontal="center"/>
    </xf>
    <xf numFmtId="0" fontId="27" fillId="2" borderId="0" xfId="0" applyFont="1" applyFill="1" applyAlignment="1">
      <alignment horizontal="center" wrapText="1"/>
    </xf>
    <xf numFmtId="0" fontId="27" fillId="2" borderId="0" xfId="0" applyFont="1" applyFill="1" applyBorder="1" applyAlignment="1">
      <alignment horizontal="center"/>
    </xf>
    <xf numFmtId="0" fontId="32" fillId="0" borderId="3" xfId="2" applyFont="1" applyBorder="1" applyAlignment="1">
      <alignment horizontal="center"/>
    </xf>
    <xf numFmtId="0" fontId="32" fillId="0" borderId="4" xfId="2" applyFont="1" applyBorder="1" applyAlignment="1">
      <alignment horizontal="center"/>
    </xf>
    <xf numFmtId="0" fontId="32" fillId="0" borderId="5" xfId="2" applyFont="1" applyBorder="1" applyAlignment="1">
      <alignment horizontal="center"/>
    </xf>
    <xf numFmtId="0" fontId="28" fillId="2" borderId="2" xfId="0" applyFont="1" applyFill="1" applyBorder="1" applyAlignment="1">
      <alignment horizontal="center" vertical="center"/>
    </xf>
    <xf numFmtId="0" fontId="12" fillId="2" borderId="7" xfId="0" applyFont="1" applyFill="1" applyBorder="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cellXfs>
  <cellStyles count="4">
    <cellStyle name="Comma" xfId="1" builtinId="3"/>
    <cellStyle name="Comma 2 2 2" xfId="3"/>
    <cellStyle name="Normal" xfId="0" builtinId="0"/>
    <cellStyle name="Normal 2 3" xfId="2"/>
  </cellStyles>
  <dxfs count="4">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_Dia_D\LKOANH\CONG%20NO\DOI%20CHIEU%20CONG%20NO\NAM%202021\NGOC%20THOM%2031-12-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VExcel.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ban 31.12.21"/>
      <sheetName val="DCCN 31.12.21"/>
      <sheetName val="8.7.22"/>
      <sheetName val="mail 5.11"/>
      <sheetName val="Sheet2"/>
      <sheetName val="AP-10303"/>
      <sheetName val="AR-2021"/>
      <sheetName val="chênh lệch"/>
      <sheetName val="18.3.22"/>
      <sheetName val="19+20-18.3.22"/>
      <sheetName val="5.11.21"/>
      <sheetName val="lh03-19+20"/>
      <sheetName val="lh03-18+19"/>
      <sheetName val="LH03-10303 (16+17)"/>
      <sheetName val="LH03-10303 (14+15)"/>
    </sheetNames>
    <sheetDataSet>
      <sheetData sheetId="0"/>
      <sheetData sheetId="1">
        <row r="1064">
          <cell r="E1064">
            <v>2092897113</v>
          </cell>
        </row>
        <row r="1065">
          <cell r="E1065">
            <v>-54876097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VExcel"/>
    </sheetNames>
    <definedNames>
      <definedName name="docsoVniH"/>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49"/>
  <sheetViews>
    <sheetView topLeftCell="A25" workbookViewId="0">
      <selection activeCell="E38" sqref="A37:I38"/>
    </sheetView>
  </sheetViews>
  <sheetFormatPr defaultColWidth="9.140625" defaultRowHeight="16.5" x14ac:dyDescent="0.25"/>
  <cols>
    <col min="1" max="1" width="6" style="2" customWidth="1"/>
    <col min="2" max="2" width="12.28515625" style="2" customWidth="1"/>
    <col min="3" max="3" width="8.85546875" style="2" customWidth="1"/>
    <col min="4" max="4" width="12.42578125" style="2" customWidth="1"/>
    <col min="5" max="5" width="12.85546875" style="2" customWidth="1"/>
    <col min="6" max="6" width="6.7109375" style="2" customWidth="1"/>
    <col min="7" max="7" width="14.5703125" style="2" customWidth="1"/>
    <col min="8" max="8" width="11.28515625" style="9" customWidth="1"/>
    <col min="9" max="9" width="16.28515625" style="10" customWidth="1"/>
    <col min="10" max="16384" width="9.140625" style="2"/>
  </cols>
  <sheetData>
    <row r="1" spans="1:9" s="1" customFormat="1" x14ac:dyDescent="0.25">
      <c r="A1" s="153" t="s">
        <v>0</v>
      </c>
      <c r="B1" s="153"/>
      <c r="C1" s="153"/>
      <c r="D1" s="153"/>
      <c r="E1" s="153"/>
      <c r="F1" s="153"/>
      <c r="G1" s="153"/>
      <c r="H1" s="153"/>
      <c r="I1" s="153"/>
    </row>
    <row r="2" spans="1:9" x14ac:dyDescent="0.25">
      <c r="A2" s="153" t="s">
        <v>1</v>
      </c>
      <c r="B2" s="153"/>
      <c r="C2" s="153"/>
      <c r="D2" s="153"/>
      <c r="E2" s="153"/>
      <c r="F2" s="153"/>
      <c r="G2" s="153"/>
      <c r="H2" s="153"/>
      <c r="I2" s="153"/>
    </row>
    <row r="3" spans="1:9" x14ac:dyDescent="0.25">
      <c r="A3" s="153" t="s">
        <v>2</v>
      </c>
      <c r="B3" s="153"/>
      <c r="C3" s="153"/>
      <c r="D3" s="153"/>
      <c r="E3" s="153"/>
      <c r="F3" s="153"/>
      <c r="G3" s="153"/>
      <c r="H3" s="153"/>
      <c r="I3" s="153"/>
    </row>
    <row r="4" spans="1:9" s="3" customFormat="1" ht="24.75" customHeight="1" x14ac:dyDescent="0.4">
      <c r="A4" s="154" t="s">
        <v>3</v>
      </c>
      <c r="B4" s="154"/>
      <c r="C4" s="154"/>
      <c r="D4" s="154"/>
      <c r="E4" s="154"/>
      <c r="F4" s="154"/>
      <c r="G4" s="154"/>
      <c r="H4" s="154"/>
      <c r="I4" s="154"/>
    </row>
    <row r="5" spans="1:9" s="3" customFormat="1" ht="24.75" customHeight="1" x14ac:dyDescent="0.4">
      <c r="A5" s="4"/>
      <c r="B5" s="4"/>
      <c r="D5" s="4"/>
      <c r="E5" s="5" t="s">
        <v>4</v>
      </c>
      <c r="F5" s="155">
        <v>44561</v>
      </c>
      <c r="G5" s="155"/>
      <c r="H5" s="6"/>
      <c r="I5" s="7"/>
    </row>
    <row r="6" spans="1:9" x14ac:dyDescent="0.25">
      <c r="A6" s="8"/>
      <c r="B6" s="8"/>
      <c r="C6" s="8"/>
      <c r="D6" s="8"/>
      <c r="E6" s="8"/>
      <c r="F6" s="8"/>
      <c r="G6" s="8"/>
    </row>
    <row r="7" spans="1:9" x14ac:dyDescent="0.25">
      <c r="B7" s="11" t="s">
        <v>5</v>
      </c>
      <c r="C7" s="11"/>
      <c r="D7" s="11"/>
      <c r="E7" s="11"/>
      <c r="F7" s="12"/>
      <c r="G7" s="11"/>
    </row>
    <row r="8" spans="1:9" ht="18.600000000000001" customHeight="1" x14ac:dyDescent="0.25">
      <c r="A8" s="13"/>
      <c r="B8" s="11" t="s">
        <v>6</v>
      </c>
      <c r="C8" s="11"/>
      <c r="D8" s="11"/>
      <c r="E8" s="11"/>
      <c r="F8" s="12"/>
      <c r="G8" s="11"/>
    </row>
    <row r="9" spans="1:9" ht="18" x14ac:dyDescent="0.3">
      <c r="A9" s="14" t="s">
        <v>7</v>
      </c>
      <c r="B9" s="15"/>
      <c r="C9" s="11"/>
      <c r="D9" s="11"/>
      <c r="E9" s="11"/>
      <c r="F9" s="12"/>
      <c r="G9" s="11"/>
    </row>
    <row r="10" spans="1:9" x14ac:dyDescent="0.25">
      <c r="B10" s="11" t="s">
        <v>8</v>
      </c>
      <c r="C10" s="11"/>
      <c r="D10" s="11"/>
      <c r="E10" s="11"/>
      <c r="F10" s="12"/>
      <c r="G10" s="11"/>
    </row>
    <row r="11" spans="1:9" x14ac:dyDescent="0.25">
      <c r="B11" s="11" t="s">
        <v>9</v>
      </c>
      <c r="C11" s="11"/>
      <c r="D11" s="11"/>
      <c r="E11" s="11" t="s">
        <v>10</v>
      </c>
      <c r="F11" s="12"/>
      <c r="G11" s="11"/>
    </row>
    <row r="12" spans="1:9" x14ac:dyDescent="0.25">
      <c r="B12" s="11" t="s">
        <v>11</v>
      </c>
      <c r="C12" s="11"/>
      <c r="D12" s="11"/>
      <c r="E12" s="11"/>
      <c r="F12" s="12"/>
      <c r="G12" s="11"/>
    </row>
    <row r="13" spans="1:9" x14ac:dyDescent="0.25">
      <c r="B13" s="11" t="s">
        <v>12</v>
      </c>
      <c r="C13" s="11"/>
      <c r="E13" s="11" t="s">
        <v>13</v>
      </c>
      <c r="G13" s="11"/>
    </row>
    <row r="14" spans="1:9" x14ac:dyDescent="0.25">
      <c r="A14" s="16" t="s">
        <v>14</v>
      </c>
      <c r="B14" s="11"/>
      <c r="C14" s="11"/>
      <c r="D14" s="11"/>
      <c r="E14" s="11"/>
      <c r="F14" s="12"/>
      <c r="G14" s="11"/>
    </row>
    <row r="15" spans="1:9" s="11" customFormat="1" x14ac:dyDescent="0.25">
      <c r="B15" s="17" t="s">
        <v>15</v>
      </c>
      <c r="C15" s="18"/>
      <c r="D15" s="18"/>
      <c r="F15" s="12"/>
      <c r="H15" s="19"/>
      <c r="I15" s="20"/>
    </row>
    <row r="16" spans="1:9" s="11" customFormat="1" x14ac:dyDescent="0.25">
      <c r="B16" s="21" t="s">
        <v>16</v>
      </c>
      <c r="C16" s="18"/>
      <c r="D16" s="18"/>
      <c r="F16" s="12"/>
      <c r="H16" s="19"/>
      <c r="I16" s="20"/>
    </row>
    <row r="17" spans="1:9" x14ac:dyDescent="0.25">
      <c r="B17" s="21" t="s">
        <v>17</v>
      </c>
      <c r="C17" s="18"/>
      <c r="E17" s="18" t="s">
        <v>18</v>
      </c>
      <c r="G17" s="11"/>
    </row>
    <row r="18" spans="1:9" x14ac:dyDescent="0.25">
      <c r="A18" s="11"/>
      <c r="B18" s="11" t="s">
        <v>12</v>
      </c>
      <c r="C18" s="11"/>
      <c r="E18" s="11" t="s">
        <v>13</v>
      </c>
      <c r="G18" s="11"/>
    </row>
    <row r="19" spans="1:9" x14ac:dyDescent="0.25">
      <c r="A19" s="22"/>
      <c r="B19" s="22"/>
      <c r="C19" s="11"/>
      <c r="E19" s="12"/>
      <c r="G19" s="11"/>
    </row>
    <row r="20" spans="1:9" s="27" customFormat="1" ht="18.600000000000001" customHeight="1" x14ac:dyDescent="0.25">
      <c r="A20" s="23"/>
      <c r="B20" s="24" t="s">
        <v>19</v>
      </c>
      <c r="C20" s="23"/>
      <c r="D20" s="24" t="s">
        <v>20</v>
      </c>
      <c r="E20" s="25"/>
      <c r="F20" s="23"/>
      <c r="G20" s="26"/>
      <c r="H20" s="23" t="s">
        <v>21</v>
      </c>
      <c r="I20" s="25"/>
    </row>
    <row r="21" spans="1:9" s="27" customFormat="1" ht="18.600000000000001" customHeight="1" x14ac:dyDescent="0.3">
      <c r="A21" s="23" t="s">
        <v>22</v>
      </c>
      <c r="B21" s="23"/>
      <c r="C21" s="23"/>
      <c r="D21" s="23"/>
      <c r="E21" s="23"/>
      <c r="F21" s="23"/>
      <c r="G21" s="28"/>
    </row>
    <row r="22" spans="1:9" s="27" customFormat="1" ht="18.600000000000001" customHeight="1" x14ac:dyDescent="0.25">
      <c r="A22" s="29" t="s">
        <v>23</v>
      </c>
      <c r="B22" s="30" t="s">
        <v>24</v>
      </c>
      <c r="C22" s="31"/>
      <c r="D22" s="31"/>
      <c r="G22" s="32" t="str">
        <f>A21</f>
        <v>Công Ty TNHH MTV TM Và DV Ngọc Thơm,</v>
      </c>
    </row>
    <row r="23" spans="1:9" s="22" customFormat="1" ht="18.600000000000001" customHeight="1" x14ac:dyDescent="0.25">
      <c r="A23" s="33" t="s">
        <v>25</v>
      </c>
      <c r="B23" s="34"/>
      <c r="C23" s="35"/>
      <c r="D23" s="35"/>
      <c r="E23" s="35"/>
      <c r="H23" s="36">
        <f>$F$5</f>
        <v>44561</v>
      </c>
      <c r="I23" s="29" t="s">
        <v>26</v>
      </c>
    </row>
    <row r="24" spans="1:9" s="22" customFormat="1" ht="8.4499999999999993" customHeight="1" x14ac:dyDescent="0.3">
      <c r="B24" s="34"/>
      <c r="C24" s="35"/>
      <c r="D24" s="35"/>
      <c r="E24" s="35"/>
      <c r="F24" s="37"/>
      <c r="G24" s="28"/>
    </row>
    <row r="25" spans="1:9" ht="18" x14ac:dyDescent="0.3">
      <c r="B25" s="38" t="s">
        <v>27</v>
      </c>
      <c r="C25" s="11"/>
      <c r="D25" s="39"/>
      <c r="E25" s="11"/>
      <c r="F25" s="12"/>
      <c r="G25" s="11"/>
    </row>
    <row r="26" spans="1:9" x14ac:dyDescent="0.25">
      <c r="B26" s="40" t="s">
        <v>28</v>
      </c>
      <c r="D26" s="1"/>
      <c r="F26" s="41"/>
    </row>
    <row r="27" spans="1:9" ht="18" x14ac:dyDescent="0.3">
      <c r="A27" s="42"/>
      <c r="B27" s="43" t="s">
        <v>29</v>
      </c>
      <c r="C27" s="11"/>
      <c r="F27" s="156">
        <f>'[1]DCCN 31.12.21'!E1064</f>
        <v>2092897113</v>
      </c>
      <c r="G27" s="156"/>
      <c r="H27" s="44" t="s">
        <v>30</v>
      </c>
    </row>
    <row r="28" spans="1:9" ht="21.6" customHeight="1" x14ac:dyDescent="0.3">
      <c r="A28" s="42"/>
      <c r="B28" s="38" t="s">
        <v>31</v>
      </c>
      <c r="C28" s="11"/>
      <c r="D28" s="11"/>
      <c r="E28" s="45"/>
      <c r="F28" s="46"/>
    </row>
    <row r="29" spans="1:9" x14ac:dyDescent="0.25">
      <c r="A29" s="42"/>
      <c r="B29" s="40" t="s">
        <v>32</v>
      </c>
      <c r="C29" s="11"/>
      <c r="D29" s="1"/>
      <c r="F29" s="157">
        <f>'[1]DCCN 31.12.21'!E1065</f>
        <v>-54876097</v>
      </c>
      <c r="G29" s="157"/>
    </row>
    <row r="30" spans="1:9" x14ac:dyDescent="0.25">
      <c r="A30" s="42"/>
      <c r="B30" s="47" t="s">
        <v>33</v>
      </c>
      <c r="C30" s="11"/>
      <c r="D30" s="1"/>
      <c r="F30" s="157">
        <f>'[1]DCCN 31.12.21'!E1066</f>
        <v>0</v>
      </c>
      <c r="G30" s="157"/>
    </row>
    <row r="31" spans="1:9" ht="18" x14ac:dyDescent="0.3">
      <c r="A31" s="13"/>
      <c r="B31" s="43" t="s">
        <v>29</v>
      </c>
      <c r="C31" s="48"/>
      <c r="F31" s="158">
        <f>F29+F30</f>
        <v>-54876097</v>
      </c>
      <c r="G31" s="158"/>
      <c r="H31" s="44" t="s">
        <v>34</v>
      </c>
    </row>
    <row r="32" spans="1:9" ht="18" x14ac:dyDescent="0.3">
      <c r="A32" s="13"/>
      <c r="B32" s="43"/>
      <c r="C32" s="48"/>
      <c r="D32" s="49"/>
      <c r="E32" s="50"/>
      <c r="F32" s="12"/>
      <c r="G32" s="51"/>
    </row>
    <row r="33" spans="1:9" ht="18" x14ac:dyDescent="0.3">
      <c r="A33" s="38" t="s">
        <v>35</v>
      </c>
      <c r="C33" s="22"/>
      <c r="D33" s="22"/>
      <c r="E33" s="22"/>
      <c r="F33" s="22"/>
      <c r="G33" s="22"/>
      <c r="H33" s="52"/>
    </row>
    <row r="34" spans="1:9" ht="18" x14ac:dyDescent="0.3">
      <c r="A34" s="38"/>
      <c r="B34" s="2" t="s">
        <v>36</v>
      </c>
      <c r="C34" s="22"/>
      <c r="D34" s="36"/>
      <c r="E34" s="36">
        <f>$F$5</f>
        <v>44561</v>
      </c>
      <c r="F34" s="2" t="s">
        <v>37</v>
      </c>
      <c r="G34" s="22"/>
    </row>
    <row r="35" spans="1:9" ht="18" x14ac:dyDescent="0.3">
      <c r="B35" s="2" t="s">
        <v>38</v>
      </c>
      <c r="C35" s="159">
        <f>F27+F31</f>
        <v>2038021016</v>
      </c>
      <c r="D35" s="159"/>
      <c r="E35" s="22"/>
      <c r="F35" s="22"/>
      <c r="G35" s="22"/>
    </row>
    <row r="36" spans="1:9" x14ac:dyDescent="0.25">
      <c r="A36" s="13"/>
      <c r="B36" s="53" t="s">
        <v>39</v>
      </c>
      <c r="C36" s="160" t="str">
        <f>[2]!docsoVniH(C35)&amp;" ñoàng.)"</f>
        <v>Hai tyû khoâng traêm ba möôi taùm trieäu khoâng traêm hai möôi moát nghìn khoâng traêm möôøi saùu ñoàng.)</v>
      </c>
      <c r="D36" s="160"/>
      <c r="E36" s="160"/>
      <c r="F36" s="160"/>
      <c r="G36" s="160"/>
      <c r="H36" s="160"/>
      <c r="I36" s="160"/>
    </row>
    <row r="37" spans="1:9" ht="118.15" customHeight="1" x14ac:dyDescent="0.25">
      <c r="A37" s="152" t="s">
        <v>40</v>
      </c>
      <c r="B37" s="152"/>
      <c r="C37" s="152"/>
      <c r="D37" s="152"/>
      <c r="E37" s="152"/>
      <c r="F37" s="152"/>
      <c r="G37" s="152"/>
      <c r="H37" s="152"/>
      <c r="I37" s="152"/>
    </row>
    <row r="38" spans="1:9" x14ac:dyDescent="0.25">
      <c r="B38" s="54" t="s">
        <v>41</v>
      </c>
      <c r="C38" s="54"/>
      <c r="D38" s="11"/>
      <c r="F38" s="12"/>
      <c r="G38" s="11"/>
      <c r="H38" s="55" t="s">
        <v>42</v>
      </c>
    </row>
    <row r="39" spans="1:9" ht="18" x14ac:dyDescent="0.3">
      <c r="B39" s="54" t="s">
        <v>43</v>
      </c>
      <c r="C39" s="54"/>
      <c r="D39" s="11"/>
      <c r="F39" s="56"/>
      <c r="G39" s="11"/>
      <c r="H39" s="55" t="s">
        <v>44</v>
      </c>
    </row>
    <row r="40" spans="1:9" x14ac:dyDescent="0.25">
      <c r="A40" s="11"/>
      <c r="B40" s="11"/>
      <c r="C40" s="11"/>
      <c r="D40" s="11"/>
      <c r="E40" s="11"/>
      <c r="F40" s="12"/>
      <c r="G40" s="11"/>
    </row>
    <row r="41" spans="1:9" ht="19.5" x14ac:dyDescent="0.3">
      <c r="F41" s="37"/>
      <c r="G41" s="11"/>
    </row>
    <row r="42" spans="1:9" x14ac:dyDescent="0.25">
      <c r="G42" s="11"/>
    </row>
    <row r="43" spans="1:9" x14ac:dyDescent="0.25">
      <c r="F43" s="54"/>
      <c r="G43" s="54"/>
    </row>
    <row r="44" spans="1:9" s="9" customFormat="1" x14ac:dyDescent="0.25">
      <c r="A44" s="2"/>
      <c r="B44" s="2"/>
      <c r="C44" s="2"/>
      <c r="D44" s="2"/>
      <c r="E44" s="2"/>
      <c r="F44" s="54"/>
      <c r="G44" s="54"/>
      <c r="I44" s="10"/>
    </row>
    <row r="45" spans="1:9" s="9" customFormat="1" ht="19.5" x14ac:dyDescent="0.3">
      <c r="A45" s="2"/>
      <c r="B45" s="2"/>
      <c r="C45" s="2"/>
      <c r="D45" s="2"/>
      <c r="E45" s="2"/>
      <c r="F45" s="37"/>
      <c r="G45" s="28"/>
      <c r="I45" s="10"/>
    </row>
    <row r="46" spans="1:9" s="9" customFormat="1" ht="19.5" x14ac:dyDescent="0.3">
      <c r="A46" s="2"/>
      <c r="B46" s="2"/>
      <c r="C46" s="2"/>
      <c r="D46" s="2"/>
      <c r="E46" s="2"/>
      <c r="F46" s="37"/>
      <c r="G46" s="28"/>
      <c r="I46" s="10"/>
    </row>
    <row r="49" spans="1:9" s="9" customFormat="1" x14ac:dyDescent="0.25">
      <c r="A49" s="11"/>
      <c r="B49" s="11"/>
      <c r="C49" s="11"/>
      <c r="D49" s="11"/>
      <c r="E49" s="11"/>
      <c r="F49" s="12"/>
      <c r="G49" s="11"/>
      <c r="I49" s="10"/>
    </row>
  </sheetData>
  <mergeCells count="12">
    <mergeCell ref="A37:I37"/>
    <mergeCell ref="A1:I1"/>
    <mergeCell ref="A2:I2"/>
    <mergeCell ref="A3:I3"/>
    <mergeCell ref="A4:I4"/>
    <mergeCell ref="F5:G5"/>
    <mergeCell ref="F27:G27"/>
    <mergeCell ref="F29:G29"/>
    <mergeCell ref="F30:G30"/>
    <mergeCell ref="F31:G31"/>
    <mergeCell ref="C35:D35"/>
    <mergeCell ref="C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filterMode="1"/>
  <dimension ref="A1:O1074"/>
  <sheetViews>
    <sheetView tabSelected="1" workbookViewId="0">
      <selection activeCell="E108" sqref="E108"/>
    </sheetView>
  </sheetViews>
  <sheetFormatPr defaultColWidth="9.140625" defaultRowHeight="15" x14ac:dyDescent="0.25"/>
  <cols>
    <col min="1" max="1" width="5.28515625" style="57" customWidth="1"/>
    <col min="2" max="2" width="5.85546875" style="57" customWidth="1"/>
    <col min="3" max="3" width="15.5703125" style="57" customWidth="1"/>
    <col min="4" max="4" width="13.5703125" style="57" customWidth="1"/>
    <col min="5" max="5" width="15.42578125" style="57" customWidth="1"/>
    <col min="6" max="6" width="13.5703125" style="57" customWidth="1"/>
    <col min="7" max="7" width="16.140625" style="57" customWidth="1"/>
    <col min="8" max="8" width="24.5703125" style="57" customWidth="1"/>
    <col min="9" max="9" width="11" style="57" customWidth="1"/>
    <col min="10" max="10" width="11.140625" style="57" customWidth="1"/>
    <col min="11" max="11" width="21.7109375" style="57" customWidth="1"/>
    <col min="12" max="12" width="9.28515625" style="57" customWidth="1"/>
    <col min="13" max="13" width="8.28515625" style="58" customWidth="1"/>
    <col min="14" max="14" width="5.7109375" style="58" customWidth="1"/>
    <col min="15" max="15" width="12.28515625" style="58" customWidth="1"/>
    <col min="16" max="16" width="5.42578125" style="57" customWidth="1"/>
    <col min="17" max="17" width="5.85546875" style="57" customWidth="1"/>
    <col min="18" max="16384" width="9.140625" style="57"/>
  </cols>
  <sheetData>
    <row r="1" spans="1:15" x14ac:dyDescent="0.25">
      <c r="A1" s="57" t="s">
        <v>45</v>
      </c>
    </row>
    <row r="2" spans="1:15" x14ac:dyDescent="0.25">
      <c r="A2" s="57" t="s">
        <v>46</v>
      </c>
    </row>
    <row r="3" spans="1:15" ht="20.100000000000001" customHeight="1" x14ac:dyDescent="0.3">
      <c r="A3" s="166" t="s">
        <v>47</v>
      </c>
      <c r="B3" s="166"/>
      <c r="C3" s="166"/>
      <c r="D3" s="166"/>
      <c r="E3" s="166"/>
      <c r="F3" s="166"/>
      <c r="G3" s="166"/>
      <c r="H3" s="166"/>
      <c r="I3" s="166"/>
      <c r="J3" s="166"/>
      <c r="K3" s="166"/>
      <c r="L3" s="166"/>
      <c r="O3" s="150"/>
    </row>
    <row r="4" spans="1:15" ht="17.45" customHeight="1" x14ac:dyDescent="0.3">
      <c r="A4" s="167" t="s">
        <v>48</v>
      </c>
      <c r="B4" s="167"/>
      <c r="C4" s="167"/>
      <c r="D4" s="167"/>
      <c r="E4" s="167"/>
      <c r="F4" s="167"/>
      <c r="G4" s="167"/>
      <c r="H4" s="167"/>
      <c r="I4" s="167"/>
      <c r="J4" s="167"/>
      <c r="K4" s="167"/>
      <c r="L4" s="167"/>
      <c r="O4" s="151"/>
    </row>
    <row r="5" spans="1:15" ht="20.100000000000001" customHeight="1" x14ac:dyDescent="0.3">
      <c r="A5" s="168" t="s">
        <v>49</v>
      </c>
      <c r="B5" s="168"/>
      <c r="C5" s="168"/>
      <c r="D5" s="168"/>
      <c r="E5" s="168"/>
      <c r="F5" s="168"/>
      <c r="G5" s="168"/>
      <c r="H5" s="168"/>
      <c r="I5" s="168"/>
      <c r="J5" s="168"/>
      <c r="K5" s="168"/>
      <c r="L5" s="168"/>
      <c r="O5" s="151"/>
    </row>
    <row r="6" spans="1:15" x14ac:dyDescent="0.25">
      <c r="A6" s="59"/>
      <c r="B6" s="59"/>
      <c r="C6" s="59"/>
      <c r="D6" s="59"/>
      <c r="E6" s="59"/>
      <c r="F6" s="59"/>
      <c r="G6" s="59"/>
      <c r="H6" s="59"/>
      <c r="I6" s="59"/>
      <c r="O6" s="151"/>
    </row>
    <row r="7" spans="1:15" s="62" customFormat="1" ht="16.5" x14ac:dyDescent="0.25">
      <c r="A7" s="60" t="s">
        <v>50</v>
      </c>
      <c r="B7" s="61"/>
      <c r="C7" s="61"/>
      <c r="D7" s="61"/>
      <c r="E7" s="61"/>
      <c r="F7" s="61"/>
      <c r="G7" s="61"/>
      <c r="H7" s="61"/>
      <c r="I7" s="61"/>
      <c r="M7" s="63"/>
      <c r="N7" s="63"/>
      <c r="O7" s="109"/>
    </row>
    <row r="8" spans="1:15" s="66" customFormat="1" ht="16.5" customHeight="1" x14ac:dyDescent="0.25">
      <c r="A8" s="64"/>
      <c r="B8" s="65"/>
      <c r="C8" s="65"/>
      <c r="D8" s="65"/>
      <c r="E8" s="65"/>
      <c r="F8" s="65"/>
      <c r="G8" s="65"/>
      <c r="H8" s="65"/>
      <c r="I8" s="65"/>
      <c r="M8" s="67"/>
      <c r="N8" s="67"/>
      <c r="O8" s="67"/>
    </row>
    <row r="9" spans="1:15" s="72" customFormat="1" ht="49.5" customHeight="1" x14ac:dyDescent="0.25">
      <c r="A9" s="68" t="s">
        <v>51</v>
      </c>
      <c r="B9" s="69" t="s">
        <v>52</v>
      </c>
      <c r="C9" s="68" t="s">
        <v>53</v>
      </c>
      <c r="D9" s="74" t="str">
        <f>RIGHT(C9,4)</f>
        <v xml:space="preserve"> ĐƠN</v>
      </c>
      <c r="E9" s="68" t="s">
        <v>1332</v>
      </c>
      <c r="F9" s="68" t="s">
        <v>54</v>
      </c>
      <c r="G9" s="70" t="s">
        <v>55</v>
      </c>
      <c r="H9" s="69" t="s">
        <v>56</v>
      </c>
      <c r="I9" s="69" t="s">
        <v>57</v>
      </c>
      <c r="J9" s="69" t="s">
        <v>58</v>
      </c>
      <c r="K9" s="69" t="s">
        <v>59</v>
      </c>
      <c r="L9" s="69" t="s">
        <v>60</v>
      </c>
      <c r="M9" s="71"/>
      <c r="N9" s="71"/>
      <c r="O9" s="71"/>
    </row>
    <row r="10" spans="1:15" s="66" customFormat="1" hidden="1" x14ac:dyDescent="0.25">
      <c r="A10" s="73">
        <v>976</v>
      </c>
      <c r="B10" s="74">
        <v>299</v>
      </c>
      <c r="C10" s="74" t="s">
        <v>1184</v>
      </c>
      <c r="D10" s="74" t="str">
        <f>RIGHT(C10,7)</f>
        <v>0007643</v>
      </c>
      <c r="E10" s="74"/>
      <c r="F10" s="75">
        <v>44209</v>
      </c>
      <c r="G10" s="76">
        <v>1304967</v>
      </c>
      <c r="H10" s="77" t="s">
        <v>65</v>
      </c>
      <c r="I10" s="75">
        <v>44600</v>
      </c>
      <c r="J10" s="78">
        <v>44610</v>
      </c>
      <c r="K10" s="79" t="s">
        <v>69</v>
      </c>
      <c r="L10" s="80"/>
      <c r="M10" s="67"/>
      <c r="N10" s="81"/>
      <c r="O10" s="81"/>
    </row>
    <row r="11" spans="1:15" s="66" customFormat="1" hidden="1" x14ac:dyDescent="0.25">
      <c r="A11" s="73">
        <v>48</v>
      </c>
      <c r="B11" s="74">
        <v>299</v>
      </c>
      <c r="C11" s="74" t="s">
        <v>124</v>
      </c>
      <c r="D11" s="74" t="str">
        <f>RIGHT(C11,5)</f>
        <v>49118</v>
      </c>
      <c r="E11" s="74"/>
      <c r="F11" s="75">
        <v>44295</v>
      </c>
      <c r="G11" s="76">
        <v>405876</v>
      </c>
      <c r="H11" s="77" t="s">
        <v>74</v>
      </c>
      <c r="I11" s="75">
        <v>44557</v>
      </c>
      <c r="J11" s="78">
        <v>44580</v>
      </c>
      <c r="K11" s="79" t="s">
        <v>69</v>
      </c>
      <c r="L11" s="80"/>
      <c r="M11" s="67"/>
      <c r="N11" s="81"/>
      <c r="O11" s="81"/>
    </row>
    <row r="12" spans="1:15" s="66" customFormat="1" hidden="1" x14ac:dyDescent="0.25">
      <c r="A12" s="73">
        <v>1006</v>
      </c>
      <c r="B12" s="74">
        <v>299</v>
      </c>
      <c r="C12" s="74" t="s">
        <v>1217</v>
      </c>
      <c r="D12" s="74" t="str">
        <f t="shared" ref="D12:D18" si="0">RIGHT(C12,5)</f>
        <v>49174</v>
      </c>
      <c r="E12" s="74"/>
      <c r="F12" s="75">
        <v>44296</v>
      </c>
      <c r="G12" s="76">
        <v>1582604</v>
      </c>
      <c r="H12" s="77" t="s">
        <v>74</v>
      </c>
      <c r="I12" s="75">
        <v>44629</v>
      </c>
      <c r="J12" s="78">
        <v>44639</v>
      </c>
      <c r="K12" s="79" t="s">
        <v>69</v>
      </c>
      <c r="L12" s="80"/>
      <c r="M12" s="67"/>
      <c r="N12" s="81"/>
      <c r="O12" s="81"/>
    </row>
    <row r="13" spans="1:15" s="66" customFormat="1" hidden="1" x14ac:dyDescent="0.25">
      <c r="A13" s="73">
        <v>71</v>
      </c>
      <c r="B13" s="74">
        <v>299</v>
      </c>
      <c r="C13" s="74" t="s">
        <v>147</v>
      </c>
      <c r="D13" s="74" t="str">
        <f t="shared" si="0"/>
        <v>49291</v>
      </c>
      <c r="E13" s="74"/>
      <c r="F13" s="75">
        <v>44298</v>
      </c>
      <c r="G13" s="76">
        <v>1235487</v>
      </c>
      <c r="H13" s="77" t="s">
        <v>74</v>
      </c>
      <c r="I13" s="75">
        <v>44557</v>
      </c>
      <c r="J13" s="78">
        <v>44580</v>
      </c>
      <c r="K13" s="79" t="s">
        <v>69</v>
      </c>
      <c r="L13" s="80"/>
      <c r="M13" s="67"/>
      <c r="N13" s="81"/>
      <c r="O13" s="81"/>
    </row>
    <row r="14" spans="1:15" s="66" customFormat="1" hidden="1" x14ac:dyDescent="0.25">
      <c r="A14" s="73">
        <v>999</v>
      </c>
      <c r="B14" s="74">
        <v>299</v>
      </c>
      <c r="C14" s="74" t="s">
        <v>1209</v>
      </c>
      <c r="D14" s="74" t="str">
        <f t="shared" si="0"/>
        <v>49623</v>
      </c>
      <c r="E14" s="74"/>
      <c r="F14" s="75">
        <v>44303</v>
      </c>
      <c r="G14" s="76">
        <v>877700</v>
      </c>
      <c r="H14" s="77" t="s">
        <v>74</v>
      </c>
      <c r="I14" s="75">
        <v>44629</v>
      </c>
      <c r="J14" s="78">
        <v>44639</v>
      </c>
      <c r="K14" s="79" t="s">
        <v>69</v>
      </c>
      <c r="L14" s="80"/>
      <c r="M14" s="67"/>
      <c r="N14" s="81"/>
      <c r="O14" s="81"/>
    </row>
    <row r="15" spans="1:15" s="66" customFormat="1" hidden="1" x14ac:dyDescent="0.25">
      <c r="A15" s="73">
        <v>46</v>
      </c>
      <c r="B15" s="74">
        <v>299</v>
      </c>
      <c r="C15" s="74" t="s">
        <v>122</v>
      </c>
      <c r="D15" s="74" t="str">
        <f t="shared" si="0"/>
        <v>49683</v>
      </c>
      <c r="E15" s="74"/>
      <c r="F15" s="75">
        <v>44305</v>
      </c>
      <c r="G15" s="76">
        <v>374801</v>
      </c>
      <c r="H15" s="77" t="s">
        <v>74</v>
      </c>
      <c r="I15" s="75">
        <v>44557</v>
      </c>
      <c r="J15" s="78">
        <v>44580</v>
      </c>
      <c r="K15" s="79" t="s">
        <v>69</v>
      </c>
      <c r="L15" s="80"/>
      <c r="M15" s="67"/>
      <c r="N15" s="81"/>
      <c r="O15" s="81"/>
    </row>
    <row r="16" spans="1:15" s="66" customFormat="1" hidden="1" x14ac:dyDescent="0.25">
      <c r="A16" s="73">
        <v>68</v>
      </c>
      <c r="B16" s="74">
        <v>299</v>
      </c>
      <c r="C16" s="74" t="s">
        <v>144</v>
      </c>
      <c r="D16" s="74" t="str">
        <f t="shared" si="0"/>
        <v>49753</v>
      </c>
      <c r="E16" s="74"/>
      <c r="F16" s="75">
        <v>44306</v>
      </c>
      <c r="G16" s="76">
        <v>1148554</v>
      </c>
      <c r="H16" s="77" t="s">
        <v>74</v>
      </c>
      <c r="I16" s="75">
        <v>44557</v>
      </c>
      <c r="J16" s="78">
        <v>44580</v>
      </c>
      <c r="K16" s="79" t="s">
        <v>69</v>
      </c>
      <c r="L16" s="80"/>
      <c r="M16" s="67"/>
      <c r="N16" s="81"/>
      <c r="O16" s="81"/>
    </row>
    <row r="17" spans="1:15" s="66" customFormat="1" hidden="1" x14ac:dyDescent="0.25">
      <c r="A17" s="73">
        <v>65</v>
      </c>
      <c r="B17" s="74">
        <v>299</v>
      </c>
      <c r="C17" s="74" t="s">
        <v>141</v>
      </c>
      <c r="D17" s="74" t="str">
        <f>RIGHT(C17,2)</f>
        <v>76</v>
      </c>
      <c r="E17" s="74"/>
      <c r="F17" s="75">
        <v>44314</v>
      </c>
      <c r="G17" s="76">
        <v>1078226</v>
      </c>
      <c r="H17" s="77" t="s">
        <v>74</v>
      </c>
      <c r="I17" s="75">
        <v>44557</v>
      </c>
      <c r="J17" s="78">
        <v>44580</v>
      </c>
      <c r="K17" s="79" t="s">
        <v>69</v>
      </c>
      <c r="L17" s="80"/>
      <c r="M17" s="67"/>
      <c r="N17" s="81"/>
      <c r="O17" s="81"/>
    </row>
    <row r="18" spans="1:15" s="66" customFormat="1" hidden="1" x14ac:dyDescent="0.25">
      <c r="A18" s="73">
        <v>1032</v>
      </c>
      <c r="B18" s="74">
        <v>299</v>
      </c>
      <c r="C18" s="74" t="s">
        <v>1244</v>
      </c>
      <c r="D18" s="74" t="str">
        <f t="shared" si="0"/>
        <v>00006</v>
      </c>
      <c r="E18" s="74"/>
      <c r="F18" s="75">
        <v>44314</v>
      </c>
      <c r="G18" s="76">
        <v>0</v>
      </c>
      <c r="H18" s="77" t="s">
        <v>74</v>
      </c>
      <c r="I18" s="75"/>
      <c r="J18" s="78"/>
      <c r="K18" s="79" t="s">
        <v>69</v>
      </c>
      <c r="L18" s="80"/>
      <c r="M18" s="67"/>
      <c r="N18" s="81"/>
      <c r="O18" s="81"/>
    </row>
    <row r="19" spans="1:15" s="66" customFormat="1" hidden="1" x14ac:dyDescent="0.25">
      <c r="A19" s="73">
        <v>1017</v>
      </c>
      <c r="B19" s="74">
        <v>299</v>
      </c>
      <c r="C19" s="74" t="s">
        <v>1228</v>
      </c>
      <c r="D19" s="74" t="str">
        <f>RIGHT(C19,3)</f>
        <v>502</v>
      </c>
      <c r="E19" s="74"/>
      <c r="F19" s="75">
        <v>44319</v>
      </c>
      <c r="G19" s="76">
        <v>2121958</v>
      </c>
      <c r="H19" s="77" t="s">
        <v>74</v>
      </c>
      <c r="I19" s="75">
        <v>44629</v>
      </c>
      <c r="J19" s="78">
        <v>44639</v>
      </c>
      <c r="K19" s="79" t="s">
        <v>69</v>
      </c>
      <c r="L19" s="80"/>
      <c r="M19" s="67"/>
      <c r="N19" s="81"/>
      <c r="O19" s="81"/>
    </row>
    <row r="20" spans="1:15" s="66" customFormat="1" hidden="1" x14ac:dyDescent="0.25">
      <c r="A20" s="73">
        <v>1004</v>
      </c>
      <c r="B20" s="74">
        <v>299</v>
      </c>
      <c r="C20" s="74" t="s">
        <v>1215</v>
      </c>
      <c r="D20" s="74" t="str">
        <f>RIGHT(C20,3)</f>
        <v>806</v>
      </c>
      <c r="E20" s="74"/>
      <c r="F20" s="75">
        <v>44324</v>
      </c>
      <c r="G20" s="76">
        <v>1558231</v>
      </c>
      <c r="H20" s="77" t="s">
        <v>74</v>
      </c>
      <c r="I20" s="75">
        <v>44629</v>
      </c>
      <c r="J20" s="78">
        <v>44639</v>
      </c>
      <c r="K20" s="79" t="s">
        <v>69</v>
      </c>
      <c r="L20" s="80"/>
      <c r="M20" s="67"/>
      <c r="N20" s="81"/>
      <c r="O20" s="81"/>
    </row>
    <row r="21" spans="1:15" s="66" customFormat="1" hidden="1" x14ac:dyDescent="0.25">
      <c r="A21" s="73">
        <v>62</v>
      </c>
      <c r="B21" s="74">
        <v>299</v>
      </c>
      <c r="C21" s="74" t="s">
        <v>138</v>
      </c>
      <c r="D21" s="74" t="str">
        <f t="shared" ref="D21:D83" si="1">RIGHT(C21,4)</f>
        <v>1001</v>
      </c>
      <c r="E21" s="74"/>
      <c r="F21" s="75">
        <v>44327</v>
      </c>
      <c r="G21" s="76">
        <v>1014690</v>
      </c>
      <c r="H21" s="77" t="s">
        <v>74</v>
      </c>
      <c r="I21" s="75">
        <v>44557</v>
      </c>
      <c r="J21" s="78">
        <v>44580</v>
      </c>
      <c r="K21" s="79" t="s">
        <v>69</v>
      </c>
      <c r="L21" s="80"/>
      <c r="M21" s="67"/>
      <c r="N21" s="81"/>
      <c r="O21" s="81"/>
    </row>
    <row r="22" spans="1:15" s="66" customFormat="1" hidden="1" x14ac:dyDescent="0.25">
      <c r="A22" s="73">
        <v>52</v>
      </c>
      <c r="B22" s="74">
        <v>299</v>
      </c>
      <c r="C22" s="74" t="s">
        <v>128</v>
      </c>
      <c r="D22" s="74" t="str">
        <f t="shared" si="1"/>
        <v>1049</v>
      </c>
      <c r="E22" s="74"/>
      <c r="F22" s="75">
        <v>44328</v>
      </c>
      <c r="G22" s="76">
        <v>626677</v>
      </c>
      <c r="H22" s="77" t="s">
        <v>74</v>
      </c>
      <c r="I22" s="75">
        <v>44557</v>
      </c>
      <c r="J22" s="78">
        <v>44580</v>
      </c>
      <c r="K22" s="79" t="s">
        <v>69</v>
      </c>
      <c r="L22" s="80"/>
      <c r="M22" s="67"/>
      <c r="N22" s="81"/>
      <c r="O22" s="81"/>
    </row>
    <row r="23" spans="1:15" s="66" customFormat="1" hidden="1" x14ac:dyDescent="0.25">
      <c r="A23" s="73">
        <v>78</v>
      </c>
      <c r="B23" s="74">
        <v>299</v>
      </c>
      <c r="C23" s="74" t="s">
        <v>154</v>
      </c>
      <c r="D23" s="74" t="str">
        <f t="shared" si="1"/>
        <v>1048</v>
      </c>
      <c r="E23" s="74"/>
      <c r="F23" s="75">
        <v>44328</v>
      </c>
      <c r="G23" s="76">
        <v>1290691</v>
      </c>
      <c r="H23" s="77" t="s">
        <v>74</v>
      </c>
      <c r="I23" s="75">
        <v>44557</v>
      </c>
      <c r="J23" s="78">
        <v>44580</v>
      </c>
      <c r="K23" s="79" t="s">
        <v>69</v>
      </c>
      <c r="L23" s="80"/>
      <c r="M23" s="67"/>
      <c r="N23" s="81"/>
      <c r="O23" s="81"/>
    </row>
    <row r="24" spans="1:15" s="66" customFormat="1" hidden="1" x14ac:dyDescent="0.25">
      <c r="A24" s="73">
        <v>49</v>
      </c>
      <c r="B24" s="74">
        <v>299</v>
      </c>
      <c r="C24" s="74" t="s">
        <v>125</v>
      </c>
      <c r="D24" s="74" t="str">
        <f t="shared" si="1"/>
        <v>1415</v>
      </c>
      <c r="E24" s="74"/>
      <c r="F24" s="75">
        <v>44334</v>
      </c>
      <c r="G24" s="76">
        <v>465128</v>
      </c>
      <c r="H24" s="77" t="s">
        <v>74</v>
      </c>
      <c r="I24" s="75">
        <v>44557</v>
      </c>
      <c r="J24" s="78">
        <v>44580</v>
      </c>
      <c r="K24" s="79" t="s">
        <v>69</v>
      </c>
      <c r="L24" s="80"/>
      <c r="M24" s="67"/>
      <c r="N24" s="81"/>
      <c r="O24" s="81"/>
    </row>
    <row r="25" spans="1:15" s="66" customFormat="1" hidden="1" x14ac:dyDescent="0.25">
      <c r="A25" s="73">
        <v>1005</v>
      </c>
      <c r="B25" s="74">
        <v>299</v>
      </c>
      <c r="C25" s="74" t="s">
        <v>1216</v>
      </c>
      <c r="D25" s="74" t="str">
        <f t="shared" si="1"/>
        <v>1715</v>
      </c>
      <c r="E25" s="74"/>
      <c r="F25" s="75">
        <v>44340</v>
      </c>
      <c r="G25" s="76">
        <v>1573875</v>
      </c>
      <c r="H25" s="77" t="s">
        <v>74</v>
      </c>
      <c r="I25" s="75">
        <v>44629</v>
      </c>
      <c r="J25" s="78">
        <v>44639</v>
      </c>
      <c r="K25" s="79" t="s">
        <v>69</v>
      </c>
      <c r="L25" s="80"/>
      <c r="M25" s="67"/>
      <c r="N25" s="81"/>
      <c r="O25" s="81"/>
    </row>
    <row r="26" spans="1:15" s="66" customFormat="1" hidden="1" x14ac:dyDescent="0.25">
      <c r="A26" s="73">
        <v>79</v>
      </c>
      <c r="B26" s="74">
        <v>299</v>
      </c>
      <c r="C26" s="74" t="s">
        <v>155</v>
      </c>
      <c r="D26" s="74" t="str">
        <f t="shared" si="1"/>
        <v>2051</v>
      </c>
      <c r="E26" s="74"/>
      <c r="F26" s="75">
        <v>44344</v>
      </c>
      <c r="G26" s="76">
        <v>1334735</v>
      </c>
      <c r="H26" s="77" t="s">
        <v>74</v>
      </c>
      <c r="I26" s="75">
        <v>44557</v>
      </c>
      <c r="J26" s="78">
        <v>44580</v>
      </c>
      <c r="K26" s="79" t="s">
        <v>69</v>
      </c>
      <c r="L26" s="80"/>
      <c r="M26" s="67"/>
      <c r="N26" s="81"/>
      <c r="O26" s="81"/>
    </row>
    <row r="27" spans="1:15" s="66" customFormat="1" hidden="1" x14ac:dyDescent="0.25">
      <c r="A27" s="73">
        <v>1019</v>
      </c>
      <c r="B27" s="74">
        <v>299</v>
      </c>
      <c r="C27" s="74" t="s">
        <v>1230</v>
      </c>
      <c r="D27" s="74" t="str">
        <f t="shared" si="1"/>
        <v>2292</v>
      </c>
      <c r="E27" s="74"/>
      <c r="F27" s="75">
        <v>44348</v>
      </c>
      <c r="G27" s="76">
        <v>2675050</v>
      </c>
      <c r="H27" s="77" t="s">
        <v>74</v>
      </c>
      <c r="I27" s="75">
        <v>44629</v>
      </c>
      <c r="J27" s="78">
        <v>44639</v>
      </c>
      <c r="K27" s="79" t="s">
        <v>69</v>
      </c>
      <c r="L27" s="80"/>
      <c r="M27" s="67"/>
      <c r="N27" s="81"/>
      <c r="O27" s="81"/>
    </row>
    <row r="28" spans="1:15" s="66" customFormat="1" hidden="1" x14ac:dyDescent="0.25">
      <c r="A28" s="73">
        <v>51</v>
      </c>
      <c r="B28" s="74">
        <v>299</v>
      </c>
      <c r="C28" s="74" t="s">
        <v>127</v>
      </c>
      <c r="D28" s="74" t="str">
        <f t="shared" si="1"/>
        <v>2582</v>
      </c>
      <c r="E28" s="74"/>
      <c r="F28" s="75">
        <v>44352</v>
      </c>
      <c r="G28" s="76">
        <v>571476</v>
      </c>
      <c r="H28" s="77" t="s">
        <v>74</v>
      </c>
      <c r="I28" s="75">
        <v>44557</v>
      </c>
      <c r="J28" s="78">
        <v>44580</v>
      </c>
      <c r="K28" s="79" t="s">
        <v>69</v>
      </c>
      <c r="L28" s="80"/>
      <c r="M28" s="67"/>
      <c r="N28" s="81"/>
      <c r="O28" s="81"/>
    </row>
    <row r="29" spans="1:15" s="66" customFormat="1" hidden="1" x14ac:dyDescent="0.25">
      <c r="A29" s="73">
        <v>75</v>
      </c>
      <c r="B29" s="74">
        <v>299</v>
      </c>
      <c r="C29" s="74" t="s">
        <v>151</v>
      </c>
      <c r="D29" s="74" t="str">
        <f t="shared" si="1"/>
        <v>2646</v>
      </c>
      <c r="E29" s="74"/>
      <c r="F29" s="75">
        <v>44354</v>
      </c>
      <c r="G29" s="76">
        <v>1290691</v>
      </c>
      <c r="H29" s="77" t="s">
        <v>74</v>
      </c>
      <c r="I29" s="75">
        <v>44557</v>
      </c>
      <c r="J29" s="78">
        <v>44580</v>
      </c>
      <c r="K29" s="79" t="s">
        <v>69</v>
      </c>
      <c r="L29" s="80"/>
      <c r="M29" s="67"/>
      <c r="N29" s="81"/>
      <c r="O29" s="81"/>
    </row>
    <row r="30" spans="1:15" s="66" customFormat="1" hidden="1" x14ac:dyDescent="0.25">
      <c r="A30" s="73">
        <v>1016</v>
      </c>
      <c r="B30" s="74">
        <v>299</v>
      </c>
      <c r="C30" s="74" t="s">
        <v>1227</v>
      </c>
      <c r="D30" s="74" t="str">
        <f t="shared" si="1"/>
        <v>2698</v>
      </c>
      <c r="E30" s="74"/>
      <c r="F30" s="75">
        <v>44355</v>
      </c>
      <c r="G30" s="76">
        <v>2063865</v>
      </c>
      <c r="H30" s="77" t="s">
        <v>74</v>
      </c>
      <c r="I30" s="75">
        <v>44629</v>
      </c>
      <c r="J30" s="78">
        <v>44639</v>
      </c>
      <c r="K30" s="79" t="s">
        <v>69</v>
      </c>
      <c r="L30" s="80"/>
      <c r="M30" s="67"/>
      <c r="N30" s="81"/>
      <c r="O30" s="81"/>
    </row>
    <row r="31" spans="1:15" s="66" customFormat="1" hidden="1" x14ac:dyDescent="0.25">
      <c r="A31" s="73">
        <v>61</v>
      </c>
      <c r="B31" s="74">
        <v>299</v>
      </c>
      <c r="C31" s="74" t="s">
        <v>137</v>
      </c>
      <c r="D31" s="74" t="str">
        <f t="shared" si="1"/>
        <v>3041</v>
      </c>
      <c r="E31" s="74"/>
      <c r="F31" s="75">
        <v>44359</v>
      </c>
      <c r="G31" s="76">
        <v>1006267</v>
      </c>
      <c r="H31" s="77" t="s">
        <v>74</v>
      </c>
      <c r="I31" s="75">
        <v>44557</v>
      </c>
      <c r="J31" s="78">
        <v>44580</v>
      </c>
      <c r="K31" s="79" t="s">
        <v>69</v>
      </c>
      <c r="L31" s="80"/>
      <c r="M31" s="67"/>
      <c r="N31" s="81"/>
      <c r="O31" s="81"/>
    </row>
    <row r="32" spans="1:15" s="66" customFormat="1" hidden="1" x14ac:dyDescent="0.25">
      <c r="A32" s="73">
        <v>1010</v>
      </c>
      <c r="B32" s="74">
        <v>299</v>
      </c>
      <c r="C32" s="74" t="s">
        <v>1221</v>
      </c>
      <c r="D32" s="74" t="str">
        <f t="shared" si="1"/>
        <v>3056</v>
      </c>
      <c r="E32" s="74"/>
      <c r="F32" s="75">
        <v>44361</v>
      </c>
      <c r="G32" s="76">
        <v>1670281</v>
      </c>
      <c r="H32" s="77" t="s">
        <v>74</v>
      </c>
      <c r="I32" s="75">
        <v>44629</v>
      </c>
      <c r="J32" s="78">
        <v>44639</v>
      </c>
      <c r="K32" s="79" t="s">
        <v>69</v>
      </c>
      <c r="L32" s="80"/>
      <c r="M32" s="67"/>
      <c r="N32" s="81"/>
      <c r="O32" s="81"/>
    </row>
    <row r="33" spans="1:15" s="66" customFormat="1" hidden="1" x14ac:dyDescent="0.25">
      <c r="A33" s="73">
        <v>73</v>
      </c>
      <c r="B33" s="74">
        <v>299</v>
      </c>
      <c r="C33" s="74" t="s">
        <v>149</v>
      </c>
      <c r="D33" s="74" t="str">
        <f t="shared" si="1"/>
        <v>3556</v>
      </c>
      <c r="E33" s="74"/>
      <c r="F33" s="75">
        <v>44368</v>
      </c>
      <c r="G33" s="76">
        <v>1277733</v>
      </c>
      <c r="H33" s="77" t="s">
        <v>74</v>
      </c>
      <c r="I33" s="75">
        <v>44557</v>
      </c>
      <c r="J33" s="78">
        <v>44580</v>
      </c>
      <c r="K33" s="79" t="s">
        <v>69</v>
      </c>
      <c r="L33" s="80"/>
      <c r="M33" s="67"/>
      <c r="N33" s="81"/>
      <c r="O33" s="81"/>
    </row>
    <row r="34" spans="1:15" s="66" customFormat="1" hidden="1" x14ac:dyDescent="0.25">
      <c r="A34" s="73">
        <v>56</v>
      </c>
      <c r="B34" s="74">
        <v>299</v>
      </c>
      <c r="C34" s="74" t="s">
        <v>132</v>
      </c>
      <c r="D34" s="74" t="str">
        <f t="shared" si="1"/>
        <v>3805</v>
      </c>
      <c r="E34" s="74"/>
      <c r="F34" s="75">
        <v>44372</v>
      </c>
      <c r="G34" s="76">
        <v>762651</v>
      </c>
      <c r="H34" s="77" t="s">
        <v>74</v>
      </c>
      <c r="I34" s="75">
        <v>44557</v>
      </c>
      <c r="J34" s="78">
        <v>44580</v>
      </c>
      <c r="K34" s="79" t="s">
        <v>69</v>
      </c>
      <c r="L34" s="80"/>
      <c r="M34" s="67"/>
      <c r="N34" s="81"/>
      <c r="O34" s="81"/>
    </row>
    <row r="35" spans="1:15" s="66" customFormat="1" hidden="1" x14ac:dyDescent="0.25">
      <c r="A35" s="73">
        <v>1022</v>
      </c>
      <c r="B35" s="74">
        <v>299</v>
      </c>
      <c r="C35" s="74" t="s">
        <v>1233</v>
      </c>
      <c r="D35" s="74" t="str">
        <f t="shared" si="1"/>
        <v>3929</v>
      </c>
      <c r="E35" s="74"/>
      <c r="F35" s="75">
        <v>44375</v>
      </c>
      <c r="G35" s="76">
        <v>3321948</v>
      </c>
      <c r="H35" s="77" t="s">
        <v>74</v>
      </c>
      <c r="I35" s="75">
        <v>44631</v>
      </c>
      <c r="J35" s="78">
        <v>44639</v>
      </c>
      <c r="K35" s="79" t="s">
        <v>69</v>
      </c>
      <c r="L35" s="80"/>
      <c r="M35" s="67"/>
      <c r="N35" s="81"/>
      <c r="O35" s="81"/>
    </row>
    <row r="36" spans="1:15" s="66" customFormat="1" hidden="1" x14ac:dyDescent="0.25">
      <c r="A36" s="73">
        <v>58</v>
      </c>
      <c r="B36" s="74">
        <v>299</v>
      </c>
      <c r="C36" s="74" t="s">
        <v>134</v>
      </c>
      <c r="D36" s="74" t="str">
        <f t="shared" si="1"/>
        <v>4002</v>
      </c>
      <c r="E36" s="74"/>
      <c r="F36" s="75">
        <v>44376</v>
      </c>
      <c r="G36" s="76">
        <v>884815</v>
      </c>
      <c r="H36" s="77" t="s">
        <v>74</v>
      </c>
      <c r="I36" s="75">
        <v>44557</v>
      </c>
      <c r="J36" s="78">
        <v>44580</v>
      </c>
      <c r="K36" s="79" t="s">
        <v>69</v>
      </c>
      <c r="L36" s="80"/>
      <c r="M36" s="67"/>
      <c r="N36" s="81"/>
      <c r="O36" s="81"/>
    </row>
    <row r="37" spans="1:15" s="66" customFormat="1" hidden="1" x14ac:dyDescent="0.25">
      <c r="A37" s="73">
        <v>74</v>
      </c>
      <c r="B37" s="74">
        <v>299</v>
      </c>
      <c r="C37" s="74" t="s">
        <v>150</v>
      </c>
      <c r="D37" s="74" t="str">
        <f t="shared" si="1"/>
        <v>4256</v>
      </c>
      <c r="E37" s="74"/>
      <c r="F37" s="75">
        <v>44378</v>
      </c>
      <c r="G37" s="76">
        <v>1290691</v>
      </c>
      <c r="H37" s="77" t="s">
        <v>74</v>
      </c>
      <c r="I37" s="75">
        <v>44557</v>
      </c>
      <c r="J37" s="78">
        <v>44580</v>
      </c>
      <c r="K37" s="79" t="s">
        <v>69</v>
      </c>
      <c r="L37" s="80"/>
      <c r="M37" s="67"/>
      <c r="N37" s="81"/>
      <c r="O37" s="81"/>
    </row>
    <row r="38" spans="1:15" s="66" customFormat="1" hidden="1" x14ac:dyDescent="0.25">
      <c r="A38" s="73">
        <v>986</v>
      </c>
      <c r="B38" s="74">
        <v>299</v>
      </c>
      <c r="C38" s="74" t="s">
        <v>1195</v>
      </c>
      <c r="D38" s="74" t="str">
        <f t="shared" si="1"/>
        <v>4260</v>
      </c>
      <c r="E38" s="74"/>
      <c r="F38" s="75">
        <v>44378</v>
      </c>
      <c r="G38" s="76">
        <v>403871</v>
      </c>
      <c r="H38" s="77" t="s">
        <v>74</v>
      </c>
      <c r="I38" s="75">
        <v>44611</v>
      </c>
      <c r="J38" s="78">
        <v>44639</v>
      </c>
      <c r="K38" s="79" t="s">
        <v>69</v>
      </c>
      <c r="L38" s="80"/>
      <c r="M38" s="67"/>
      <c r="N38" s="81"/>
      <c r="O38" s="81"/>
    </row>
    <row r="39" spans="1:15" s="66" customFormat="1" hidden="1" x14ac:dyDescent="0.25">
      <c r="A39" s="73">
        <v>60</v>
      </c>
      <c r="B39" s="74">
        <v>299</v>
      </c>
      <c r="C39" s="74" t="s">
        <v>136</v>
      </c>
      <c r="D39" s="74" t="str">
        <f t="shared" si="1"/>
        <v>5009</v>
      </c>
      <c r="E39" s="74"/>
      <c r="F39" s="75">
        <v>44386</v>
      </c>
      <c r="G39" s="76">
        <v>948979</v>
      </c>
      <c r="H39" s="77" t="s">
        <v>74</v>
      </c>
      <c r="I39" s="75">
        <v>44557</v>
      </c>
      <c r="J39" s="78">
        <v>44580</v>
      </c>
      <c r="K39" s="79" t="s">
        <v>69</v>
      </c>
      <c r="L39" s="80"/>
      <c r="M39" s="67"/>
      <c r="N39" s="81"/>
      <c r="O39" s="81"/>
    </row>
    <row r="40" spans="1:15" s="66" customFormat="1" hidden="1" x14ac:dyDescent="0.25">
      <c r="A40" s="73">
        <v>64</v>
      </c>
      <c r="B40" s="74">
        <v>299</v>
      </c>
      <c r="C40" s="74" t="s">
        <v>140</v>
      </c>
      <c r="D40" s="74" t="str">
        <f t="shared" si="1"/>
        <v>5028</v>
      </c>
      <c r="E40" s="74"/>
      <c r="F40" s="75">
        <v>44386</v>
      </c>
      <c r="G40" s="76">
        <v>1032552</v>
      </c>
      <c r="H40" s="77" t="s">
        <v>74</v>
      </c>
      <c r="I40" s="75">
        <v>44557</v>
      </c>
      <c r="J40" s="78">
        <v>44580</v>
      </c>
      <c r="K40" s="79" t="s">
        <v>69</v>
      </c>
      <c r="L40" s="80"/>
      <c r="M40" s="67"/>
      <c r="N40" s="81"/>
      <c r="O40" s="81"/>
    </row>
    <row r="41" spans="1:15" s="66" customFormat="1" hidden="1" x14ac:dyDescent="0.25">
      <c r="A41" s="73">
        <v>89</v>
      </c>
      <c r="B41" s="74">
        <v>299</v>
      </c>
      <c r="C41" s="74" t="s">
        <v>165</v>
      </c>
      <c r="D41" s="74" t="str">
        <f t="shared" si="1"/>
        <v>5022</v>
      </c>
      <c r="E41" s="74"/>
      <c r="F41" s="75">
        <v>44386</v>
      </c>
      <c r="G41" s="76">
        <v>1738605</v>
      </c>
      <c r="H41" s="77" t="s">
        <v>74</v>
      </c>
      <c r="I41" s="75">
        <v>44557</v>
      </c>
      <c r="J41" s="78">
        <v>44580</v>
      </c>
      <c r="K41" s="79" t="s">
        <v>69</v>
      </c>
      <c r="L41" s="80"/>
      <c r="M41" s="67"/>
      <c r="N41" s="81"/>
      <c r="O41" s="81"/>
    </row>
    <row r="42" spans="1:15" s="66" customFormat="1" hidden="1" x14ac:dyDescent="0.25">
      <c r="A42" s="73">
        <v>70</v>
      </c>
      <c r="B42" s="74">
        <v>299</v>
      </c>
      <c r="C42" s="74" t="s">
        <v>146</v>
      </c>
      <c r="D42" s="74" t="str">
        <f t="shared" si="1"/>
        <v>6410</v>
      </c>
      <c r="E42" s="74"/>
      <c r="F42" s="75">
        <v>44413</v>
      </c>
      <c r="G42" s="76">
        <v>1199066</v>
      </c>
      <c r="H42" s="77" t="s">
        <v>74</v>
      </c>
      <c r="I42" s="75">
        <v>44557</v>
      </c>
      <c r="J42" s="78">
        <v>44580</v>
      </c>
      <c r="K42" s="79" t="s">
        <v>69</v>
      </c>
      <c r="L42" s="80"/>
      <c r="M42" s="67"/>
      <c r="N42" s="81"/>
      <c r="O42" s="81"/>
    </row>
    <row r="43" spans="1:15" s="66" customFormat="1" hidden="1" x14ac:dyDescent="0.25">
      <c r="A43" s="73">
        <v>98</v>
      </c>
      <c r="B43" s="74">
        <v>299</v>
      </c>
      <c r="C43" s="74" t="s">
        <v>174</v>
      </c>
      <c r="D43" s="74" t="str">
        <f t="shared" si="1"/>
        <v>6645</v>
      </c>
      <c r="E43" s="74"/>
      <c r="F43" s="75">
        <v>44420</v>
      </c>
      <c r="G43" s="76">
        <v>2995265</v>
      </c>
      <c r="H43" s="77" t="s">
        <v>74</v>
      </c>
      <c r="I43" s="75">
        <v>44557</v>
      </c>
      <c r="J43" s="78">
        <v>44580</v>
      </c>
      <c r="K43" s="79" t="s">
        <v>69</v>
      </c>
      <c r="L43" s="80"/>
      <c r="M43" s="67"/>
      <c r="N43" s="81"/>
      <c r="O43" s="81"/>
    </row>
    <row r="44" spans="1:15" s="66" customFormat="1" hidden="1" x14ac:dyDescent="0.25">
      <c r="A44" s="73">
        <v>83</v>
      </c>
      <c r="B44" s="74">
        <v>299</v>
      </c>
      <c r="C44" s="74" t="s">
        <v>159</v>
      </c>
      <c r="D44" s="74" t="str">
        <f t="shared" si="1"/>
        <v>6781</v>
      </c>
      <c r="E44" s="74"/>
      <c r="F44" s="75">
        <v>44424</v>
      </c>
      <c r="G44" s="76">
        <v>1475067</v>
      </c>
      <c r="H44" s="77" t="s">
        <v>74</v>
      </c>
      <c r="I44" s="75">
        <v>44557</v>
      </c>
      <c r="J44" s="78">
        <v>44580</v>
      </c>
      <c r="K44" s="79" t="s">
        <v>69</v>
      </c>
      <c r="L44" s="80"/>
      <c r="M44" s="67"/>
      <c r="N44" s="81"/>
      <c r="O44" s="81"/>
    </row>
    <row r="45" spans="1:15" s="66" customFormat="1" hidden="1" x14ac:dyDescent="0.25">
      <c r="A45" s="73">
        <v>77</v>
      </c>
      <c r="B45" s="74">
        <v>299</v>
      </c>
      <c r="C45" s="74" t="s">
        <v>153</v>
      </c>
      <c r="D45" s="74" t="str">
        <f t="shared" si="1"/>
        <v>7119</v>
      </c>
      <c r="E45" s="74"/>
      <c r="F45" s="75">
        <v>44450</v>
      </c>
      <c r="G45" s="76">
        <v>1290691</v>
      </c>
      <c r="H45" s="77" t="s">
        <v>74</v>
      </c>
      <c r="I45" s="75">
        <v>44557</v>
      </c>
      <c r="J45" s="78">
        <v>44580</v>
      </c>
      <c r="K45" s="79" t="s">
        <v>69</v>
      </c>
      <c r="L45" s="80"/>
      <c r="M45" s="67"/>
      <c r="N45" s="81"/>
      <c r="O45" s="81"/>
    </row>
    <row r="46" spans="1:15" s="66" customFormat="1" hidden="1" x14ac:dyDescent="0.25">
      <c r="A46" s="73">
        <v>97</v>
      </c>
      <c r="B46" s="74">
        <v>299</v>
      </c>
      <c r="C46" s="74" t="s">
        <v>173</v>
      </c>
      <c r="D46" s="74" t="str">
        <f t="shared" si="1"/>
        <v>8017</v>
      </c>
      <c r="E46" s="74"/>
      <c r="F46" s="75">
        <v>44470</v>
      </c>
      <c r="G46" s="76">
        <v>2581381</v>
      </c>
      <c r="H46" s="77" t="s">
        <v>74</v>
      </c>
      <c r="I46" s="75">
        <v>44557</v>
      </c>
      <c r="J46" s="78">
        <v>44580</v>
      </c>
      <c r="K46" s="79" t="s">
        <v>69</v>
      </c>
      <c r="L46" s="80"/>
      <c r="M46" s="67"/>
      <c r="N46" s="81"/>
      <c r="O46" s="81"/>
    </row>
    <row r="47" spans="1:15" s="66" customFormat="1" hidden="1" x14ac:dyDescent="0.25">
      <c r="A47" s="73">
        <v>102</v>
      </c>
      <c r="B47" s="74">
        <v>299</v>
      </c>
      <c r="C47" s="74" t="s">
        <v>178</v>
      </c>
      <c r="D47" s="74" t="str">
        <f t="shared" si="1"/>
        <v>8221</v>
      </c>
      <c r="E47" s="74"/>
      <c r="F47" s="75">
        <v>44475</v>
      </c>
      <c r="G47" s="76">
        <v>3409786</v>
      </c>
      <c r="H47" s="77" t="s">
        <v>74</v>
      </c>
      <c r="I47" s="75">
        <v>44557</v>
      </c>
      <c r="J47" s="78">
        <v>44580</v>
      </c>
      <c r="K47" s="79" t="s">
        <v>69</v>
      </c>
      <c r="L47" s="80"/>
      <c r="M47" s="67"/>
      <c r="N47" s="81"/>
      <c r="O47" s="81"/>
    </row>
    <row r="48" spans="1:15" s="66" customFormat="1" hidden="1" x14ac:dyDescent="0.25">
      <c r="A48" s="73">
        <v>69</v>
      </c>
      <c r="B48" s="74">
        <v>299</v>
      </c>
      <c r="C48" s="74" t="s">
        <v>145</v>
      </c>
      <c r="D48" s="74" t="str">
        <f t="shared" si="1"/>
        <v>8335</v>
      </c>
      <c r="E48" s="74"/>
      <c r="F48" s="75">
        <v>44477</v>
      </c>
      <c r="G48" s="76">
        <v>1182903</v>
      </c>
      <c r="H48" s="77" t="s">
        <v>74</v>
      </c>
      <c r="I48" s="75">
        <v>44557</v>
      </c>
      <c r="J48" s="78">
        <v>44580</v>
      </c>
      <c r="K48" s="79" t="s">
        <v>69</v>
      </c>
      <c r="L48" s="80"/>
      <c r="M48" s="67"/>
      <c r="N48" s="81"/>
      <c r="O48" s="81"/>
    </row>
    <row r="49" spans="1:15" s="66" customFormat="1" hidden="1" x14ac:dyDescent="0.25">
      <c r="A49" s="73">
        <v>149</v>
      </c>
      <c r="B49" s="74">
        <v>299</v>
      </c>
      <c r="C49" s="74" t="s">
        <v>230</v>
      </c>
      <c r="D49" s="74" t="str">
        <f t="shared" si="1"/>
        <v>8295</v>
      </c>
      <c r="E49" s="74"/>
      <c r="F49" s="75">
        <v>44477</v>
      </c>
      <c r="G49" s="76">
        <v>1797043</v>
      </c>
      <c r="H49" s="77" t="s">
        <v>74</v>
      </c>
      <c r="I49" s="75">
        <v>44567</v>
      </c>
      <c r="J49" s="78">
        <v>44580</v>
      </c>
      <c r="K49" s="79" t="s">
        <v>69</v>
      </c>
      <c r="L49" s="80"/>
      <c r="M49" s="67"/>
      <c r="N49" s="81"/>
      <c r="O49" s="81"/>
    </row>
    <row r="50" spans="1:15" s="66" customFormat="1" hidden="1" x14ac:dyDescent="0.25">
      <c r="A50" s="73">
        <v>152</v>
      </c>
      <c r="B50" s="74">
        <v>299</v>
      </c>
      <c r="C50" s="74" t="s">
        <v>233</v>
      </c>
      <c r="D50" s="74" t="str">
        <f t="shared" si="1"/>
        <v>8294</v>
      </c>
      <c r="E50" s="74"/>
      <c r="F50" s="75">
        <v>44477</v>
      </c>
      <c r="G50" s="76">
        <v>2326423</v>
      </c>
      <c r="H50" s="77" t="s">
        <v>74</v>
      </c>
      <c r="I50" s="75">
        <v>44567</v>
      </c>
      <c r="J50" s="78">
        <v>44580</v>
      </c>
      <c r="K50" s="79" t="s">
        <v>69</v>
      </c>
      <c r="L50" s="80"/>
      <c r="M50" s="67"/>
      <c r="N50" s="81"/>
      <c r="O50" s="81"/>
    </row>
    <row r="51" spans="1:15" s="66" customFormat="1" hidden="1" x14ac:dyDescent="0.25">
      <c r="A51" s="73">
        <v>76</v>
      </c>
      <c r="B51" s="74">
        <v>299</v>
      </c>
      <c r="C51" s="74" t="s">
        <v>152</v>
      </c>
      <c r="D51" s="74" t="str">
        <f t="shared" si="1"/>
        <v>8368</v>
      </c>
      <c r="E51" s="74"/>
      <c r="F51" s="75">
        <v>44478</v>
      </c>
      <c r="G51" s="76">
        <v>1290691</v>
      </c>
      <c r="H51" s="77" t="s">
        <v>74</v>
      </c>
      <c r="I51" s="75">
        <v>44557</v>
      </c>
      <c r="J51" s="78">
        <v>44580</v>
      </c>
      <c r="K51" s="79" t="s">
        <v>69</v>
      </c>
      <c r="L51" s="80"/>
      <c r="M51" s="67"/>
      <c r="N51" s="81"/>
      <c r="O51" s="81"/>
    </row>
    <row r="52" spans="1:15" s="66" customFormat="1" hidden="1" x14ac:dyDescent="0.25">
      <c r="A52" s="73">
        <v>100</v>
      </c>
      <c r="B52" s="74">
        <v>299</v>
      </c>
      <c r="C52" s="74" t="s">
        <v>176</v>
      </c>
      <c r="D52" s="74" t="str">
        <f t="shared" si="1"/>
        <v>8364</v>
      </c>
      <c r="E52" s="74"/>
      <c r="F52" s="75">
        <v>44478</v>
      </c>
      <c r="G52" s="76">
        <v>3154426</v>
      </c>
      <c r="H52" s="77" t="s">
        <v>74</v>
      </c>
      <c r="I52" s="75">
        <v>44557</v>
      </c>
      <c r="J52" s="78">
        <v>44580</v>
      </c>
      <c r="K52" s="79" t="s">
        <v>69</v>
      </c>
      <c r="L52" s="80"/>
      <c r="M52" s="67"/>
      <c r="N52" s="81"/>
      <c r="O52" s="81"/>
    </row>
    <row r="53" spans="1:15" s="66" customFormat="1" hidden="1" x14ac:dyDescent="0.25">
      <c r="A53" s="73">
        <v>1033</v>
      </c>
      <c r="B53" s="74">
        <v>541</v>
      </c>
      <c r="C53" s="74">
        <v>22930</v>
      </c>
      <c r="D53" s="74" t="str">
        <f t="shared" si="1"/>
        <v>2930</v>
      </c>
      <c r="E53" s="74"/>
      <c r="F53" s="75">
        <v>44478</v>
      </c>
      <c r="G53" s="76">
        <v>0</v>
      </c>
      <c r="H53" s="77" t="s">
        <v>1245</v>
      </c>
      <c r="I53" s="75"/>
      <c r="J53" s="78"/>
      <c r="K53" s="79" t="s">
        <v>737</v>
      </c>
      <c r="L53" s="80"/>
      <c r="M53" s="67"/>
      <c r="N53" s="81"/>
      <c r="O53" s="81"/>
    </row>
    <row r="54" spans="1:15" s="66" customFormat="1" hidden="1" x14ac:dyDescent="0.25">
      <c r="A54" s="73">
        <v>96</v>
      </c>
      <c r="B54" s="74">
        <v>299</v>
      </c>
      <c r="C54" s="74" t="s">
        <v>172</v>
      </c>
      <c r="D54" s="74" t="str">
        <f t="shared" si="1"/>
        <v>8546</v>
      </c>
      <c r="E54" s="74"/>
      <c r="F54" s="75">
        <v>44482</v>
      </c>
      <c r="G54" s="76">
        <v>2230227</v>
      </c>
      <c r="H54" s="77" t="s">
        <v>74</v>
      </c>
      <c r="I54" s="75">
        <v>44557</v>
      </c>
      <c r="J54" s="78">
        <v>44580</v>
      </c>
      <c r="K54" s="79" t="s">
        <v>69</v>
      </c>
      <c r="L54" s="80"/>
      <c r="M54" s="67"/>
      <c r="N54" s="81"/>
      <c r="O54" s="81"/>
    </row>
    <row r="55" spans="1:15" s="66" customFormat="1" hidden="1" x14ac:dyDescent="0.25">
      <c r="A55" s="73">
        <v>103</v>
      </c>
      <c r="B55" s="74">
        <v>299</v>
      </c>
      <c r="C55" s="74" t="s">
        <v>179</v>
      </c>
      <c r="D55" s="74" t="str">
        <f t="shared" si="1"/>
        <v>8958</v>
      </c>
      <c r="E55" s="74"/>
      <c r="F55" s="75">
        <v>44487</v>
      </c>
      <c r="G55" s="76">
        <v>3425541</v>
      </c>
      <c r="H55" s="77" t="s">
        <v>74</v>
      </c>
      <c r="I55" s="75">
        <v>44557</v>
      </c>
      <c r="J55" s="78">
        <v>44580</v>
      </c>
      <c r="K55" s="79" t="s">
        <v>69</v>
      </c>
      <c r="L55" s="80"/>
      <c r="M55" s="67"/>
      <c r="N55" s="81"/>
      <c r="O55" s="81"/>
    </row>
    <row r="56" spans="1:15" s="66" customFormat="1" hidden="1" x14ac:dyDescent="0.25">
      <c r="A56" s="73">
        <v>95</v>
      </c>
      <c r="B56" s="74">
        <v>299</v>
      </c>
      <c r="C56" s="74" t="s">
        <v>171</v>
      </c>
      <c r="D56" s="74" t="str">
        <f t="shared" si="1"/>
        <v>9275</v>
      </c>
      <c r="E56" s="74"/>
      <c r="F56" s="75">
        <v>44488</v>
      </c>
      <c r="G56" s="76">
        <v>2175505</v>
      </c>
      <c r="H56" s="77" t="s">
        <v>74</v>
      </c>
      <c r="I56" s="75">
        <v>44557</v>
      </c>
      <c r="J56" s="78">
        <v>44580</v>
      </c>
      <c r="K56" s="79" t="s">
        <v>69</v>
      </c>
      <c r="L56" s="80"/>
      <c r="M56" s="67"/>
      <c r="N56" s="81"/>
      <c r="O56" s="81"/>
    </row>
    <row r="57" spans="1:15" s="66" customFormat="1" hidden="1" x14ac:dyDescent="0.25">
      <c r="A57" s="73">
        <v>150</v>
      </c>
      <c r="B57" s="74">
        <v>299</v>
      </c>
      <c r="C57" s="74" t="s">
        <v>231</v>
      </c>
      <c r="D57" s="74" t="str">
        <f t="shared" si="1"/>
        <v>9272</v>
      </c>
      <c r="E57" s="74"/>
      <c r="F57" s="75">
        <v>44488</v>
      </c>
      <c r="G57" s="76">
        <v>1876501</v>
      </c>
      <c r="H57" s="77" t="s">
        <v>74</v>
      </c>
      <c r="I57" s="75">
        <v>44567</v>
      </c>
      <c r="J57" s="78">
        <v>44580</v>
      </c>
      <c r="K57" s="79" t="s">
        <v>69</v>
      </c>
      <c r="L57" s="80"/>
      <c r="M57" s="67"/>
      <c r="N57" s="81"/>
      <c r="O57" s="81"/>
    </row>
    <row r="58" spans="1:15" s="66" customFormat="1" hidden="1" x14ac:dyDescent="0.25">
      <c r="A58" s="73">
        <v>50</v>
      </c>
      <c r="B58" s="74">
        <v>299</v>
      </c>
      <c r="C58" s="74" t="s">
        <v>126</v>
      </c>
      <c r="D58" s="74" t="str">
        <f t="shared" si="1"/>
        <v>0241</v>
      </c>
      <c r="E58" s="74"/>
      <c r="F58" s="75">
        <v>44489</v>
      </c>
      <c r="G58" s="76">
        <v>469205</v>
      </c>
      <c r="H58" s="77" t="s">
        <v>74</v>
      </c>
      <c r="I58" s="75">
        <v>44557</v>
      </c>
      <c r="J58" s="78">
        <v>44580</v>
      </c>
      <c r="K58" s="79" t="s">
        <v>69</v>
      </c>
      <c r="L58" s="80"/>
      <c r="M58" s="67"/>
      <c r="N58" s="81"/>
      <c r="O58" s="81"/>
    </row>
    <row r="59" spans="1:15" s="66" customFormat="1" hidden="1" x14ac:dyDescent="0.25">
      <c r="A59" s="73">
        <v>154</v>
      </c>
      <c r="B59" s="74">
        <v>299</v>
      </c>
      <c r="C59" s="74" t="s">
        <v>235</v>
      </c>
      <c r="D59" s="74" t="str">
        <f t="shared" si="1"/>
        <v>9363</v>
      </c>
      <c r="E59" s="74"/>
      <c r="F59" s="75">
        <v>44489</v>
      </c>
      <c r="G59" s="76">
        <v>4397107</v>
      </c>
      <c r="H59" s="77" t="s">
        <v>74</v>
      </c>
      <c r="I59" s="75">
        <v>44567</v>
      </c>
      <c r="J59" s="78">
        <v>44580</v>
      </c>
      <c r="K59" s="79" t="s">
        <v>69</v>
      </c>
      <c r="L59" s="80"/>
      <c r="M59" s="67"/>
      <c r="N59" s="81"/>
      <c r="O59" s="81"/>
    </row>
    <row r="60" spans="1:15" s="66" customFormat="1" hidden="1" x14ac:dyDescent="0.25">
      <c r="A60" s="73">
        <v>57</v>
      </c>
      <c r="B60" s="74">
        <v>299</v>
      </c>
      <c r="C60" s="74" t="s">
        <v>133</v>
      </c>
      <c r="D60" s="74" t="str">
        <f t="shared" si="1"/>
        <v>9395</v>
      </c>
      <c r="E60" s="74"/>
      <c r="F60" s="75">
        <v>44490</v>
      </c>
      <c r="G60" s="76">
        <v>796330</v>
      </c>
      <c r="H60" s="77" t="s">
        <v>74</v>
      </c>
      <c r="I60" s="75">
        <v>44557</v>
      </c>
      <c r="J60" s="78">
        <v>44580</v>
      </c>
      <c r="K60" s="79" t="s">
        <v>69</v>
      </c>
      <c r="L60" s="80"/>
      <c r="M60" s="67"/>
      <c r="N60" s="81"/>
      <c r="O60" s="81"/>
    </row>
    <row r="61" spans="1:15" s="66" customFormat="1" hidden="1" x14ac:dyDescent="0.25">
      <c r="A61" s="73">
        <v>88</v>
      </c>
      <c r="B61" s="74">
        <v>299</v>
      </c>
      <c r="C61" s="74" t="s">
        <v>164</v>
      </c>
      <c r="D61" s="74" t="str">
        <f t="shared" si="1"/>
        <v>9396</v>
      </c>
      <c r="E61" s="74"/>
      <c r="F61" s="75">
        <v>44490</v>
      </c>
      <c r="G61" s="76">
        <v>1669553</v>
      </c>
      <c r="H61" s="77" t="s">
        <v>74</v>
      </c>
      <c r="I61" s="75">
        <v>44557</v>
      </c>
      <c r="J61" s="78">
        <v>44580</v>
      </c>
      <c r="K61" s="79" t="s">
        <v>69</v>
      </c>
      <c r="L61" s="80"/>
      <c r="M61" s="67"/>
      <c r="N61" s="81"/>
      <c r="O61" s="81"/>
    </row>
    <row r="62" spans="1:15" s="66" customFormat="1" hidden="1" x14ac:dyDescent="0.25">
      <c r="A62" s="73">
        <v>99</v>
      </c>
      <c r="B62" s="74">
        <v>299</v>
      </c>
      <c r="C62" s="74" t="s">
        <v>175</v>
      </c>
      <c r="D62" s="74" t="str">
        <f t="shared" si="1"/>
        <v>9576</v>
      </c>
      <c r="E62" s="74"/>
      <c r="F62" s="75">
        <v>44491</v>
      </c>
      <c r="G62" s="76">
        <v>3106910</v>
      </c>
      <c r="H62" s="77" t="s">
        <v>74</v>
      </c>
      <c r="I62" s="75">
        <v>44557</v>
      </c>
      <c r="J62" s="78">
        <v>44580</v>
      </c>
      <c r="K62" s="79" t="s">
        <v>69</v>
      </c>
      <c r="L62" s="80"/>
      <c r="M62" s="67"/>
      <c r="N62" s="81"/>
      <c r="O62" s="81"/>
    </row>
    <row r="63" spans="1:15" s="66" customFormat="1" hidden="1" x14ac:dyDescent="0.25">
      <c r="A63" s="73">
        <v>179</v>
      </c>
      <c r="B63" s="74">
        <v>464</v>
      </c>
      <c r="C63" s="74">
        <v>3372</v>
      </c>
      <c r="D63" s="74" t="str">
        <f t="shared" si="1"/>
        <v>3372</v>
      </c>
      <c r="E63" s="74"/>
      <c r="F63" s="75">
        <v>44492</v>
      </c>
      <c r="G63" s="76">
        <v>-7427869</v>
      </c>
      <c r="H63" s="77" t="s">
        <v>260</v>
      </c>
      <c r="I63" s="75">
        <v>44579</v>
      </c>
      <c r="J63" s="78">
        <v>44580</v>
      </c>
      <c r="K63" s="79" t="s">
        <v>261</v>
      </c>
      <c r="L63" s="80" t="s">
        <v>63</v>
      </c>
      <c r="M63" s="67"/>
      <c r="N63" s="81"/>
      <c r="O63" s="81"/>
    </row>
    <row r="64" spans="1:15" s="66" customFormat="1" hidden="1" x14ac:dyDescent="0.25">
      <c r="A64" s="73">
        <v>135</v>
      </c>
      <c r="B64" s="74">
        <v>299</v>
      </c>
      <c r="C64" s="74" t="s">
        <v>216</v>
      </c>
      <c r="D64" s="74" t="str">
        <f t="shared" si="1"/>
        <v>0030</v>
      </c>
      <c r="E64" s="74"/>
      <c r="F64" s="75">
        <v>44494</v>
      </c>
      <c r="G64" s="76">
        <v>703808</v>
      </c>
      <c r="H64" s="77" t="s">
        <v>74</v>
      </c>
      <c r="I64" s="75">
        <v>44567</v>
      </c>
      <c r="J64" s="78">
        <v>44580</v>
      </c>
      <c r="K64" s="79" t="s">
        <v>69</v>
      </c>
      <c r="L64" s="80"/>
      <c r="M64" s="67"/>
      <c r="N64" s="81"/>
      <c r="O64" s="81"/>
    </row>
    <row r="65" spans="1:15" s="66" customFormat="1" hidden="1" x14ac:dyDescent="0.25">
      <c r="A65" s="73">
        <v>136</v>
      </c>
      <c r="B65" s="74">
        <v>299</v>
      </c>
      <c r="C65" s="74" t="s">
        <v>217</v>
      </c>
      <c r="D65" s="74" t="str">
        <f t="shared" si="1"/>
        <v>0098</v>
      </c>
      <c r="E65" s="74"/>
      <c r="F65" s="75">
        <v>44495</v>
      </c>
      <c r="G65" s="76">
        <v>703808</v>
      </c>
      <c r="H65" s="77" t="s">
        <v>83</v>
      </c>
      <c r="I65" s="75">
        <v>44567</v>
      </c>
      <c r="J65" s="78">
        <v>44580</v>
      </c>
      <c r="K65" s="79" t="s">
        <v>69</v>
      </c>
      <c r="L65" s="80"/>
      <c r="M65" s="67"/>
      <c r="N65" s="81"/>
      <c r="O65" s="81"/>
    </row>
    <row r="66" spans="1:15" s="66" customFormat="1" hidden="1" x14ac:dyDescent="0.25">
      <c r="A66" s="73">
        <v>87</v>
      </c>
      <c r="B66" s="74">
        <v>299</v>
      </c>
      <c r="C66" s="74" t="s">
        <v>163</v>
      </c>
      <c r="D66" s="74" t="str">
        <f>RIGHT(C66,4)</f>
        <v>B246</v>
      </c>
      <c r="E66" s="74"/>
      <c r="F66" s="75">
        <v>44497</v>
      </c>
      <c r="G66" s="76">
        <v>1661274</v>
      </c>
      <c r="H66" s="77" t="s">
        <v>74</v>
      </c>
      <c r="I66" s="75">
        <v>44557</v>
      </c>
      <c r="J66" s="78">
        <v>44580</v>
      </c>
      <c r="K66" s="79" t="s">
        <v>69</v>
      </c>
      <c r="L66" s="80"/>
      <c r="M66" s="67"/>
      <c r="N66" s="81"/>
      <c r="O66" s="81"/>
    </row>
    <row r="67" spans="1:15" s="66" customFormat="1" hidden="1" x14ac:dyDescent="0.25">
      <c r="A67" s="73">
        <v>92</v>
      </c>
      <c r="B67" s="74">
        <v>299</v>
      </c>
      <c r="C67" s="74" t="s">
        <v>168</v>
      </c>
      <c r="D67" s="74" t="str">
        <f t="shared" si="1"/>
        <v>B238</v>
      </c>
      <c r="E67" s="74"/>
      <c r="F67" s="75">
        <v>44497</v>
      </c>
      <c r="G67" s="76">
        <v>1858462</v>
      </c>
      <c r="H67" s="77" t="s">
        <v>74</v>
      </c>
      <c r="I67" s="75">
        <v>44557</v>
      </c>
      <c r="J67" s="78">
        <v>44580</v>
      </c>
      <c r="K67" s="79" t="s">
        <v>69</v>
      </c>
      <c r="L67" s="80"/>
      <c r="M67" s="67"/>
      <c r="N67" s="81"/>
      <c r="O67" s="81"/>
    </row>
    <row r="68" spans="1:15" s="66" customFormat="1" hidden="1" x14ac:dyDescent="0.25">
      <c r="A68" s="73">
        <v>30</v>
      </c>
      <c r="B68" s="74">
        <v>299</v>
      </c>
      <c r="C68" s="74" t="s">
        <v>103</v>
      </c>
      <c r="D68" s="74" t="str">
        <f t="shared" si="1"/>
        <v>0650</v>
      </c>
      <c r="E68" s="74"/>
      <c r="F68" s="75">
        <v>44502</v>
      </c>
      <c r="G68" s="76">
        <v>853141</v>
      </c>
      <c r="H68" s="77" t="s">
        <v>74</v>
      </c>
      <c r="I68" s="75">
        <v>44552</v>
      </c>
      <c r="J68" s="78">
        <v>44580</v>
      </c>
      <c r="K68" s="79" t="s">
        <v>69</v>
      </c>
      <c r="L68" s="80"/>
      <c r="M68" s="67"/>
      <c r="N68" s="81"/>
      <c r="O68" s="81"/>
    </row>
    <row r="69" spans="1:15" s="66" customFormat="1" hidden="1" x14ac:dyDescent="0.25">
      <c r="A69" s="73">
        <v>94</v>
      </c>
      <c r="B69" s="74">
        <v>299</v>
      </c>
      <c r="C69" s="74" t="s">
        <v>170</v>
      </c>
      <c r="D69" s="74" t="str">
        <f t="shared" si="1"/>
        <v>0642</v>
      </c>
      <c r="E69" s="74"/>
      <c r="F69" s="75">
        <v>44502</v>
      </c>
      <c r="G69" s="76">
        <v>2064902</v>
      </c>
      <c r="H69" s="77" t="s">
        <v>68</v>
      </c>
      <c r="I69" s="75">
        <v>44557</v>
      </c>
      <c r="J69" s="78">
        <v>44580</v>
      </c>
      <c r="K69" s="79" t="s">
        <v>69</v>
      </c>
      <c r="L69" s="80"/>
      <c r="M69" s="67"/>
      <c r="N69" s="81"/>
      <c r="O69" s="81"/>
    </row>
    <row r="70" spans="1:15" s="66" customFormat="1" hidden="1" x14ac:dyDescent="0.25">
      <c r="A70" s="73">
        <v>134</v>
      </c>
      <c r="B70" s="74">
        <v>299</v>
      </c>
      <c r="C70" s="74" t="s">
        <v>215</v>
      </c>
      <c r="D70" s="74" t="str">
        <f t="shared" si="1"/>
        <v>0663</v>
      </c>
      <c r="E70" s="74"/>
      <c r="F70" s="75">
        <v>44502</v>
      </c>
      <c r="G70" s="76">
        <v>646193</v>
      </c>
      <c r="H70" s="77" t="s">
        <v>74</v>
      </c>
      <c r="I70" s="75">
        <v>44567</v>
      </c>
      <c r="J70" s="78">
        <v>44580</v>
      </c>
      <c r="K70" s="79" t="s">
        <v>69</v>
      </c>
      <c r="L70" s="80"/>
      <c r="M70" s="67"/>
      <c r="N70" s="81"/>
      <c r="O70" s="81"/>
    </row>
    <row r="71" spans="1:15" s="66" customFormat="1" hidden="1" x14ac:dyDescent="0.25">
      <c r="A71" s="73">
        <v>990</v>
      </c>
      <c r="B71" s="74">
        <v>299</v>
      </c>
      <c r="C71" s="74" t="s">
        <v>1199</v>
      </c>
      <c r="D71" s="74" t="str">
        <f t="shared" si="1"/>
        <v>B735</v>
      </c>
      <c r="E71" s="74"/>
      <c r="F71" s="75">
        <v>44503</v>
      </c>
      <c r="G71" s="76">
        <v>1778931</v>
      </c>
      <c r="H71" s="77" t="s">
        <v>74</v>
      </c>
      <c r="I71" s="75">
        <v>44613</v>
      </c>
      <c r="J71" s="78">
        <v>44639</v>
      </c>
      <c r="K71" s="79" t="s">
        <v>69</v>
      </c>
      <c r="L71" s="80"/>
      <c r="M71" s="67"/>
      <c r="N71" s="81"/>
      <c r="O71" s="81"/>
    </row>
    <row r="72" spans="1:15" s="66" customFormat="1" hidden="1" x14ac:dyDescent="0.25">
      <c r="A72" s="73">
        <v>72</v>
      </c>
      <c r="B72" s="74">
        <v>299</v>
      </c>
      <c r="C72" s="74" t="s">
        <v>148</v>
      </c>
      <c r="D72" s="74" t="str">
        <f t="shared" si="1"/>
        <v>0788</v>
      </c>
      <c r="E72" s="74"/>
      <c r="F72" s="75">
        <v>44504</v>
      </c>
      <c r="G72" s="76">
        <v>1267690</v>
      </c>
      <c r="H72" s="77" t="s">
        <v>74</v>
      </c>
      <c r="I72" s="75">
        <v>44557</v>
      </c>
      <c r="J72" s="78">
        <v>44580</v>
      </c>
      <c r="K72" s="79" t="s">
        <v>69</v>
      </c>
      <c r="L72" s="80"/>
      <c r="M72" s="67"/>
      <c r="N72" s="81"/>
      <c r="O72" s="81"/>
    </row>
    <row r="73" spans="1:15" s="66" customFormat="1" hidden="1" x14ac:dyDescent="0.25">
      <c r="A73" s="73">
        <v>176</v>
      </c>
      <c r="B73" s="74">
        <v>299</v>
      </c>
      <c r="C73" s="74" t="s">
        <v>258</v>
      </c>
      <c r="D73" s="74" t="str">
        <f t="shared" si="1"/>
        <v>0785</v>
      </c>
      <c r="E73" s="74"/>
      <c r="F73" s="75">
        <v>44504</v>
      </c>
      <c r="G73" s="76">
        <v>3753625</v>
      </c>
      <c r="H73" s="77" t="s">
        <v>86</v>
      </c>
      <c r="I73" s="75">
        <v>44573</v>
      </c>
      <c r="J73" s="78">
        <v>44580</v>
      </c>
      <c r="K73" s="79" t="s">
        <v>69</v>
      </c>
      <c r="L73" s="80"/>
      <c r="M73" s="67"/>
      <c r="N73" s="81"/>
      <c r="O73" s="81"/>
    </row>
    <row r="74" spans="1:15" s="66" customFormat="1" hidden="1" x14ac:dyDescent="0.25">
      <c r="A74" s="73">
        <v>168</v>
      </c>
      <c r="B74" s="74">
        <v>299</v>
      </c>
      <c r="C74" s="74" t="s">
        <v>249</v>
      </c>
      <c r="D74" s="74" t="str">
        <f t="shared" si="1"/>
        <v>0922</v>
      </c>
      <c r="E74" s="74"/>
      <c r="F74" s="75">
        <v>44505</v>
      </c>
      <c r="G74" s="76">
        <v>3814405</v>
      </c>
      <c r="H74" s="77" t="s">
        <v>115</v>
      </c>
      <c r="I74" s="75">
        <v>44571</v>
      </c>
      <c r="J74" s="78">
        <v>44580</v>
      </c>
      <c r="K74" s="79" t="s">
        <v>69</v>
      </c>
      <c r="L74" s="80"/>
      <c r="M74" s="67"/>
      <c r="N74" s="81"/>
      <c r="O74" s="81"/>
    </row>
    <row r="75" spans="1:15" s="66" customFormat="1" hidden="1" x14ac:dyDescent="0.25">
      <c r="A75" s="73">
        <v>1020</v>
      </c>
      <c r="B75" s="74">
        <v>299</v>
      </c>
      <c r="C75" s="74" t="s">
        <v>1231</v>
      </c>
      <c r="D75" s="74" t="str">
        <f t="shared" si="1"/>
        <v>B910</v>
      </c>
      <c r="E75" s="74"/>
      <c r="F75" s="75">
        <v>44505</v>
      </c>
      <c r="G75" s="76">
        <v>3196905</v>
      </c>
      <c r="H75" s="77" t="s">
        <v>74</v>
      </c>
      <c r="I75" s="75">
        <v>44629</v>
      </c>
      <c r="J75" s="78">
        <v>44639</v>
      </c>
      <c r="K75" s="79" t="s">
        <v>69</v>
      </c>
      <c r="L75" s="80"/>
      <c r="M75" s="67"/>
      <c r="N75" s="81"/>
      <c r="O75" s="81"/>
    </row>
    <row r="76" spans="1:15" s="66" customFormat="1" hidden="1" x14ac:dyDescent="0.25">
      <c r="A76" s="73">
        <v>2</v>
      </c>
      <c r="B76" s="74">
        <v>930</v>
      </c>
      <c r="C76" s="74" t="s">
        <v>64</v>
      </c>
      <c r="D76" s="74" t="str">
        <f t="shared" si="1"/>
        <v>1072</v>
      </c>
      <c r="E76" s="74"/>
      <c r="F76" s="75">
        <v>44506</v>
      </c>
      <c r="G76" s="76">
        <v>469205</v>
      </c>
      <c r="H76" s="77" t="s">
        <v>65</v>
      </c>
      <c r="I76" s="75">
        <v>44550</v>
      </c>
      <c r="J76" s="78">
        <v>44580</v>
      </c>
      <c r="K76" s="79" t="s">
        <v>66</v>
      </c>
      <c r="L76" s="80"/>
      <c r="M76" s="67"/>
      <c r="N76" s="81"/>
      <c r="O76" s="81"/>
    </row>
    <row r="77" spans="1:15" s="66" customFormat="1" hidden="1" x14ac:dyDescent="0.25">
      <c r="A77" s="73">
        <v>85</v>
      </c>
      <c r="B77" s="74">
        <v>299</v>
      </c>
      <c r="C77" s="74" t="s">
        <v>161</v>
      </c>
      <c r="D77" s="74" t="str">
        <f t="shared" si="1"/>
        <v>1060</v>
      </c>
      <c r="E77" s="74"/>
      <c r="F77" s="75">
        <v>44506</v>
      </c>
      <c r="G77" s="76">
        <v>1559322</v>
      </c>
      <c r="H77" s="77" t="s">
        <v>74</v>
      </c>
      <c r="I77" s="75">
        <v>44557</v>
      </c>
      <c r="J77" s="78">
        <v>44580</v>
      </c>
      <c r="K77" s="79" t="s">
        <v>69</v>
      </c>
      <c r="L77" s="80"/>
      <c r="M77" s="67"/>
      <c r="N77" s="81"/>
      <c r="O77" s="81"/>
    </row>
    <row r="78" spans="1:15" s="66" customFormat="1" hidden="1" x14ac:dyDescent="0.25">
      <c r="A78" s="73">
        <v>90</v>
      </c>
      <c r="B78" s="74">
        <v>299</v>
      </c>
      <c r="C78" s="74" t="s">
        <v>166</v>
      </c>
      <c r="D78" s="74" t="str">
        <f t="shared" si="1"/>
        <v>1057</v>
      </c>
      <c r="E78" s="74"/>
      <c r="F78" s="75">
        <v>44506</v>
      </c>
      <c r="G78" s="76">
        <v>1801713</v>
      </c>
      <c r="H78" s="77" t="s">
        <v>68</v>
      </c>
      <c r="I78" s="75">
        <v>44557</v>
      </c>
      <c r="J78" s="78">
        <v>44580</v>
      </c>
      <c r="K78" s="79" t="s">
        <v>69</v>
      </c>
      <c r="L78" s="80"/>
      <c r="M78" s="67"/>
      <c r="N78" s="81"/>
      <c r="O78" s="81"/>
    </row>
    <row r="79" spans="1:15" s="66" customFormat="1" hidden="1" x14ac:dyDescent="0.25">
      <c r="A79" s="73">
        <v>777</v>
      </c>
      <c r="B79" s="74">
        <v>299</v>
      </c>
      <c r="C79" s="74" t="s">
        <v>971</v>
      </c>
      <c r="D79" s="74" t="str">
        <f t="shared" si="1"/>
        <v>1056</v>
      </c>
      <c r="E79" s="74"/>
      <c r="F79" s="75">
        <v>44506</v>
      </c>
      <c r="G79" s="76">
        <v>3407679</v>
      </c>
      <c r="H79" s="77" t="s">
        <v>86</v>
      </c>
      <c r="I79" s="75">
        <v>44579</v>
      </c>
      <c r="J79" s="78">
        <v>44580</v>
      </c>
      <c r="K79" s="79" t="s">
        <v>69</v>
      </c>
      <c r="L79" s="80"/>
      <c r="M79" s="67"/>
      <c r="N79" s="81"/>
      <c r="O79" s="81"/>
    </row>
    <row r="80" spans="1:15" s="66" customFormat="1" hidden="1" x14ac:dyDescent="0.25">
      <c r="A80" s="73">
        <v>45</v>
      </c>
      <c r="B80" s="74">
        <v>299</v>
      </c>
      <c r="C80" s="74" t="s">
        <v>121</v>
      </c>
      <c r="D80" s="74" t="str">
        <f t="shared" si="1"/>
        <v>1122</v>
      </c>
      <c r="E80" s="74"/>
      <c r="F80" s="75">
        <v>44508</v>
      </c>
      <c r="G80" s="76">
        <v>342487</v>
      </c>
      <c r="H80" s="77" t="s">
        <v>74</v>
      </c>
      <c r="I80" s="75">
        <v>44557</v>
      </c>
      <c r="J80" s="78">
        <v>44580</v>
      </c>
      <c r="K80" s="79" t="s">
        <v>69</v>
      </c>
      <c r="L80" s="80"/>
      <c r="M80" s="67"/>
      <c r="N80" s="81"/>
      <c r="O80" s="81"/>
    </row>
    <row r="81" spans="1:15" s="66" customFormat="1" hidden="1" x14ac:dyDescent="0.25">
      <c r="A81" s="73">
        <v>59</v>
      </c>
      <c r="B81" s="74">
        <v>299</v>
      </c>
      <c r="C81" s="74" t="s">
        <v>135</v>
      </c>
      <c r="D81" s="74" t="str">
        <f t="shared" si="1"/>
        <v>1124</v>
      </c>
      <c r="E81" s="74"/>
      <c r="F81" s="75">
        <v>44508</v>
      </c>
      <c r="G81" s="76">
        <v>904897</v>
      </c>
      <c r="H81" s="77" t="s">
        <v>74</v>
      </c>
      <c r="I81" s="75">
        <v>44557</v>
      </c>
      <c r="J81" s="78">
        <v>44580</v>
      </c>
      <c r="K81" s="79" t="s">
        <v>69</v>
      </c>
      <c r="L81" s="80"/>
      <c r="M81" s="67"/>
      <c r="N81" s="81"/>
      <c r="O81" s="81"/>
    </row>
    <row r="82" spans="1:15" s="66" customFormat="1" hidden="1" x14ac:dyDescent="0.25">
      <c r="A82" s="73">
        <v>39</v>
      </c>
      <c r="B82" s="74">
        <v>299</v>
      </c>
      <c r="C82" s="74" t="s">
        <v>114</v>
      </c>
      <c r="D82" s="74" t="str">
        <f t="shared" si="1"/>
        <v>1189</v>
      </c>
      <c r="E82" s="74"/>
      <c r="F82" s="75">
        <v>44509</v>
      </c>
      <c r="G82" s="76">
        <v>1822662</v>
      </c>
      <c r="H82" s="77" t="s">
        <v>115</v>
      </c>
      <c r="I82" s="75">
        <v>44553</v>
      </c>
      <c r="J82" s="78">
        <v>44580</v>
      </c>
      <c r="K82" s="79" t="s">
        <v>69</v>
      </c>
      <c r="L82" s="80"/>
      <c r="M82" s="67"/>
      <c r="N82" s="81"/>
      <c r="O82" s="81"/>
    </row>
    <row r="83" spans="1:15" s="66" customFormat="1" hidden="1" x14ac:dyDescent="0.25">
      <c r="A83" s="73">
        <v>1002</v>
      </c>
      <c r="B83" s="74">
        <v>299</v>
      </c>
      <c r="C83" s="74" t="s">
        <v>1213</v>
      </c>
      <c r="D83" s="74" t="str">
        <f t="shared" si="1"/>
        <v>1158</v>
      </c>
      <c r="E83" s="74"/>
      <c r="F83" s="75">
        <v>44509</v>
      </c>
      <c r="G83" s="76">
        <v>1036360</v>
      </c>
      <c r="H83" s="77" t="s">
        <v>74</v>
      </c>
      <c r="I83" s="75">
        <v>44629</v>
      </c>
      <c r="J83" s="78">
        <v>44639</v>
      </c>
      <c r="K83" s="79" t="s">
        <v>69</v>
      </c>
      <c r="L83" s="80"/>
      <c r="M83" s="67"/>
      <c r="N83" s="81"/>
      <c r="O83" s="81"/>
    </row>
    <row r="84" spans="1:15" s="66" customFormat="1" hidden="1" x14ac:dyDescent="0.25">
      <c r="A84" s="73">
        <v>86</v>
      </c>
      <c r="B84" s="74">
        <v>299</v>
      </c>
      <c r="C84" s="74" t="s">
        <v>162</v>
      </c>
      <c r="D84" s="74" t="str">
        <f t="shared" ref="D84:D97" si="2">RIGHT(C84,4)</f>
        <v>1209</v>
      </c>
      <c r="E84" s="74"/>
      <c r="F84" s="75">
        <v>44510</v>
      </c>
      <c r="G84" s="76">
        <v>1645892</v>
      </c>
      <c r="H84" s="77" t="s">
        <v>74</v>
      </c>
      <c r="I84" s="75">
        <v>44557</v>
      </c>
      <c r="J84" s="78">
        <v>44580</v>
      </c>
      <c r="K84" s="79" t="s">
        <v>69</v>
      </c>
      <c r="L84" s="80"/>
      <c r="M84" s="67"/>
      <c r="N84" s="81"/>
      <c r="O84" s="81"/>
    </row>
    <row r="85" spans="1:15" s="66" customFormat="1" hidden="1" x14ac:dyDescent="0.25">
      <c r="A85" s="73">
        <v>972</v>
      </c>
      <c r="B85" s="74">
        <v>299</v>
      </c>
      <c r="C85" s="74" t="s">
        <v>1180</v>
      </c>
      <c r="D85" s="74" t="str">
        <f t="shared" si="2"/>
        <v>1304</v>
      </c>
      <c r="E85" s="74"/>
      <c r="F85" s="75">
        <v>44511</v>
      </c>
      <c r="G85" s="76">
        <v>2905321</v>
      </c>
      <c r="H85" s="77" t="s">
        <v>74</v>
      </c>
      <c r="I85" s="75">
        <v>44588</v>
      </c>
      <c r="J85" s="78">
        <v>44610</v>
      </c>
      <c r="K85" s="79" t="s">
        <v>69</v>
      </c>
      <c r="L85" s="80"/>
      <c r="M85" s="67"/>
      <c r="N85" s="81"/>
      <c r="O85" s="81"/>
    </row>
    <row r="86" spans="1:15" s="66" customFormat="1" hidden="1" x14ac:dyDescent="0.25">
      <c r="A86" s="73">
        <v>6</v>
      </c>
      <c r="B86" s="74">
        <v>299</v>
      </c>
      <c r="C86" s="74" t="s">
        <v>72</v>
      </c>
      <c r="D86" s="74" t="str">
        <f t="shared" si="2"/>
        <v>1359</v>
      </c>
      <c r="E86" s="74"/>
      <c r="F86" s="75">
        <v>44512</v>
      </c>
      <c r="G86" s="76">
        <v>835696</v>
      </c>
      <c r="H86" s="77" t="s">
        <v>68</v>
      </c>
      <c r="I86" s="75">
        <v>44550</v>
      </c>
      <c r="J86" s="78">
        <v>44580</v>
      </c>
      <c r="K86" s="79" t="s">
        <v>69</v>
      </c>
      <c r="L86" s="80"/>
      <c r="M86" s="67"/>
      <c r="N86" s="81"/>
      <c r="O86" s="81"/>
    </row>
    <row r="87" spans="1:15" s="66" customFormat="1" hidden="1" x14ac:dyDescent="0.25">
      <c r="A87" s="73">
        <v>26</v>
      </c>
      <c r="B87" s="74">
        <v>299</v>
      </c>
      <c r="C87" s="74" t="s">
        <v>96</v>
      </c>
      <c r="D87" s="74" t="str">
        <f t="shared" si="2"/>
        <v>1372</v>
      </c>
      <c r="E87" s="74"/>
      <c r="F87" s="75">
        <v>44512</v>
      </c>
      <c r="G87" s="76">
        <v>2229000</v>
      </c>
      <c r="H87" s="77" t="s">
        <v>83</v>
      </c>
      <c r="I87" s="75">
        <v>44551</v>
      </c>
      <c r="J87" s="78">
        <v>44580</v>
      </c>
      <c r="K87" s="79" t="s">
        <v>69</v>
      </c>
      <c r="L87" s="80"/>
      <c r="M87" s="67"/>
      <c r="N87" s="81"/>
      <c r="O87" s="81"/>
    </row>
    <row r="88" spans="1:15" s="66" customFormat="1" hidden="1" x14ac:dyDescent="0.25">
      <c r="A88" s="73">
        <v>91</v>
      </c>
      <c r="B88" s="74">
        <v>299</v>
      </c>
      <c r="C88" s="74" t="s">
        <v>167</v>
      </c>
      <c r="D88" s="74" t="str">
        <f t="shared" si="2"/>
        <v>1362</v>
      </c>
      <c r="E88" s="74"/>
      <c r="F88" s="75">
        <v>44512</v>
      </c>
      <c r="G88" s="76">
        <v>1832457</v>
      </c>
      <c r="H88" s="77" t="s">
        <v>115</v>
      </c>
      <c r="I88" s="75">
        <v>44557</v>
      </c>
      <c r="J88" s="78">
        <v>44580</v>
      </c>
      <c r="K88" s="79" t="s">
        <v>69</v>
      </c>
      <c r="L88" s="80"/>
      <c r="M88" s="67"/>
      <c r="N88" s="81"/>
      <c r="O88" s="81"/>
    </row>
    <row r="89" spans="1:15" s="66" customFormat="1" hidden="1" x14ac:dyDescent="0.25">
      <c r="A89" s="73">
        <v>1027</v>
      </c>
      <c r="B89" s="74">
        <v>299</v>
      </c>
      <c r="C89" s="74" t="s">
        <v>1238</v>
      </c>
      <c r="D89" s="74" t="str">
        <f t="shared" si="2"/>
        <v>1352</v>
      </c>
      <c r="E89" s="74"/>
      <c r="F89" s="75">
        <v>44512</v>
      </c>
      <c r="G89" s="76">
        <v>2440005</v>
      </c>
      <c r="H89" s="77" t="s">
        <v>74</v>
      </c>
      <c r="I89" s="75">
        <v>44656</v>
      </c>
      <c r="J89" s="78">
        <v>44676</v>
      </c>
      <c r="K89" s="79" t="s">
        <v>69</v>
      </c>
      <c r="L89" s="80"/>
      <c r="M89" s="67"/>
      <c r="N89" s="81"/>
      <c r="O89" s="81"/>
    </row>
    <row r="90" spans="1:15" s="66" customFormat="1" hidden="1" x14ac:dyDescent="0.25">
      <c r="A90" s="73">
        <v>1014</v>
      </c>
      <c r="B90" s="74">
        <v>299</v>
      </c>
      <c r="C90" s="74" t="s">
        <v>1225</v>
      </c>
      <c r="D90" s="74" t="str">
        <f t="shared" si="2"/>
        <v>1454</v>
      </c>
      <c r="E90" s="74"/>
      <c r="F90" s="75">
        <v>44513</v>
      </c>
      <c r="G90" s="76">
        <v>1972088</v>
      </c>
      <c r="H90" s="77" t="s">
        <v>74</v>
      </c>
      <c r="I90" s="75">
        <v>44629</v>
      </c>
      <c r="J90" s="78">
        <v>44639</v>
      </c>
      <c r="K90" s="79" t="s">
        <v>69</v>
      </c>
      <c r="L90" s="80"/>
      <c r="M90" s="67"/>
      <c r="N90" s="81"/>
      <c r="O90" s="81"/>
    </row>
    <row r="91" spans="1:15" s="66" customFormat="1" hidden="1" x14ac:dyDescent="0.25">
      <c r="A91" s="73">
        <v>3</v>
      </c>
      <c r="B91" s="74">
        <v>299</v>
      </c>
      <c r="C91" s="74" t="s">
        <v>67</v>
      </c>
      <c r="D91" s="74" t="str">
        <f t="shared" si="2"/>
        <v>1560</v>
      </c>
      <c r="E91" s="74"/>
      <c r="F91" s="75">
        <v>44515</v>
      </c>
      <c r="G91" s="76">
        <v>518466</v>
      </c>
      <c r="H91" s="77" t="s">
        <v>68</v>
      </c>
      <c r="I91" s="75">
        <v>44550</v>
      </c>
      <c r="J91" s="78">
        <v>44580</v>
      </c>
      <c r="K91" s="79" t="s">
        <v>69</v>
      </c>
      <c r="L91" s="80"/>
      <c r="M91" s="67"/>
      <c r="N91" s="81"/>
      <c r="O91" s="81"/>
    </row>
    <row r="92" spans="1:15" s="66" customFormat="1" hidden="1" x14ac:dyDescent="0.25">
      <c r="A92" s="73">
        <v>29</v>
      </c>
      <c r="B92" s="74">
        <v>930</v>
      </c>
      <c r="C92" s="74" t="s">
        <v>102</v>
      </c>
      <c r="D92" s="74" t="str">
        <f t="shared" si="2"/>
        <v>1547</v>
      </c>
      <c r="E92" s="74"/>
      <c r="F92" s="75">
        <v>44515</v>
      </c>
      <c r="G92" s="76">
        <v>610819</v>
      </c>
      <c r="H92" s="77" t="s">
        <v>65</v>
      </c>
      <c r="I92" s="75">
        <v>44552</v>
      </c>
      <c r="J92" s="78">
        <v>44580</v>
      </c>
      <c r="K92" s="79" t="s">
        <v>66</v>
      </c>
      <c r="L92" s="80"/>
      <c r="M92" s="67"/>
      <c r="N92" s="81"/>
      <c r="O92" s="81"/>
    </row>
    <row r="93" spans="1:15" s="66" customFormat="1" hidden="1" x14ac:dyDescent="0.25">
      <c r="A93" s="73">
        <v>34</v>
      </c>
      <c r="B93" s="74">
        <v>930</v>
      </c>
      <c r="C93" s="74" t="s">
        <v>109</v>
      </c>
      <c r="D93" s="74" t="str">
        <f t="shared" si="2"/>
        <v>1548</v>
      </c>
      <c r="E93" s="74"/>
      <c r="F93" s="75">
        <v>44515</v>
      </c>
      <c r="G93" s="76">
        <v>1249292</v>
      </c>
      <c r="H93" s="77" t="s">
        <v>65</v>
      </c>
      <c r="I93" s="75">
        <v>44552</v>
      </c>
      <c r="J93" s="78">
        <v>44580</v>
      </c>
      <c r="K93" s="79" t="s">
        <v>66</v>
      </c>
      <c r="L93" s="80"/>
      <c r="M93" s="67"/>
      <c r="N93" s="81"/>
      <c r="O93" s="81"/>
    </row>
    <row r="94" spans="1:15" s="66" customFormat="1" hidden="1" x14ac:dyDescent="0.25">
      <c r="A94" s="73">
        <v>180</v>
      </c>
      <c r="B94" s="74">
        <v>462</v>
      </c>
      <c r="C94" s="74">
        <v>2394</v>
      </c>
      <c r="D94" s="74" t="str">
        <f t="shared" si="2"/>
        <v>2394</v>
      </c>
      <c r="E94" s="74"/>
      <c r="F94" s="75">
        <v>44515</v>
      </c>
      <c r="G94" s="76">
        <v>-3919672</v>
      </c>
      <c r="H94" s="77" t="s">
        <v>262</v>
      </c>
      <c r="I94" s="75">
        <v>44579</v>
      </c>
      <c r="J94" s="78">
        <v>44580</v>
      </c>
      <c r="K94" s="79" t="s">
        <v>263</v>
      </c>
      <c r="L94" s="80" t="s">
        <v>63</v>
      </c>
      <c r="M94" s="67"/>
      <c r="N94" s="81"/>
      <c r="O94" s="81"/>
    </row>
    <row r="95" spans="1:15" s="66" customFormat="1" hidden="1" x14ac:dyDescent="0.25">
      <c r="A95" s="73">
        <v>151</v>
      </c>
      <c r="B95" s="74">
        <v>299</v>
      </c>
      <c r="C95" s="74" t="s">
        <v>232</v>
      </c>
      <c r="D95" s="74" t="str">
        <f t="shared" si="2"/>
        <v>1649</v>
      </c>
      <c r="E95" s="74"/>
      <c r="F95" s="75">
        <v>44516</v>
      </c>
      <c r="G95" s="76">
        <v>1887765</v>
      </c>
      <c r="H95" s="77" t="s">
        <v>86</v>
      </c>
      <c r="I95" s="75">
        <v>44567</v>
      </c>
      <c r="J95" s="78">
        <v>44580</v>
      </c>
      <c r="K95" s="79" t="s">
        <v>69</v>
      </c>
      <c r="L95" s="80"/>
      <c r="M95" s="67"/>
      <c r="N95" s="81"/>
      <c r="O95" s="81"/>
    </row>
    <row r="96" spans="1:15" s="66" customFormat="1" hidden="1" x14ac:dyDescent="0.25">
      <c r="A96" s="73">
        <v>165</v>
      </c>
      <c r="B96" s="74">
        <v>299</v>
      </c>
      <c r="C96" s="74" t="s">
        <v>246</v>
      </c>
      <c r="D96" s="74" t="str">
        <f t="shared" si="2"/>
        <v>1639</v>
      </c>
      <c r="E96" s="74"/>
      <c r="F96" s="75">
        <v>44516</v>
      </c>
      <c r="G96" s="76">
        <v>2119427</v>
      </c>
      <c r="H96" s="77" t="s">
        <v>115</v>
      </c>
      <c r="I96" s="75">
        <v>44571</v>
      </c>
      <c r="J96" s="78">
        <v>44580</v>
      </c>
      <c r="K96" s="79" t="s">
        <v>69</v>
      </c>
      <c r="L96" s="80"/>
      <c r="M96" s="67"/>
      <c r="N96" s="81"/>
      <c r="O96" s="81"/>
    </row>
    <row r="97" spans="1:15" s="66" customFormat="1" hidden="1" x14ac:dyDescent="0.25">
      <c r="A97" s="73">
        <v>170</v>
      </c>
      <c r="B97" s="74">
        <v>299</v>
      </c>
      <c r="C97" s="74" t="s">
        <v>251</v>
      </c>
      <c r="D97" s="74" t="str">
        <f t="shared" si="2"/>
        <v>1644</v>
      </c>
      <c r="E97" s="74"/>
      <c r="F97" s="75">
        <v>44516</v>
      </c>
      <c r="G97" s="76">
        <v>1022380</v>
      </c>
      <c r="H97" s="77" t="s">
        <v>86</v>
      </c>
      <c r="I97" s="75">
        <v>44572</v>
      </c>
      <c r="J97" s="78">
        <v>44580</v>
      </c>
      <c r="K97" s="79" t="s">
        <v>69</v>
      </c>
      <c r="L97" s="80"/>
      <c r="M97" s="67"/>
      <c r="N97" s="81"/>
      <c r="O97" s="81"/>
    </row>
    <row r="98" spans="1:15" s="66" customFormat="1" x14ac:dyDescent="0.25">
      <c r="A98" s="73">
        <v>175</v>
      </c>
      <c r="B98" s="74">
        <v>399</v>
      </c>
      <c r="C98" s="74" t="s">
        <v>256</v>
      </c>
      <c r="D98" s="74" t="str">
        <f>RIGHT(C98,6)</f>
        <v>001605</v>
      </c>
      <c r="E98" s="74" t="s">
        <v>1379</v>
      </c>
      <c r="F98" s="75">
        <v>44516</v>
      </c>
      <c r="G98" s="76">
        <v>847068</v>
      </c>
      <c r="H98" s="77" t="s">
        <v>257</v>
      </c>
      <c r="I98" s="75">
        <v>44573</v>
      </c>
      <c r="J98" s="78">
        <v>44580</v>
      </c>
      <c r="K98" s="79" t="s">
        <v>108</v>
      </c>
      <c r="L98" s="80"/>
      <c r="M98" s="67"/>
      <c r="N98" s="81"/>
      <c r="O98" s="81"/>
    </row>
    <row r="99" spans="1:15" s="66" customFormat="1" x14ac:dyDescent="0.25">
      <c r="A99" s="73">
        <v>221</v>
      </c>
      <c r="B99" s="74">
        <v>440</v>
      </c>
      <c r="C99" s="74" t="s">
        <v>326</v>
      </c>
      <c r="D99" s="74" t="str">
        <f>MID(C99,2,6)</f>
        <v>001626</v>
      </c>
      <c r="E99" s="74" t="s">
        <v>1380</v>
      </c>
      <c r="F99" s="75">
        <v>44516</v>
      </c>
      <c r="G99" s="76">
        <v>80</v>
      </c>
      <c r="H99" s="77" t="s">
        <v>327</v>
      </c>
      <c r="I99" s="75">
        <v>44579</v>
      </c>
      <c r="J99" s="78">
        <v>44580</v>
      </c>
      <c r="K99" s="79" t="s">
        <v>267</v>
      </c>
      <c r="L99" s="80"/>
      <c r="M99" s="67"/>
      <c r="N99" s="81"/>
      <c r="O99" s="81"/>
    </row>
    <row r="100" spans="1:15" s="66" customFormat="1" hidden="1" x14ac:dyDescent="0.25">
      <c r="A100" s="73">
        <v>957</v>
      </c>
      <c r="B100" s="74">
        <v>299</v>
      </c>
      <c r="C100" s="74" t="s">
        <v>1165</v>
      </c>
      <c r="D100" s="74" t="str">
        <f t="shared" ref="D100:D107" si="3">MID(C100,2,6)</f>
        <v>2B-160</v>
      </c>
      <c r="E100" s="74" t="s">
        <v>1381</v>
      </c>
      <c r="F100" s="75">
        <v>44516</v>
      </c>
      <c r="G100" s="76">
        <v>4094987</v>
      </c>
      <c r="H100" s="77" t="s">
        <v>74</v>
      </c>
      <c r="I100" s="75">
        <v>44584</v>
      </c>
      <c r="J100" s="78">
        <v>44610</v>
      </c>
      <c r="K100" s="79" t="s">
        <v>69</v>
      </c>
      <c r="L100" s="80"/>
      <c r="M100" s="67"/>
      <c r="N100" s="81"/>
      <c r="O100" s="81"/>
    </row>
    <row r="101" spans="1:15" s="66" customFormat="1" hidden="1" x14ac:dyDescent="0.25">
      <c r="A101" s="73">
        <v>1012</v>
      </c>
      <c r="B101" s="74">
        <v>299</v>
      </c>
      <c r="C101" s="74" t="s">
        <v>1223</v>
      </c>
      <c r="D101" s="74" t="str">
        <f t="shared" si="3"/>
        <v>2-B161</v>
      </c>
      <c r="E101" s="74" t="s">
        <v>1382</v>
      </c>
      <c r="F101" s="75">
        <v>44516</v>
      </c>
      <c r="G101" s="76">
        <v>1812393</v>
      </c>
      <c r="H101" s="77" t="s">
        <v>74</v>
      </c>
      <c r="I101" s="75">
        <v>44629</v>
      </c>
      <c r="J101" s="78">
        <v>44639</v>
      </c>
      <c r="K101" s="79" t="s">
        <v>69</v>
      </c>
      <c r="L101" s="80"/>
      <c r="M101" s="67"/>
      <c r="N101" s="81"/>
      <c r="O101" s="81"/>
    </row>
    <row r="102" spans="1:15" s="66" customFormat="1" hidden="1" x14ac:dyDescent="0.25">
      <c r="A102" s="73">
        <v>4</v>
      </c>
      <c r="B102" s="74">
        <v>299</v>
      </c>
      <c r="C102" s="74" t="s">
        <v>70</v>
      </c>
      <c r="D102" s="74" t="str">
        <f t="shared" si="3"/>
        <v>000186</v>
      </c>
      <c r="E102" s="74" t="s">
        <v>1383</v>
      </c>
      <c r="F102" s="75">
        <v>44518</v>
      </c>
      <c r="G102" s="76">
        <v>770362</v>
      </c>
      <c r="H102" s="77" t="s">
        <v>68</v>
      </c>
      <c r="I102" s="75">
        <v>44550</v>
      </c>
      <c r="J102" s="78">
        <v>44580</v>
      </c>
      <c r="K102" s="79" t="s">
        <v>69</v>
      </c>
      <c r="L102" s="80"/>
      <c r="M102" s="67"/>
      <c r="N102" s="81"/>
      <c r="O102" s="81"/>
    </row>
    <row r="103" spans="1:15" s="66" customFormat="1" hidden="1" x14ac:dyDescent="0.25">
      <c r="A103" s="73">
        <v>14</v>
      </c>
      <c r="B103" s="74">
        <v>930</v>
      </c>
      <c r="C103" s="74" t="s">
        <v>81</v>
      </c>
      <c r="D103" s="74" t="str">
        <f t="shared" si="3"/>
        <v>01856</v>
      </c>
      <c r="E103" s="74" t="s">
        <v>1384</v>
      </c>
      <c r="F103" s="75">
        <v>44518</v>
      </c>
      <c r="G103" s="76">
        <v>2871957</v>
      </c>
      <c r="H103" s="77" t="s">
        <v>65</v>
      </c>
      <c r="I103" s="75">
        <v>44550</v>
      </c>
      <c r="J103" s="78">
        <v>44580</v>
      </c>
      <c r="K103" s="79" t="s">
        <v>66</v>
      </c>
      <c r="L103" s="80"/>
      <c r="M103" s="67"/>
      <c r="N103" s="81"/>
      <c r="O103" s="81"/>
    </row>
    <row r="104" spans="1:15" s="66" customFormat="1" hidden="1" x14ac:dyDescent="0.25">
      <c r="A104" s="73">
        <v>15</v>
      </c>
      <c r="B104" s="74">
        <v>299</v>
      </c>
      <c r="C104" s="74" t="s">
        <v>82</v>
      </c>
      <c r="D104" s="74" t="str">
        <f t="shared" si="3"/>
        <v>001872</v>
      </c>
      <c r="E104" s="74" t="s">
        <v>1385</v>
      </c>
      <c r="F104" s="75">
        <v>44518</v>
      </c>
      <c r="G104" s="76">
        <v>403871</v>
      </c>
      <c r="H104" s="77" t="s">
        <v>83</v>
      </c>
      <c r="I104" s="75">
        <v>44551</v>
      </c>
      <c r="J104" s="78">
        <v>44580</v>
      </c>
      <c r="K104" s="79" t="s">
        <v>69</v>
      </c>
      <c r="L104" s="80"/>
      <c r="M104" s="67"/>
      <c r="N104" s="81"/>
      <c r="O104" s="81"/>
    </row>
    <row r="105" spans="1:15" s="66" customFormat="1" hidden="1" x14ac:dyDescent="0.25">
      <c r="A105" s="73">
        <v>22</v>
      </c>
      <c r="B105" s="74">
        <v>299</v>
      </c>
      <c r="C105" s="74" t="s">
        <v>91</v>
      </c>
      <c r="D105" s="74" t="str">
        <f t="shared" si="3"/>
        <v>001873</v>
      </c>
      <c r="E105" s="74" t="s">
        <v>1386</v>
      </c>
      <c r="F105" s="75">
        <v>44518</v>
      </c>
      <c r="G105" s="76">
        <v>1265682</v>
      </c>
      <c r="H105" s="77" t="s">
        <v>83</v>
      </c>
      <c r="I105" s="75">
        <v>44551</v>
      </c>
      <c r="J105" s="78">
        <v>44580</v>
      </c>
      <c r="K105" s="79" t="s">
        <v>69</v>
      </c>
      <c r="L105" s="80"/>
      <c r="M105" s="67"/>
      <c r="N105" s="81"/>
      <c r="O105" s="81"/>
    </row>
    <row r="106" spans="1:15" s="66" customFormat="1" hidden="1" x14ac:dyDescent="0.25">
      <c r="A106" s="73">
        <v>23</v>
      </c>
      <c r="B106" s="74">
        <v>299</v>
      </c>
      <c r="C106" s="74" t="s">
        <v>92</v>
      </c>
      <c r="D106" s="74" t="str">
        <f t="shared" si="3"/>
        <v>1870</v>
      </c>
      <c r="E106" s="74" t="s">
        <v>1387</v>
      </c>
      <c r="F106" s="75">
        <v>44518</v>
      </c>
      <c r="G106" s="76">
        <v>1404772</v>
      </c>
      <c r="H106" s="77" t="s">
        <v>86</v>
      </c>
      <c r="I106" s="75">
        <v>44551</v>
      </c>
      <c r="J106" s="78">
        <v>44580</v>
      </c>
      <c r="K106" s="79" t="s">
        <v>69</v>
      </c>
      <c r="L106" s="80"/>
      <c r="M106" s="67"/>
      <c r="N106" s="81"/>
      <c r="O106" s="81"/>
    </row>
    <row r="107" spans="1:15" s="66" customFormat="1" x14ac:dyDescent="0.25">
      <c r="A107" s="73">
        <v>28</v>
      </c>
      <c r="B107" s="74">
        <v>502</v>
      </c>
      <c r="C107" s="74" t="s">
        <v>99</v>
      </c>
      <c r="D107" s="74" t="str">
        <f t="shared" si="3"/>
        <v>001881</v>
      </c>
      <c r="E107" s="74" t="s">
        <v>1388</v>
      </c>
      <c r="F107" s="75">
        <v>44518</v>
      </c>
      <c r="G107" s="76">
        <v>6525650</v>
      </c>
      <c r="H107" s="77" t="s">
        <v>100</v>
      </c>
      <c r="I107" s="75">
        <v>44551</v>
      </c>
      <c r="J107" s="78">
        <v>44580</v>
      </c>
      <c r="K107" s="79" t="s">
        <v>101</v>
      </c>
      <c r="L107" s="80"/>
      <c r="M107" s="67"/>
      <c r="N107" s="81"/>
      <c r="O107" s="81"/>
    </row>
    <row r="108" spans="1:15" s="66" customFormat="1" x14ac:dyDescent="0.25">
      <c r="A108" s="73">
        <v>671</v>
      </c>
      <c r="B108" s="74">
        <v>464</v>
      </c>
      <c r="C108" s="74" t="s">
        <v>860</v>
      </c>
      <c r="D108" s="74" t="str">
        <f>RIGHT(C108,6)</f>
        <v>001880</v>
      </c>
      <c r="E108" s="74" t="s">
        <v>1389</v>
      </c>
      <c r="F108" s="75">
        <v>44518</v>
      </c>
      <c r="G108" s="76">
        <v>2223562</v>
      </c>
      <c r="H108" s="77" t="s">
        <v>107</v>
      </c>
      <c r="I108" s="75">
        <v>44579</v>
      </c>
      <c r="J108" s="78">
        <v>44580</v>
      </c>
      <c r="K108" s="79" t="s">
        <v>261</v>
      </c>
      <c r="L108" s="80"/>
      <c r="M108" s="67"/>
      <c r="N108" s="81"/>
      <c r="O108" s="81"/>
    </row>
    <row r="109" spans="1:15" s="66" customFormat="1" hidden="1" x14ac:dyDescent="0.25">
      <c r="A109" s="73">
        <v>965</v>
      </c>
      <c r="B109" s="74">
        <v>299</v>
      </c>
      <c r="C109" s="74" t="s">
        <v>1173</v>
      </c>
      <c r="D109" s="74" t="str">
        <f t="shared" ref="D109:D172" si="4">RIGHT(C109,6)</f>
        <v>B-1863</v>
      </c>
      <c r="E109" s="74" t="s">
        <v>1390</v>
      </c>
      <c r="F109" s="75">
        <v>44518</v>
      </c>
      <c r="G109" s="76">
        <v>2128979</v>
      </c>
      <c r="H109" s="77" t="s">
        <v>74</v>
      </c>
      <c r="I109" s="75">
        <v>44586</v>
      </c>
      <c r="J109" s="78">
        <v>44610</v>
      </c>
      <c r="K109" s="79" t="s">
        <v>69</v>
      </c>
      <c r="L109" s="80"/>
      <c r="M109" s="67"/>
      <c r="N109" s="81"/>
      <c r="O109" s="81"/>
    </row>
    <row r="110" spans="1:15" s="66" customFormat="1" hidden="1" x14ac:dyDescent="0.25">
      <c r="A110" s="73">
        <v>1009</v>
      </c>
      <c r="B110" s="74">
        <v>299</v>
      </c>
      <c r="C110" s="74" t="s">
        <v>1220</v>
      </c>
      <c r="D110" s="74" t="str">
        <f t="shared" si="4"/>
        <v>-B1869</v>
      </c>
      <c r="E110" s="74" t="s">
        <v>1391</v>
      </c>
      <c r="F110" s="75">
        <v>44518</v>
      </c>
      <c r="G110" s="76">
        <v>1616011</v>
      </c>
      <c r="H110" s="77" t="s">
        <v>74</v>
      </c>
      <c r="I110" s="75">
        <v>44629</v>
      </c>
      <c r="J110" s="78">
        <v>44639</v>
      </c>
      <c r="K110" s="79" t="s">
        <v>69</v>
      </c>
      <c r="L110" s="80"/>
      <c r="M110" s="67"/>
      <c r="N110" s="81"/>
      <c r="O110" s="81"/>
    </row>
    <row r="111" spans="1:15" s="66" customFormat="1" hidden="1" x14ac:dyDescent="0.25">
      <c r="A111" s="73">
        <v>32</v>
      </c>
      <c r="B111" s="74">
        <v>930</v>
      </c>
      <c r="C111" s="74" t="s">
        <v>105</v>
      </c>
      <c r="D111" s="74" t="str">
        <f t="shared" si="4"/>
        <v>b01966</v>
      </c>
      <c r="E111" s="74" t="s">
        <v>1392</v>
      </c>
      <c r="F111" s="75">
        <v>44519</v>
      </c>
      <c r="G111" s="76">
        <v>1217627</v>
      </c>
      <c r="H111" s="77" t="s">
        <v>65</v>
      </c>
      <c r="I111" s="75">
        <v>44552</v>
      </c>
      <c r="J111" s="78">
        <v>44580</v>
      </c>
      <c r="K111" s="79" t="s">
        <v>66</v>
      </c>
      <c r="L111" s="80"/>
      <c r="M111" s="67"/>
      <c r="N111" s="81"/>
      <c r="O111" s="81"/>
    </row>
    <row r="112" spans="1:15" s="66" customFormat="1" hidden="1" x14ac:dyDescent="0.25">
      <c r="A112" s="73">
        <v>37</v>
      </c>
      <c r="B112" s="74">
        <v>930</v>
      </c>
      <c r="C112" s="74" t="s">
        <v>112</v>
      </c>
      <c r="D112" s="74" t="str">
        <f t="shared" si="4"/>
        <v>b01954</v>
      </c>
      <c r="E112" s="74" t="s">
        <v>1333</v>
      </c>
      <c r="F112" s="75">
        <v>44519</v>
      </c>
      <c r="G112" s="76">
        <v>469205</v>
      </c>
      <c r="H112" s="77" t="s">
        <v>65</v>
      </c>
      <c r="I112" s="75">
        <v>44553</v>
      </c>
      <c r="J112" s="78">
        <v>44580</v>
      </c>
      <c r="K112" s="79" t="s">
        <v>66</v>
      </c>
      <c r="L112" s="80"/>
      <c r="M112" s="67"/>
      <c r="N112" s="81"/>
      <c r="O112" s="81"/>
    </row>
    <row r="113" spans="1:15" s="66" customFormat="1" hidden="1" x14ac:dyDescent="0.25">
      <c r="A113" s="73">
        <v>40</v>
      </c>
      <c r="B113" s="74">
        <v>299</v>
      </c>
      <c r="C113" s="74" t="s">
        <v>116</v>
      </c>
      <c r="D113" s="74" t="str">
        <f t="shared" si="4"/>
        <v>001961</v>
      </c>
      <c r="E113" s="74" t="s">
        <v>1334</v>
      </c>
      <c r="F113" s="75">
        <v>44519</v>
      </c>
      <c r="G113" s="76">
        <v>2547061</v>
      </c>
      <c r="H113" s="77" t="s">
        <v>115</v>
      </c>
      <c r="I113" s="75">
        <v>44553</v>
      </c>
      <c r="J113" s="78">
        <v>44580</v>
      </c>
      <c r="K113" s="79" t="s">
        <v>69</v>
      </c>
      <c r="L113" s="80"/>
      <c r="M113" s="67"/>
      <c r="N113" s="81"/>
      <c r="O113" s="81"/>
    </row>
    <row r="114" spans="1:15" s="66" customFormat="1" hidden="1" x14ac:dyDescent="0.25">
      <c r="A114" s="73">
        <v>47</v>
      </c>
      <c r="B114" s="74">
        <v>299</v>
      </c>
      <c r="C114" s="74" t="s">
        <v>123</v>
      </c>
      <c r="D114" s="74" t="str">
        <f t="shared" si="4"/>
        <v>b1988</v>
      </c>
      <c r="E114" s="74" t="s">
        <v>1393</v>
      </c>
      <c r="F114" s="75">
        <v>44519</v>
      </c>
      <c r="G114" s="76">
        <v>400871</v>
      </c>
      <c r="H114" s="77" t="s">
        <v>68</v>
      </c>
      <c r="I114" s="75">
        <v>44557</v>
      </c>
      <c r="J114" s="78">
        <v>44580</v>
      </c>
      <c r="K114" s="79" t="s">
        <v>69</v>
      </c>
      <c r="L114" s="80"/>
      <c r="M114" s="67"/>
      <c r="N114" s="81"/>
      <c r="O114" s="81"/>
    </row>
    <row r="115" spans="1:15" s="66" customFormat="1" hidden="1" x14ac:dyDescent="0.25">
      <c r="A115" s="73">
        <v>143</v>
      </c>
      <c r="B115" s="74">
        <v>299</v>
      </c>
      <c r="C115" s="74" t="s">
        <v>224</v>
      </c>
      <c r="D115" s="74" t="str">
        <f t="shared" si="4"/>
        <v>b01962</v>
      </c>
      <c r="E115" s="74">
        <v>4252</v>
      </c>
      <c r="F115" s="75">
        <v>44519</v>
      </c>
      <c r="G115" s="147">
        <v>1141721</v>
      </c>
      <c r="H115" s="77" t="s">
        <v>65</v>
      </c>
      <c r="I115" s="75">
        <v>44567</v>
      </c>
      <c r="J115" s="78">
        <v>44580</v>
      </c>
      <c r="K115" s="79" t="s">
        <v>69</v>
      </c>
      <c r="L115" s="80"/>
      <c r="M115" s="67"/>
      <c r="N115" s="81"/>
      <c r="O115" s="81"/>
    </row>
    <row r="116" spans="1:15" s="66" customFormat="1" hidden="1" x14ac:dyDescent="0.25">
      <c r="A116" s="73">
        <v>144</v>
      </c>
      <c r="B116" s="74">
        <v>299</v>
      </c>
      <c r="C116" s="74" t="s">
        <v>225</v>
      </c>
      <c r="D116" s="74" t="str">
        <f t="shared" si="4"/>
        <v>001990</v>
      </c>
      <c r="E116" s="74" t="s">
        <v>1335</v>
      </c>
      <c r="F116" s="75">
        <v>44519</v>
      </c>
      <c r="G116" s="76">
        <v>1166490</v>
      </c>
      <c r="H116" s="77" t="s">
        <v>74</v>
      </c>
      <c r="I116" s="75">
        <v>44567</v>
      </c>
      <c r="J116" s="78">
        <v>44580</v>
      </c>
      <c r="K116" s="79" t="s">
        <v>69</v>
      </c>
      <c r="L116" s="80"/>
      <c r="M116" s="67"/>
      <c r="N116" s="81"/>
      <c r="O116" s="81"/>
    </row>
    <row r="117" spans="1:15" s="66" customFormat="1" hidden="1" x14ac:dyDescent="0.25">
      <c r="A117" s="73">
        <v>147</v>
      </c>
      <c r="B117" s="74">
        <v>299</v>
      </c>
      <c r="C117" s="74" t="s">
        <v>228</v>
      </c>
      <c r="D117" s="74" t="str">
        <f t="shared" si="4"/>
        <v>001968</v>
      </c>
      <c r="E117" s="74" t="s">
        <v>1369</v>
      </c>
      <c r="F117" s="75">
        <v>44519</v>
      </c>
      <c r="G117" s="76">
        <v>1502445</v>
      </c>
      <c r="H117" s="77" t="s">
        <v>68</v>
      </c>
      <c r="I117" s="75">
        <v>44567</v>
      </c>
      <c r="J117" s="78">
        <v>44580</v>
      </c>
      <c r="K117" s="79" t="s">
        <v>69</v>
      </c>
      <c r="L117" s="80"/>
      <c r="M117" s="67"/>
      <c r="N117" s="81"/>
      <c r="O117" s="81"/>
    </row>
    <row r="118" spans="1:15" s="66" customFormat="1" hidden="1" x14ac:dyDescent="0.25">
      <c r="A118" s="73">
        <v>164</v>
      </c>
      <c r="B118" s="74">
        <v>299</v>
      </c>
      <c r="C118" s="74" t="s">
        <v>245</v>
      </c>
      <c r="D118" s="74" t="str">
        <f t="shared" si="4"/>
        <v>001960</v>
      </c>
      <c r="E118" s="74" t="s">
        <v>1394</v>
      </c>
      <c r="F118" s="75">
        <v>44519</v>
      </c>
      <c r="G118" s="76">
        <v>1588706</v>
      </c>
      <c r="H118" s="77" t="s">
        <v>115</v>
      </c>
      <c r="I118" s="75">
        <v>44571</v>
      </c>
      <c r="J118" s="78">
        <v>44580</v>
      </c>
      <c r="K118" s="79" t="s">
        <v>69</v>
      </c>
      <c r="L118" s="80"/>
      <c r="M118" s="67"/>
      <c r="N118" s="81"/>
      <c r="O118" s="81"/>
    </row>
    <row r="119" spans="1:15" s="66" customFormat="1" hidden="1" x14ac:dyDescent="0.25">
      <c r="A119" s="73">
        <v>167</v>
      </c>
      <c r="B119" s="74">
        <v>299</v>
      </c>
      <c r="C119" s="74" t="s">
        <v>248</v>
      </c>
      <c r="D119" s="74" t="str">
        <f t="shared" si="4"/>
        <v>001964</v>
      </c>
      <c r="E119" s="74" t="s">
        <v>1395</v>
      </c>
      <c r="F119" s="75">
        <v>44519</v>
      </c>
      <c r="G119" s="76">
        <v>2271601</v>
      </c>
      <c r="H119" s="77" t="s">
        <v>115</v>
      </c>
      <c r="I119" s="75">
        <v>44571</v>
      </c>
      <c r="J119" s="78">
        <v>44580</v>
      </c>
      <c r="K119" s="79" t="s">
        <v>69</v>
      </c>
      <c r="L119" s="80"/>
      <c r="M119" s="67"/>
      <c r="N119" s="81"/>
      <c r="O119" s="81"/>
    </row>
    <row r="120" spans="1:15" s="66" customFormat="1" hidden="1" x14ac:dyDescent="0.25">
      <c r="A120" s="73">
        <v>173</v>
      </c>
      <c r="B120" s="74">
        <v>299</v>
      </c>
      <c r="C120" s="74" t="s">
        <v>254</v>
      </c>
      <c r="D120" s="74" t="str">
        <f t="shared" si="4"/>
        <v>b1986</v>
      </c>
      <c r="E120" s="74" t="s">
        <v>1396</v>
      </c>
      <c r="F120" s="75">
        <v>44519</v>
      </c>
      <c r="G120" s="76">
        <v>2173171</v>
      </c>
      <c r="H120" s="77" t="s">
        <v>86</v>
      </c>
      <c r="I120" s="75">
        <v>44572</v>
      </c>
      <c r="J120" s="78">
        <v>44580</v>
      </c>
      <c r="K120" s="79" t="s">
        <v>69</v>
      </c>
      <c r="L120" s="80"/>
      <c r="M120" s="67"/>
      <c r="N120" s="81"/>
      <c r="O120" s="81"/>
    </row>
    <row r="121" spans="1:15" s="66" customFormat="1" hidden="1" x14ac:dyDescent="0.25">
      <c r="A121" s="73">
        <v>177</v>
      </c>
      <c r="B121" s="74">
        <v>299</v>
      </c>
      <c r="C121" s="74">
        <v>1988</v>
      </c>
      <c r="D121" s="74" t="str">
        <f t="shared" si="4"/>
        <v>1988</v>
      </c>
      <c r="E121" s="74" t="s">
        <v>1336</v>
      </c>
      <c r="F121" s="75">
        <v>44519</v>
      </c>
      <c r="G121" s="76">
        <v>-400871</v>
      </c>
      <c r="H121" s="77" t="s">
        <v>259</v>
      </c>
      <c r="I121" s="75">
        <v>44575</v>
      </c>
      <c r="J121" s="78">
        <v>44580</v>
      </c>
      <c r="K121" s="79" t="s">
        <v>69</v>
      </c>
      <c r="L121" s="80" t="s">
        <v>63</v>
      </c>
      <c r="M121" s="67"/>
      <c r="N121" s="81"/>
      <c r="O121" s="81"/>
    </row>
    <row r="122" spans="1:15" s="66" customFormat="1" hidden="1" x14ac:dyDescent="0.25">
      <c r="A122" s="73">
        <v>178</v>
      </c>
      <c r="B122" s="74">
        <v>299</v>
      </c>
      <c r="C122" s="74">
        <v>1988</v>
      </c>
      <c r="D122" s="74" t="str">
        <f t="shared" si="4"/>
        <v>1988</v>
      </c>
      <c r="E122" s="74" t="s">
        <v>1397</v>
      </c>
      <c r="F122" s="75">
        <v>44519</v>
      </c>
      <c r="G122" s="76">
        <v>403871</v>
      </c>
      <c r="H122" s="77" t="s">
        <v>259</v>
      </c>
      <c r="I122" s="75">
        <v>44575</v>
      </c>
      <c r="J122" s="78">
        <v>44580</v>
      </c>
      <c r="K122" s="79" t="s">
        <v>69</v>
      </c>
      <c r="L122" s="80"/>
      <c r="M122" s="67"/>
      <c r="N122" s="81"/>
      <c r="O122" s="81"/>
    </row>
    <row r="123" spans="1:15" s="66" customFormat="1" hidden="1" x14ac:dyDescent="0.25">
      <c r="A123" s="73">
        <v>956</v>
      </c>
      <c r="B123" s="74">
        <v>299</v>
      </c>
      <c r="C123" s="74" t="s">
        <v>1164</v>
      </c>
      <c r="D123" s="74" t="str">
        <f t="shared" si="4"/>
        <v>B-1958</v>
      </c>
      <c r="E123" s="74" t="s">
        <v>1398</v>
      </c>
      <c r="F123" s="75">
        <v>44519</v>
      </c>
      <c r="G123" s="76">
        <v>1586024</v>
      </c>
      <c r="H123" s="77" t="s">
        <v>74</v>
      </c>
      <c r="I123" s="75">
        <v>44584</v>
      </c>
      <c r="J123" s="78">
        <v>44610</v>
      </c>
      <c r="K123" s="79" t="s">
        <v>69</v>
      </c>
      <c r="L123" s="80"/>
      <c r="M123" s="67"/>
      <c r="N123" s="81"/>
      <c r="O123" s="81"/>
    </row>
    <row r="124" spans="1:15" s="66" customFormat="1" hidden="1" x14ac:dyDescent="0.25">
      <c r="A124" s="73">
        <v>963</v>
      </c>
      <c r="B124" s="74">
        <v>299</v>
      </c>
      <c r="C124" s="74" t="s">
        <v>1171</v>
      </c>
      <c r="D124" s="74" t="str">
        <f t="shared" si="4"/>
        <v>B-1991</v>
      </c>
      <c r="E124" s="74" t="s">
        <v>1399</v>
      </c>
      <c r="F124" s="75">
        <v>44519</v>
      </c>
      <c r="G124" s="76">
        <v>1817874</v>
      </c>
      <c r="H124" s="77" t="s">
        <v>74</v>
      </c>
      <c r="I124" s="75">
        <v>44586</v>
      </c>
      <c r="J124" s="78">
        <v>44610</v>
      </c>
      <c r="K124" s="79" t="s">
        <v>69</v>
      </c>
      <c r="L124" s="80"/>
      <c r="M124" s="67"/>
      <c r="N124" s="81"/>
      <c r="O124" s="81"/>
    </row>
    <row r="125" spans="1:15" s="66" customFormat="1" hidden="1" x14ac:dyDescent="0.25">
      <c r="A125" s="73">
        <v>11</v>
      </c>
      <c r="B125" s="74">
        <v>930</v>
      </c>
      <c r="C125" s="74" t="s">
        <v>78</v>
      </c>
      <c r="D125" s="74" t="str">
        <f t="shared" si="4"/>
        <v>b02029</v>
      </c>
      <c r="E125" s="74" t="s">
        <v>1337</v>
      </c>
      <c r="F125" s="75">
        <v>44520</v>
      </c>
      <c r="G125" s="76">
        <v>1661834</v>
      </c>
      <c r="H125" s="77" t="s">
        <v>65</v>
      </c>
      <c r="I125" s="75">
        <v>44550</v>
      </c>
      <c r="J125" s="78">
        <v>44580</v>
      </c>
      <c r="K125" s="79" t="s">
        <v>66</v>
      </c>
      <c r="L125" s="80"/>
      <c r="M125" s="67"/>
      <c r="N125" s="81"/>
      <c r="O125" s="81"/>
    </row>
    <row r="126" spans="1:15" s="66" customFormat="1" hidden="1" x14ac:dyDescent="0.25">
      <c r="A126" s="73">
        <v>36</v>
      </c>
      <c r="B126" s="74">
        <v>930</v>
      </c>
      <c r="C126" s="74" t="s">
        <v>111</v>
      </c>
      <c r="D126" s="74" t="str">
        <f t="shared" si="4"/>
        <v>b02028</v>
      </c>
      <c r="E126" s="74" t="s">
        <v>1338</v>
      </c>
      <c r="F126" s="75">
        <v>44520</v>
      </c>
      <c r="G126" s="76">
        <v>3249913</v>
      </c>
      <c r="H126" s="77" t="s">
        <v>65</v>
      </c>
      <c r="I126" s="75">
        <v>44552</v>
      </c>
      <c r="J126" s="78">
        <v>44580</v>
      </c>
      <c r="K126" s="79" t="s">
        <v>66</v>
      </c>
      <c r="L126" s="80"/>
      <c r="M126" s="67"/>
      <c r="N126" s="81"/>
      <c r="O126" s="81"/>
    </row>
    <row r="127" spans="1:15" s="66" customFormat="1" hidden="1" x14ac:dyDescent="0.25">
      <c r="A127" s="73">
        <v>140</v>
      </c>
      <c r="B127" s="74">
        <v>299</v>
      </c>
      <c r="C127" s="74" t="s">
        <v>221</v>
      </c>
      <c r="D127" s="74" t="str">
        <f t="shared" si="4"/>
        <v>002026</v>
      </c>
      <c r="E127" s="74" t="s">
        <v>1339</v>
      </c>
      <c r="F127" s="75">
        <v>44520</v>
      </c>
      <c r="G127" s="76">
        <v>1053691</v>
      </c>
      <c r="H127" s="77" t="s">
        <v>83</v>
      </c>
      <c r="I127" s="75">
        <v>44567</v>
      </c>
      <c r="J127" s="78">
        <v>44580</v>
      </c>
      <c r="K127" s="79" t="s">
        <v>69</v>
      </c>
      <c r="L127" s="80"/>
      <c r="M127" s="67"/>
      <c r="N127" s="81"/>
      <c r="O127" s="81"/>
    </row>
    <row r="128" spans="1:15" s="66" customFormat="1" hidden="1" x14ac:dyDescent="0.25">
      <c r="A128" s="73">
        <v>163</v>
      </c>
      <c r="B128" s="74">
        <v>299</v>
      </c>
      <c r="C128" s="74" t="s">
        <v>244</v>
      </c>
      <c r="D128" s="74" t="str">
        <f t="shared" si="4"/>
        <v>b2050</v>
      </c>
      <c r="E128" s="74" t="s">
        <v>1344</v>
      </c>
      <c r="F128" s="75">
        <v>44520</v>
      </c>
      <c r="G128" s="76">
        <v>1479711</v>
      </c>
      <c r="H128" s="77" t="s">
        <v>86</v>
      </c>
      <c r="I128" s="75">
        <v>44571</v>
      </c>
      <c r="J128" s="78">
        <v>44580</v>
      </c>
      <c r="K128" s="79" t="s">
        <v>69</v>
      </c>
      <c r="L128" s="80"/>
      <c r="M128" s="67"/>
      <c r="N128" s="81"/>
      <c r="O128" s="81"/>
    </row>
    <row r="129" spans="1:15" s="66" customFormat="1" hidden="1" x14ac:dyDescent="0.25">
      <c r="A129" s="73">
        <v>169</v>
      </c>
      <c r="B129" s="74">
        <v>299</v>
      </c>
      <c r="C129" s="74" t="s">
        <v>250</v>
      </c>
      <c r="D129" s="74" t="str">
        <f t="shared" si="4"/>
        <v>b2041</v>
      </c>
      <c r="E129" s="74" t="s">
        <v>1344</v>
      </c>
      <c r="F129" s="75">
        <v>44520</v>
      </c>
      <c r="G129" s="76">
        <v>520009</v>
      </c>
      <c r="H129" s="77" t="s">
        <v>86</v>
      </c>
      <c r="I129" s="75">
        <v>44572</v>
      </c>
      <c r="J129" s="78">
        <v>44580</v>
      </c>
      <c r="K129" s="79" t="s">
        <v>69</v>
      </c>
      <c r="L129" s="80"/>
      <c r="M129" s="67"/>
      <c r="N129" s="81"/>
      <c r="O129" s="81"/>
    </row>
    <row r="130" spans="1:15" s="66" customFormat="1" hidden="1" x14ac:dyDescent="0.25">
      <c r="A130" s="73">
        <v>133</v>
      </c>
      <c r="B130" s="74">
        <v>299</v>
      </c>
      <c r="C130" s="74" t="s">
        <v>214</v>
      </c>
      <c r="D130" s="74" t="str">
        <f t="shared" si="4"/>
        <v>b2098</v>
      </c>
      <c r="E130" s="74" t="s">
        <v>1400</v>
      </c>
      <c r="F130" s="75">
        <v>44522</v>
      </c>
      <c r="G130" s="76">
        <v>630753</v>
      </c>
      <c r="H130" s="77" t="s">
        <v>86</v>
      </c>
      <c r="I130" s="75">
        <v>44567</v>
      </c>
      <c r="J130" s="78">
        <v>44580</v>
      </c>
      <c r="K130" s="79" t="s">
        <v>69</v>
      </c>
      <c r="L130" s="80"/>
      <c r="M130" s="67"/>
      <c r="N130" s="81"/>
      <c r="O130" s="81"/>
    </row>
    <row r="131" spans="1:15" s="66" customFormat="1" hidden="1" x14ac:dyDescent="0.25">
      <c r="A131" s="73">
        <v>146</v>
      </c>
      <c r="B131" s="74">
        <v>299</v>
      </c>
      <c r="C131" s="74" t="s">
        <v>227</v>
      </c>
      <c r="D131" s="74" t="str">
        <f t="shared" si="4"/>
        <v>002104</v>
      </c>
      <c r="E131" s="74" t="s">
        <v>1400</v>
      </c>
      <c r="F131" s="75">
        <v>44522</v>
      </c>
      <c r="G131" s="76">
        <v>1438943</v>
      </c>
      <c r="H131" s="77" t="s">
        <v>95</v>
      </c>
      <c r="I131" s="75">
        <v>44567</v>
      </c>
      <c r="J131" s="78">
        <v>44580</v>
      </c>
      <c r="K131" s="79" t="s">
        <v>69</v>
      </c>
      <c r="L131" s="80"/>
      <c r="M131" s="67"/>
      <c r="N131" s="81"/>
      <c r="O131" s="81"/>
    </row>
    <row r="132" spans="1:15" s="66" customFormat="1" hidden="1" x14ac:dyDescent="0.25">
      <c r="A132" s="73">
        <v>8</v>
      </c>
      <c r="B132" s="74">
        <v>299</v>
      </c>
      <c r="C132" s="74" t="s">
        <v>75</v>
      </c>
      <c r="D132" s="74" t="str">
        <f t="shared" si="4"/>
        <v>002168</v>
      </c>
      <c r="E132" s="74" t="s">
        <v>1400</v>
      </c>
      <c r="F132" s="75">
        <v>44523</v>
      </c>
      <c r="G132" s="76">
        <v>942794</v>
      </c>
      <c r="H132" s="77" t="s">
        <v>68</v>
      </c>
      <c r="I132" s="75">
        <v>44550</v>
      </c>
      <c r="J132" s="78">
        <v>44580</v>
      </c>
      <c r="K132" s="79" t="s">
        <v>69</v>
      </c>
      <c r="L132" s="80"/>
      <c r="M132" s="67"/>
      <c r="N132" s="81"/>
      <c r="O132" s="81"/>
    </row>
    <row r="133" spans="1:15" s="66" customFormat="1" hidden="1" x14ac:dyDescent="0.25">
      <c r="A133" s="73">
        <v>27</v>
      </c>
      <c r="B133" s="74">
        <v>910</v>
      </c>
      <c r="C133" s="74" t="s">
        <v>97</v>
      </c>
      <c r="D133" s="74" t="str">
        <f t="shared" si="4"/>
        <v>002144</v>
      </c>
      <c r="E133" s="74" t="s">
        <v>1400</v>
      </c>
      <c r="F133" s="75">
        <v>44523</v>
      </c>
      <c r="G133" s="76">
        <v>4925591</v>
      </c>
      <c r="H133" s="77" t="s">
        <v>86</v>
      </c>
      <c r="I133" s="75">
        <v>44551</v>
      </c>
      <c r="J133" s="78">
        <v>44580</v>
      </c>
      <c r="K133" s="79" t="s">
        <v>98</v>
      </c>
      <c r="L133" s="80"/>
      <c r="M133" s="67"/>
      <c r="N133" s="81"/>
      <c r="O133" s="81"/>
    </row>
    <row r="134" spans="1:15" s="66" customFormat="1" hidden="1" x14ac:dyDescent="0.25">
      <c r="A134" s="73">
        <v>31</v>
      </c>
      <c r="B134" s="74">
        <v>299</v>
      </c>
      <c r="C134" s="74" t="s">
        <v>104</v>
      </c>
      <c r="D134" s="74" t="str">
        <f t="shared" si="4"/>
        <v>002170</v>
      </c>
      <c r="E134" s="74" t="s">
        <v>1400</v>
      </c>
      <c r="F134" s="75">
        <v>44523</v>
      </c>
      <c r="G134" s="76">
        <v>961391</v>
      </c>
      <c r="H134" s="77" t="s">
        <v>74</v>
      </c>
      <c r="I134" s="75">
        <v>44552</v>
      </c>
      <c r="J134" s="78">
        <v>44580</v>
      </c>
      <c r="K134" s="79" t="s">
        <v>69</v>
      </c>
      <c r="L134" s="80"/>
      <c r="M134" s="67"/>
      <c r="N134" s="81"/>
      <c r="O134" s="81"/>
    </row>
    <row r="135" spans="1:15" s="66" customFormat="1" hidden="1" x14ac:dyDescent="0.25">
      <c r="A135" s="73">
        <v>961</v>
      </c>
      <c r="B135" s="74">
        <v>299</v>
      </c>
      <c r="C135" s="74" t="s">
        <v>1169</v>
      </c>
      <c r="D135" s="74" t="str">
        <f t="shared" si="4"/>
        <v>-B2167</v>
      </c>
      <c r="E135" s="74" t="s">
        <v>1347</v>
      </c>
      <c r="F135" s="75">
        <v>44523</v>
      </c>
      <c r="G135" s="76">
        <v>1045222</v>
      </c>
      <c r="H135" s="77" t="s">
        <v>74</v>
      </c>
      <c r="I135" s="75">
        <v>44586</v>
      </c>
      <c r="J135" s="78">
        <v>44610</v>
      </c>
      <c r="K135" s="79" t="s">
        <v>69</v>
      </c>
      <c r="L135" s="80"/>
      <c r="M135" s="67"/>
      <c r="N135" s="81"/>
      <c r="O135" s="81"/>
    </row>
    <row r="136" spans="1:15" s="66" customFormat="1" hidden="1" x14ac:dyDescent="0.25">
      <c r="A136" s="73">
        <v>997</v>
      </c>
      <c r="B136" s="74">
        <v>299</v>
      </c>
      <c r="C136" s="74" t="s">
        <v>1207</v>
      </c>
      <c r="D136" s="74" t="str">
        <f t="shared" si="4"/>
        <v>-B2151</v>
      </c>
      <c r="E136" s="74" t="s">
        <v>1347</v>
      </c>
      <c r="F136" s="75">
        <v>44523</v>
      </c>
      <c r="G136" s="76">
        <v>760614</v>
      </c>
      <c r="H136" s="77" t="s">
        <v>74</v>
      </c>
      <c r="I136" s="75">
        <v>44629</v>
      </c>
      <c r="J136" s="78">
        <v>44639</v>
      </c>
      <c r="K136" s="79" t="s">
        <v>69</v>
      </c>
      <c r="L136" s="80"/>
      <c r="M136" s="67"/>
      <c r="N136" s="81"/>
      <c r="O136" s="81"/>
    </row>
    <row r="137" spans="1:15" s="66" customFormat="1" hidden="1" x14ac:dyDescent="0.25">
      <c r="A137" s="73">
        <v>7</v>
      </c>
      <c r="B137" s="74">
        <v>299</v>
      </c>
      <c r="C137" s="74" t="s">
        <v>73</v>
      </c>
      <c r="D137" s="74" t="str">
        <f t="shared" si="4"/>
        <v>002260</v>
      </c>
      <c r="E137" s="74" t="s">
        <v>1347</v>
      </c>
      <c r="F137" s="75">
        <v>44524</v>
      </c>
      <c r="G137" s="76">
        <v>845422</v>
      </c>
      <c r="H137" s="77" t="s">
        <v>74</v>
      </c>
      <c r="I137" s="75">
        <v>44550</v>
      </c>
      <c r="J137" s="78">
        <v>44580</v>
      </c>
      <c r="K137" s="79" t="s">
        <v>69</v>
      </c>
      <c r="L137" s="80"/>
      <c r="M137" s="67"/>
      <c r="N137" s="81"/>
      <c r="O137" s="81"/>
    </row>
    <row r="138" spans="1:15" s="66" customFormat="1" hidden="1" x14ac:dyDescent="0.25">
      <c r="A138" s="73">
        <v>9</v>
      </c>
      <c r="B138" s="74">
        <v>299</v>
      </c>
      <c r="C138" s="74" t="s">
        <v>76</v>
      </c>
      <c r="D138" s="74" t="str">
        <f t="shared" si="4"/>
        <v>002263</v>
      </c>
      <c r="E138" s="74" t="s">
        <v>1401</v>
      </c>
      <c r="F138" s="75">
        <v>44524</v>
      </c>
      <c r="G138" s="76">
        <v>1004964</v>
      </c>
      <c r="H138" s="77" t="s">
        <v>68</v>
      </c>
      <c r="I138" s="75">
        <v>44550</v>
      </c>
      <c r="J138" s="78">
        <v>44580</v>
      </c>
      <c r="K138" s="79" t="s">
        <v>69</v>
      </c>
      <c r="L138" s="80"/>
      <c r="M138" s="67"/>
      <c r="N138" s="81"/>
      <c r="O138" s="81"/>
    </row>
    <row r="139" spans="1:15" s="66" customFormat="1" hidden="1" x14ac:dyDescent="0.25">
      <c r="A139" s="73">
        <v>12</v>
      </c>
      <c r="B139" s="74">
        <v>930</v>
      </c>
      <c r="C139" s="74" t="s">
        <v>79</v>
      </c>
      <c r="D139" s="74" t="str">
        <f t="shared" si="4"/>
        <v>b02190</v>
      </c>
      <c r="E139" s="74" t="s">
        <v>1401</v>
      </c>
      <c r="F139" s="75">
        <v>44524</v>
      </c>
      <c r="G139" s="76">
        <v>2073203</v>
      </c>
      <c r="H139" s="77" t="s">
        <v>65</v>
      </c>
      <c r="I139" s="75">
        <v>44550</v>
      </c>
      <c r="J139" s="78">
        <v>44580</v>
      </c>
      <c r="K139" s="79" t="s">
        <v>66</v>
      </c>
      <c r="L139" s="80"/>
      <c r="M139" s="67"/>
      <c r="N139" s="81"/>
      <c r="O139" s="81"/>
    </row>
    <row r="140" spans="1:15" s="66" customFormat="1" hidden="1" x14ac:dyDescent="0.25">
      <c r="A140" s="73">
        <v>18</v>
      </c>
      <c r="B140" s="74">
        <v>299</v>
      </c>
      <c r="C140" s="74" t="s">
        <v>87</v>
      </c>
      <c r="D140" s="74" t="str">
        <f t="shared" si="4"/>
        <v>002264</v>
      </c>
      <c r="E140" s="74" t="s">
        <v>1401</v>
      </c>
      <c r="F140" s="75">
        <v>44524</v>
      </c>
      <c r="G140" s="76">
        <v>807741</v>
      </c>
      <c r="H140" s="77" t="s">
        <v>74</v>
      </c>
      <c r="I140" s="75">
        <v>44551</v>
      </c>
      <c r="J140" s="78">
        <v>44580</v>
      </c>
      <c r="K140" s="79" t="s">
        <v>69</v>
      </c>
      <c r="L140" s="80"/>
      <c r="M140" s="67"/>
      <c r="N140" s="81"/>
      <c r="O140" s="81"/>
    </row>
    <row r="141" spans="1:15" s="66" customFormat="1" hidden="1" x14ac:dyDescent="0.25">
      <c r="A141" s="73">
        <v>20</v>
      </c>
      <c r="B141" s="74">
        <v>299</v>
      </c>
      <c r="C141" s="74" t="s">
        <v>89</v>
      </c>
      <c r="D141" s="74" t="str">
        <f t="shared" si="4"/>
        <v>002256</v>
      </c>
      <c r="E141" s="74" t="s">
        <v>1348</v>
      </c>
      <c r="F141" s="75">
        <v>44524</v>
      </c>
      <c r="G141" s="76">
        <v>863132</v>
      </c>
      <c r="H141" s="77" t="s">
        <v>74</v>
      </c>
      <c r="I141" s="75">
        <v>44551</v>
      </c>
      <c r="J141" s="78">
        <v>44580</v>
      </c>
      <c r="K141" s="79" t="s">
        <v>69</v>
      </c>
      <c r="L141" s="80"/>
      <c r="M141" s="67"/>
      <c r="N141" s="81"/>
      <c r="O141" s="81"/>
    </row>
    <row r="142" spans="1:15" s="66" customFormat="1" hidden="1" x14ac:dyDescent="0.25">
      <c r="A142" s="73">
        <v>38</v>
      </c>
      <c r="B142" s="74">
        <v>930</v>
      </c>
      <c r="C142" s="74" t="s">
        <v>113</v>
      </c>
      <c r="D142" s="74" t="str">
        <f t="shared" si="4"/>
        <v>b02191</v>
      </c>
      <c r="E142" s="74" t="s">
        <v>1348</v>
      </c>
      <c r="F142" s="75">
        <v>44524</v>
      </c>
      <c r="G142" s="76">
        <v>1277914</v>
      </c>
      <c r="H142" s="77" t="s">
        <v>65</v>
      </c>
      <c r="I142" s="75">
        <v>44553</v>
      </c>
      <c r="J142" s="78">
        <v>44580</v>
      </c>
      <c r="K142" s="79" t="s">
        <v>66</v>
      </c>
      <c r="L142" s="80"/>
      <c r="M142" s="67"/>
      <c r="N142" s="81"/>
      <c r="O142" s="81"/>
    </row>
    <row r="143" spans="1:15" s="66" customFormat="1" hidden="1" x14ac:dyDescent="0.25">
      <c r="A143" s="73">
        <v>93</v>
      </c>
      <c r="B143" s="74">
        <v>299</v>
      </c>
      <c r="C143" s="74" t="s">
        <v>169</v>
      </c>
      <c r="D143" s="74" t="str">
        <f t="shared" si="4"/>
        <v>002193</v>
      </c>
      <c r="E143" s="74" t="s">
        <v>1348</v>
      </c>
      <c r="F143" s="75">
        <v>44524</v>
      </c>
      <c r="G143" s="76">
        <v>1928531</v>
      </c>
      <c r="H143" s="77" t="s">
        <v>115</v>
      </c>
      <c r="I143" s="75">
        <v>44557</v>
      </c>
      <c r="J143" s="78">
        <v>44580</v>
      </c>
      <c r="K143" s="79" t="s">
        <v>69</v>
      </c>
      <c r="L143" s="80"/>
      <c r="M143" s="67"/>
      <c r="N143" s="81"/>
      <c r="O143" s="81"/>
    </row>
    <row r="144" spans="1:15" s="66" customFormat="1" hidden="1" x14ac:dyDescent="0.25">
      <c r="A144" s="73">
        <v>101</v>
      </c>
      <c r="B144" s="74">
        <v>299</v>
      </c>
      <c r="C144" s="74" t="s">
        <v>177</v>
      </c>
      <c r="D144" s="74" t="str">
        <f t="shared" si="4"/>
        <v>002195</v>
      </c>
      <c r="E144" s="74" t="s">
        <v>1348</v>
      </c>
      <c r="F144" s="75">
        <v>44524</v>
      </c>
      <c r="G144" s="76">
        <v>3171862</v>
      </c>
      <c r="H144" s="77" t="s">
        <v>115</v>
      </c>
      <c r="I144" s="75">
        <v>44557</v>
      </c>
      <c r="J144" s="78">
        <v>44580</v>
      </c>
      <c r="K144" s="79" t="s">
        <v>69</v>
      </c>
      <c r="L144" s="80"/>
      <c r="M144" s="67"/>
      <c r="N144" s="81"/>
      <c r="O144" s="81"/>
    </row>
    <row r="145" spans="1:15" s="66" customFormat="1" hidden="1" x14ac:dyDescent="0.25">
      <c r="A145" s="73">
        <v>106</v>
      </c>
      <c r="B145" s="74">
        <v>920</v>
      </c>
      <c r="C145" s="74" t="s">
        <v>186</v>
      </c>
      <c r="D145" s="74" t="str">
        <f t="shared" si="4"/>
        <v>b2192</v>
      </c>
      <c r="E145" s="74" t="s">
        <v>1348</v>
      </c>
      <c r="F145" s="75">
        <v>44524</v>
      </c>
      <c r="G145" s="76">
        <v>1025347</v>
      </c>
      <c r="H145" s="77" t="s">
        <v>68</v>
      </c>
      <c r="I145" s="75">
        <v>44565</v>
      </c>
      <c r="J145" s="78">
        <v>44580</v>
      </c>
      <c r="K145" s="79" t="s">
        <v>187</v>
      </c>
      <c r="L145" s="80"/>
      <c r="M145" s="67"/>
      <c r="N145" s="81"/>
      <c r="O145" s="81"/>
    </row>
    <row r="146" spans="1:15" s="66" customFormat="1" hidden="1" x14ac:dyDescent="0.25">
      <c r="A146" s="73">
        <v>155</v>
      </c>
      <c r="B146" s="74">
        <v>299</v>
      </c>
      <c r="C146" s="74" t="s">
        <v>236</v>
      </c>
      <c r="D146" s="74" t="str">
        <f t="shared" si="4"/>
        <v>b2266</v>
      </c>
      <c r="E146" s="74" t="s">
        <v>1348</v>
      </c>
      <c r="F146" s="75">
        <v>44524</v>
      </c>
      <c r="G146" s="76">
        <v>2483179</v>
      </c>
      <c r="H146" s="77" t="s">
        <v>68</v>
      </c>
      <c r="I146" s="75">
        <v>44568</v>
      </c>
      <c r="J146" s="78">
        <v>44580</v>
      </c>
      <c r="K146" s="79" t="s">
        <v>69</v>
      </c>
      <c r="L146" s="80"/>
      <c r="M146" s="67"/>
      <c r="N146" s="81"/>
      <c r="O146" s="81"/>
    </row>
    <row r="147" spans="1:15" s="66" customFormat="1" hidden="1" x14ac:dyDescent="0.25">
      <c r="A147" s="73">
        <v>156</v>
      </c>
      <c r="B147" s="74">
        <v>299</v>
      </c>
      <c r="C147" s="74" t="s">
        <v>237</v>
      </c>
      <c r="D147" s="74" t="str">
        <f t="shared" si="4"/>
        <v>b2262</v>
      </c>
      <c r="E147" s="74" t="s">
        <v>1402</v>
      </c>
      <c r="F147" s="75">
        <v>44524</v>
      </c>
      <c r="G147" s="76">
        <v>841233</v>
      </c>
      <c r="H147" s="77" t="s">
        <v>86</v>
      </c>
      <c r="I147" s="75">
        <v>44571</v>
      </c>
      <c r="J147" s="78">
        <v>44580</v>
      </c>
      <c r="K147" s="79" t="s">
        <v>69</v>
      </c>
      <c r="L147" s="80"/>
      <c r="M147" s="67"/>
      <c r="N147" s="81"/>
      <c r="O147" s="81"/>
    </row>
    <row r="148" spans="1:15" s="66" customFormat="1" hidden="1" x14ac:dyDescent="0.25">
      <c r="A148" s="73">
        <v>161</v>
      </c>
      <c r="B148" s="74">
        <v>299</v>
      </c>
      <c r="C148" s="74" t="s">
        <v>242</v>
      </c>
      <c r="D148" s="74" t="str">
        <f t="shared" si="4"/>
        <v>002292</v>
      </c>
      <c r="E148" s="74" t="s">
        <v>1402</v>
      </c>
      <c r="F148" s="75">
        <v>44524</v>
      </c>
      <c r="G148" s="76">
        <v>1125313</v>
      </c>
      <c r="H148" s="77" t="s">
        <v>115</v>
      </c>
      <c r="I148" s="75">
        <v>44571</v>
      </c>
      <c r="J148" s="78">
        <v>44580</v>
      </c>
      <c r="K148" s="79" t="s">
        <v>69</v>
      </c>
      <c r="L148" s="80"/>
      <c r="M148" s="67"/>
      <c r="N148" s="81"/>
      <c r="O148" s="81"/>
    </row>
    <row r="149" spans="1:15" s="66" customFormat="1" hidden="1" x14ac:dyDescent="0.25">
      <c r="A149" s="73">
        <v>16</v>
      </c>
      <c r="B149" s="74">
        <v>299</v>
      </c>
      <c r="C149" s="74" t="s">
        <v>84</v>
      </c>
      <c r="D149" s="74" t="str">
        <f t="shared" si="4"/>
        <v>002345</v>
      </c>
      <c r="E149" s="74" t="s">
        <v>1402</v>
      </c>
      <c r="F149" s="75">
        <v>44525</v>
      </c>
      <c r="G149" s="76">
        <v>610819</v>
      </c>
      <c r="H149" s="77" t="s">
        <v>83</v>
      </c>
      <c r="I149" s="75">
        <v>44551</v>
      </c>
      <c r="J149" s="78">
        <v>44580</v>
      </c>
      <c r="K149" s="79" t="s">
        <v>69</v>
      </c>
      <c r="L149" s="80"/>
      <c r="M149" s="67"/>
      <c r="N149" s="81"/>
      <c r="O149" s="81"/>
    </row>
    <row r="150" spans="1:15" s="66" customFormat="1" hidden="1" x14ac:dyDescent="0.25">
      <c r="A150" s="73">
        <v>21</v>
      </c>
      <c r="B150" s="74">
        <v>299</v>
      </c>
      <c r="C150" s="74" t="s">
        <v>90</v>
      </c>
      <c r="D150" s="74" t="str">
        <f t="shared" si="4"/>
        <v>002404</v>
      </c>
      <c r="E150" s="74" t="s">
        <v>1349</v>
      </c>
      <c r="F150" s="75">
        <v>44525</v>
      </c>
      <c r="G150" s="76">
        <v>1121644</v>
      </c>
      <c r="H150" s="77" t="s">
        <v>74</v>
      </c>
      <c r="I150" s="75">
        <v>44551</v>
      </c>
      <c r="J150" s="78">
        <v>44580</v>
      </c>
      <c r="K150" s="79" t="s">
        <v>69</v>
      </c>
      <c r="L150" s="80"/>
      <c r="M150" s="67"/>
      <c r="N150" s="81"/>
      <c r="O150" s="81"/>
    </row>
    <row r="151" spans="1:15" s="66" customFormat="1" hidden="1" x14ac:dyDescent="0.25">
      <c r="A151" s="73">
        <v>24</v>
      </c>
      <c r="B151" s="74">
        <v>299</v>
      </c>
      <c r="C151" s="74" t="s">
        <v>93</v>
      </c>
      <c r="D151" s="74" t="str">
        <f t="shared" si="4"/>
        <v>002347</v>
      </c>
      <c r="E151" s="74" t="s">
        <v>1349</v>
      </c>
      <c r="F151" s="75">
        <v>44525</v>
      </c>
      <c r="G151" s="76">
        <v>1483895</v>
      </c>
      <c r="H151" s="77" t="s">
        <v>83</v>
      </c>
      <c r="I151" s="75">
        <v>44551</v>
      </c>
      <c r="J151" s="78">
        <v>44580</v>
      </c>
      <c r="K151" s="79" t="s">
        <v>69</v>
      </c>
      <c r="L151" s="80"/>
      <c r="M151" s="67"/>
      <c r="N151" s="81"/>
      <c r="O151" s="81"/>
    </row>
    <row r="152" spans="1:15" s="66" customFormat="1" hidden="1" x14ac:dyDescent="0.25">
      <c r="A152" s="73">
        <v>53</v>
      </c>
      <c r="B152" s="74">
        <v>299</v>
      </c>
      <c r="C152" s="74" t="s">
        <v>129</v>
      </c>
      <c r="D152" s="74" t="str">
        <f t="shared" si="4"/>
        <v>002348</v>
      </c>
      <c r="E152" s="74" t="s">
        <v>1349</v>
      </c>
      <c r="F152" s="75">
        <v>44525</v>
      </c>
      <c r="G152" s="76">
        <v>674332</v>
      </c>
      <c r="H152" s="77" t="s">
        <v>83</v>
      </c>
      <c r="I152" s="75">
        <v>44557</v>
      </c>
      <c r="J152" s="78">
        <v>44580</v>
      </c>
      <c r="K152" s="79" t="s">
        <v>69</v>
      </c>
      <c r="L152" s="80"/>
      <c r="M152" s="67"/>
      <c r="N152" s="81"/>
      <c r="O152" s="81"/>
    </row>
    <row r="153" spans="1:15" s="66" customFormat="1" hidden="1" x14ac:dyDescent="0.25">
      <c r="A153" s="73">
        <v>137</v>
      </c>
      <c r="B153" s="74">
        <v>299</v>
      </c>
      <c r="C153" s="74" t="s">
        <v>218</v>
      </c>
      <c r="D153" s="74" t="str">
        <f t="shared" si="4"/>
        <v>b2362</v>
      </c>
      <c r="E153" s="74" t="s">
        <v>1349</v>
      </c>
      <c r="F153" s="75">
        <v>44525</v>
      </c>
      <c r="G153" s="76">
        <v>843416</v>
      </c>
      <c r="H153" s="77" t="s">
        <v>68</v>
      </c>
      <c r="I153" s="75">
        <v>44567</v>
      </c>
      <c r="J153" s="78">
        <v>44580</v>
      </c>
      <c r="K153" s="79" t="s">
        <v>69</v>
      </c>
      <c r="L153" s="80"/>
      <c r="M153" s="67"/>
      <c r="N153" s="81"/>
      <c r="O153" s="81"/>
    </row>
    <row r="154" spans="1:15" s="66" customFormat="1" hidden="1" x14ac:dyDescent="0.25">
      <c r="A154" s="73">
        <v>138</v>
      </c>
      <c r="B154" s="74">
        <v>299</v>
      </c>
      <c r="C154" s="74" t="s">
        <v>219</v>
      </c>
      <c r="D154" s="74" t="str">
        <f t="shared" si="4"/>
        <v>002349</v>
      </c>
      <c r="E154" s="74" t="s">
        <v>1349</v>
      </c>
      <c r="F154" s="75">
        <v>44525</v>
      </c>
      <c r="G154" s="76">
        <v>1014690</v>
      </c>
      <c r="H154" s="77" t="s">
        <v>83</v>
      </c>
      <c r="I154" s="75">
        <v>44567</v>
      </c>
      <c r="J154" s="78">
        <v>44580</v>
      </c>
      <c r="K154" s="79" t="s">
        <v>69</v>
      </c>
      <c r="L154" s="80"/>
      <c r="M154" s="67"/>
      <c r="N154" s="81"/>
      <c r="O154" s="81"/>
    </row>
    <row r="155" spans="1:15" s="66" customFormat="1" hidden="1" x14ac:dyDescent="0.25">
      <c r="A155" s="73">
        <v>172</v>
      </c>
      <c r="B155" s="74">
        <v>299</v>
      </c>
      <c r="C155" s="74" t="s">
        <v>253</v>
      </c>
      <c r="D155" s="74" t="str">
        <f t="shared" si="4"/>
        <v>b2353</v>
      </c>
      <c r="E155" s="74" t="s">
        <v>1349</v>
      </c>
      <c r="F155" s="75">
        <v>44525</v>
      </c>
      <c r="G155" s="76">
        <v>1561597</v>
      </c>
      <c r="H155" s="77" t="s">
        <v>86</v>
      </c>
      <c r="I155" s="75">
        <v>44572</v>
      </c>
      <c r="J155" s="78">
        <v>44580</v>
      </c>
      <c r="K155" s="79" t="s">
        <v>69</v>
      </c>
      <c r="L155" s="80"/>
      <c r="M155" s="67"/>
      <c r="N155" s="81"/>
      <c r="O155" s="81"/>
    </row>
    <row r="156" spans="1:15" s="66" customFormat="1" hidden="1" x14ac:dyDescent="0.25">
      <c r="A156" s="73">
        <v>943</v>
      </c>
      <c r="B156" s="74">
        <v>299</v>
      </c>
      <c r="C156" s="74" t="s">
        <v>1151</v>
      </c>
      <c r="D156" s="74" t="str">
        <f t="shared" si="4"/>
        <v>b2357</v>
      </c>
      <c r="E156" s="74" t="s">
        <v>1403</v>
      </c>
      <c r="F156" s="75">
        <v>44525</v>
      </c>
      <c r="G156" s="76">
        <v>1379076</v>
      </c>
      <c r="H156" s="77" t="s">
        <v>68</v>
      </c>
      <c r="I156" s="75">
        <v>44581</v>
      </c>
      <c r="J156" s="78">
        <v>44610</v>
      </c>
      <c r="K156" s="79" t="s">
        <v>69</v>
      </c>
      <c r="L156" s="80"/>
      <c r="M156" s="67"/>
      <c r="N156" s="81"/>
      <c r="O156" s="81"/>
    </row>
    <row r="157" spans="1:15" s="66" customFormat="1" hidden="1" x14ac:dyDescent="0.25">
      <c r="A157" s="73">
        <v>964</v>
      </c>
      <c r="B157" s="74">
        <v>299</v>
      </c>
      <c r="C157" s="74" t="s">
        <v>1172</v>
      </c>
      <c r="D157" s="74" t="str">
        <f t="shared" si="4"/>
        <v>B-2342</v>
      </c>
      <c r="E157" s="74" t="s">
        <v>1403</v>
      </c>
      <c r="F157" s="75">
        <v>44525</v>
      </c>
      <c r="G157" s="76">
        <v>1944594</v>
      </c>
      <c r="H157" s="77" t="s">
        <v>74</v>
      </c>
      <c r="I157" s="75">
        <v>44586</v>
      </c>
      <c r="J157" s="78">
        <v>44610</v>
      </c>
      <c r="K157" s="79" t="s">
        <v>69</v>
      </c>
      <c r="L157" s="80"/>
      <c r="M157" s="67"/>
      <c r="N157" s="81"/>
      <c r="O157" s="81"/>
    </row>
    <row r="158" spans="1:15" s="66" customFormat="1" hidden="1" x14ac:dyDescent="0.25">
      <c r="A158" s="73">
        <v>971</v>
      </c>
      <c r="B158" s="74">
        <v>299</v>
      </c>
      <c r="C158" s="74" t="s">
        <v>1179</v>
      </c>
      <c r="D158" s="74" t="str">
        <f t="shared" si="4"/>
        <v>B-2350</v>
      </c>
      <c r="E158" s="74" t="s">
        <v>1403</v>
      </c>
      <c r="F158" s="75">
        <v>44525</v>
      </c>
      <c r="G158" s="76">
        <v>2160048</v>
      </c>
      <c r="H158" s="77" t="s">
        <v>74</v>
      </c>
      <c r="I158" s="75">
        <v>44588</v>
      </c>
      <c r="J158" s="78">
        <v>44610</v>
      </c>
      <c r="K158" s="79" t="s">
        <v>69</v>
      </c>
      <c r="L158" s="80"/>
      <c r="M158" s="67"/>
      <c r="N158" s="81"/>
      <c r="O158" s="81"/>
    </row>
    <row r="159" spans="1:15" s="66" customFormat="1" hidden="1" x14ac:dyDescent="0.25">
      <c r="A159" s="73">
        <v>996</v>
      </c>
      <c r="B159" s="74">
        <v>299</v>
      </c>
      <c r="C159" s="74" t="s">
        <v>1206</v>
      </c>
      <c r="D159" s="74" t="str">
        <f t="shared" si="4"/>
        <v>-B2356</v>
      </c>
      <c r="E159" s="74" t="s">
        <v>1403</v>
      </c>
      <c r="F159" s="75">
        <v>44525</v>
      </c>
      <c r="G159" s="76">
        <v>744044</v>
      </c>
      <c r="H159" s="77" t="s">
        <v>74</v>
      </c>
      <c r="I159" s="75">
        <v>44629</v>
      </c>
      <c r="J159" s="78">
        <v>44639</v>
      </c>
      <c r="K159" s="79" t="s">
        <v>69</v>
      </c>
      <c r="L159" s="80"/>
      <c r="M159" s="67"/>
      <c r="N159" s="81"/>
      <c r="O159" s="81"/>
    </row>
    <row r="160" spans="1:15" s="66" customFormat="1" hidden="1" x14ac:dyDescent="0.25">
      <c r="A160" s="73">
        <v>19</v>
      </c>
      <c r="B160" s="74">
        <v>299</v>
      </c>
      <c r="C160" s="74" t="s">
        <v>88</v>
      </c>
      <c r="D160" s="74" t="str">
        <f t="shared" si="4"/>
        <v>002459</v>
      </c>
      <c r="E160" s="74" t="s">
        <v>1350</v>
      </c>
      <c r="F160" s="75">
        <v>44526</v>
      </c>
      <c r="G160" s="76">
        <v>818419</v>
      </c>
      <c r="H160" s="77" t="s">
        <v>74</v>
      </c>
      <c r="I160" s="75">
        <v>44551</v>
      </c>
      <c r="J160" s="78">
        <v>44580</v>
      </c>
      <c r="K160" s="79" t="s">
        <v>69</v>
      </c>
      <c r="L160" s="80"/>
      <c r="M160" s="67"/>
      <c r="N160" s="81"/>
      <c r="O160" s="81"/>
    </row>
    <row r="161" spans="1:15" s="66" customFormat="1" hidden="1" x14ac:dyDescent="0.25">
      <c r="A161" s="73">
        <v>54</v>
      </c>
      <c r="B161" s="74">
        <v>299</v>
      </c>
      <c r="C161" s="74" t="s">
        <v>130</v>
      </c>
      <c r="D161" s="74" t="str">
        <f t="shared" si="4"/>
        <v>002449</v>
      </c>
      <c r="E161" s="74" t="s">
        <v>1350</v>
      </c>
      <c r="F161" s="75">
        <v>44526</v>
      </c>
      <c r="G161" s="76">
        <v>750328</v>
      </c>
      <c r="H161" s="77" t="s">
        <v>74</v>
      </c>
      <c r="I161" s="75">
        <v>44557</v>
      </c>
      <c r="J161" s="78">
        <v>44580</v>
      </c>
      <c r="K161" s="79" t="s">
        <v>69</v>
      </c>
      <c r="L161" s="80"/>
      <c r="M161" s="67"/>
      <c r="N161" s="81"/>
      <c r="O161" s="81"/>
    </row>
    <row r="162" spans="1:15" s="66" customFormat="1" hidden="1" x14ac:dyDescent="0.25">
      <c r="A162" s="73">
        <v>80</v>
      </c>
      <c r="B162" s="74">
        <v>930</v>
      </c>
      <c r="C162" s="74" t="s">
        <v>156</v>
      </c>
      <c r="D162" s="74" t="str">
        <f t="shared" si="4"/>
        <v>b02442</v>
      </c>
      <c r="E162" s="74" t="s">
        <v>1350</v>
      </c>
      <c r="F162" s="75">
        <v>44526</v>
      </c>
      <c r="G162" s="76">
        <v>1345838</v>
      </c>
      <c r="H162" s="77" t="s">
        <v>65</v>
      </c>
      <c r="I162" s="75">
        <v>44557</v>
      </c>
      <c r="J162" s="78">
        <v>44580</v>
      </c>
      <c r="K162" s="79" t="s">
        <v>66</v>
      </c>
      <c r="L162" s="80"/>
      <c r="M162" s="67"/>
      <c r="N162" s="81"/>
      <c r="O162" s="81"/>
    </row>
    <row r="163" spans="1:15" s="66" customFormat="1" hidden="1" x14ac:dyDescent="0.25">
      <c r="A163" s="73">
        <v>132</v>
      </c>
      <c r="B163" s="74">
        <v>299</v>
      </c>
      <c r="C163" s="74" t="s">
        <v>213</v>
      </c>
      <c r="D163" s="74" t="str">
        <f t="shared" si="4"/>
        <v>002447</v>
      </c>
      <c r="E163" s="74" t="s">
        <v>1350</v>
      </c>
      <c r="F163" s="75">
        <v>44526</v>
      </c>
      <c r="G163" s="76">
        <v>506000</v>
      </c>
      <c r="H163" s="77" t="s">
        <v>74</v>
      </c>
      <c r="I163" s="75">
        <v>44567</v>
      </c>
      <c r="J163" s="78">
        <v>44580</v>
      </c>
      <c r="K163" s="79" t="s">
        <v>69</v>
      </c>
      <c r="L163" s="80"/>
      <c r="M163" s="67"/>
      <c r="N163" s="81"/>
      <c r="O163" s="81"/>
    </row>
    <row r="164" spans="1:15" s="66" customFormat="1" hidden="1" x14ac:dyDescent="0.25">
      <c r="A164" s="73">
        <v>1026</v>
      </c>
      <c r="B164" s="74">
        <v>299</v>
      </c>
      <c r="C164" s="74" t="s">
        <v>1237</v>
      </c>
      <c r="D164" s="74" t="str">
        <f t="shared" si="4"/>
        <v>002462</v>
      </c>
      <c r="E164" s="74" t="s">
        <v>1350</v>
      </c>
      <c r="F164" s="75">
        <v>44526</v>
      </c>
      <c r="G164" s="76">
        <v>1967805</v>
      </c>
      <c r="H164" s="77" t="s">
        <v>74</v>
      </c>
      <c r="I164" s="75">
        <v>44656</v>
      </c>
      <c r="J164" s="78">
        <v>44676</v>
      </c>
      <c r="K164" s="79" t="s">
        <v>69</v>
      </c>
      <c r="L164" s="80"/>
      <c r="M164" s="67"/>
      <c r="N164" s="81"/>
      <c r="O164" s="81"/>
    </row>
    <row r="165" spans="1:15" s="66" customFormat="1" hidden="1" x14ac:dyDescent="0.25">
      <c r="A165" s="73">
        <v>10</v>
      </c>
      <c r="B165" s="74">
        <v>930</v>
      </c>
      <c r="C165" s="74" t="s">
        <v>77</v>
      </c>
      <c r="D165" s="74" t="str">
        <f t="shared" si="4"/>
        <v>b02490</v>
      </c>
      <c r="E165" s="74" t="s">
        <v>1350</v>
      </c>
      <c r="F165" s="75">
        <v>44527</v>
      </c>
      <c r="G165" s="76">
        <v>1107678</v>
      </c>
      <c r="H165" s="77" t="s">
        <v>65</v>
      </c>
      <c r="I165" s="75">
        <v>44550</v>
      </c>
      <c r="J165" s="78">
        <v>44580</v>
      </c>
      <c r="K165" s="79" t="s">
        <v>66</v>
      </c>
      <c r="L165" s="80"/>
      <c r="M165" s="67"/>
      <c r="N165" s="81"/>
      <c r="O165" s="81"/>
    </row>
    <row r="166" spans="1:15" s="66" customFormat="1" hidden="1" x14ac:dyDescent="0.25">
      <c r="A166" s="73">
        <v>13</v>
      </c>
      <c r="B166" s="74">
        <v>930</v>
      </c>
      <c r="C166" s="74" t="s">
        <v>80</v>
      </c>
      <c r="D166" s="74" t="str">
        <f t="shared" si="4"/>
        <v>b02491</v>
      </c>
      <c r="E166" s="74" t="s">
        <v>1350</v>
      </c>
      <c r="F166" s="75">
        <v>44527</v>
      </c>
      <c r="G166" s="76">
        <v>2100324</v>
      </c>
      <c r="H166" s="77" t="s">
        <v>65</v>
      </c>
      <c r="I166" s="75">
        <v>44550</v>
      </c>
      <c r="J166" s="78">
        <v>44580</v>
      </c>
      <c r="K166" s="79" t="s">
        <v>66</v>
      </c>
      <c r="L166" s="80"/>
      <c r="M166" s="67"/>
      <c r="N166" s="81"/>
      <c r="O166" s="81"/>
    </row>
    <row r="167" spans="1:15" s="66" customFormat="1" hidden="1" x14ac:dyDescent="0.25">
      <c r="A167" s="73">
        <v>17</v>
      </c>
      <c r="B167" s="74">
        <v>299</v>
      </c>
      <c r="C167" s="74" t="s">
        <v>85</v>
      </c>
      <c r="D167" s="74" t="str">
        <f t="shared" si="4"/>
        <v>b2507</v>
      </c>
      <c r="E167" s="74" t="s">
        <v>1404</v>
      </c>
      <c r="F167" s="75">
        <v>44527</v>
      </c>
      <c r="G167" s="76">
        <v>679872</v>
      </c>
      <c r="H167" s="77" t="s">
        <v>86</v>
      </c>
      <c r="I167" s="75">
        <v>44551</v>
      </c>
      <c r="J167" s="78">
        <v>44580</v>
      </c>
      <c r="K167" s="79" t="s">
        <v>69</v>
      </c>
      <c r="L167" s="80"/>
      <c r="M167" s="67"/>
      <c r="N167" s="81"/>
      <c r="O167" s="81"/>
    </row>
    <row r="168" spans="1:15" s="66" customFormat="1" hidden="1" x14ac:dyDescent="0.25">
      <c r="A168" s="73">
        <v>81</v>
      </c>
      <c r="B168" s="74">
        <v>299</v>
      </c>
      <c r="C168" s="74" t="s">
        <v>157</v>
      </c>
      <c r="D168" s="74" t="str">
        <f t="shared" si="4"/>
        <v>002498</v>
      </c>
      <c r="E168" s="74" t="s">
        <v>1404</v>
      </c>
      <c r="F168" s="75">
        <v>44527</v>
      </c>
      <c r="G168" s="76">
        <v>1413452</v>
      </c>
      <c r="H168" s="77" t="s">
        <v>74</v>
      </c>
      <c r="I168" s="75">
        <v>44557</v>
      </c>
      <c r="J168" s="78">
        <v>44580</v>
      </c>
      <c r="K168" s="79" t="s">
        <v>69</v>
      </c>
      <c r="L168" s="80"/>
      <c r="M168" s="67"/>
      <c r="N168" s="81"/>
      <c r="O168" s="81"/>
    </row>
    <row r="169" spans="1:15" s="66" customFormat="1" hidden="1" x14ac:dyDescent="0.25">
      <c r="A169" s="73">
        <v>82</v>
      </c>
      <c r="B169" s="74">
        <v>299</v>
      </c>
      <c r="C169" s="74" t="s">
        <v>158</v>
      </c>
      <c r="D169" s="74" t="str">
        <f t="shared" si="4"/>
        <v>002481</v>
      </c>
      <c r="E169" s="74" t="s">
        <v>1404</v>
      </c>
      <c r="F169" s="75">
        <v>44527</v>
      </c>
      <c r="G169" s="76">
        <v>1416641</v>
      </c>
      <c r="H169" s="77" t="s">
        <v>83</v>
      </c>
      <c r="I169" s="75">
        <v>44557</v>
      </c>
      <c r="J169" s="78">
        <v>44580</v>
      </c>
      <c r="K169" s="79" t="s">
        <v>69</v>
      </c>
      <c r="L169" s="80"/>
      <c r="M169" s="67"/>
      <c r="N169" s="81"/>
      <c r="O169" s="81"/>
    </row>
    <row r="170" spans="1:15" s="66" customFormat="1" hidden="1" x14ac:dyDescent="0.25">
      <c r="A170" s="73">
        <v>84</v>
      </c>
      <c r="B170" s="74">
        <v>299</v>
      </c>
      <c r="C170" s="74" t="s">
        <v>160</v>
      </c>
      <c r="D170" s="74" t="str">
        <f t="shared" si="4"/>
        <v>002500</v>
      </c>
      <c r="E170" s="74" t="s">
        <v>1404</v>
      </c>
      <c r="F170" s="75">
        <v>44527</v>
      </c>
      <c r="G170" s="76">
        <v>1537536</v>
      </c>
      <c r="H170" s="77" t="s">
        <v>74</v>
      </c>
      <c r="I170" s="75">
        <v>44557</v>
      </c>
      <c r="J170" s="78">
        <v>44580</v>
      </c>
      <c r="K170" s="79" t="s">
        <v>69</v>
      </c>
      <c r="L170" s="80"/>
      <c r="M170" s="67"/>
      <c r="N170" s="81"/>
      <c r="O170" s="81"/>
    </row>
    <row r="171" spans="1:15" s="66" customFormat="1" hidden="1" x14ac:dyDescent="0.25">
      <c r="A171" s="73">
        <v>139</v>
      </c>
      <c r="B171" s="74">
        <v>299</v>
      </c>
      <c r="C171" s="74" t="s">
        <v>220</v>
      </c>
      <c r="D171" s="74" t="str">
        <f t="shared" si="4"/>
        <v>002503</v>
      </c>
      <c r="E171" s="74" t="s">
        <v>1404</v>
      </c>
      <c r="F171" s="75">
        <v>44527</v>
      </c>
      <c r="G171" s="76">
        <v>1048057</v>
      </c>
      <c r="H171" s="77" t="s">
        <v>74</v>
      </c>
      <c r="I171" s="75">
        <v>44567</v>
      </c>
      <c r="J171" s="78">
        <v>44580</v>
      </c>
      <c r="K171" s="79" t="s">
        <v>69</v>
      </c>
      <c r="L171" s="80"/>
      <c r="M171" s="67"/>
      <c r="N171" s="81"/>
      <c r="O171" s="81"/>
    </row>
    <row r="172" spans="1:15" s="66" customFormat="1" hidden="1" x14ac:dyDescent="0.25">
      <c r="A172" s="73">
        <v>142</v>
      </c>
      <c r="B172" s="74">
        <v>299</v>
      </c>
      <c r="C172" s="74" t="s">
        <v>223</v>
      </c>
      <c r="D172" s="74" t="str">
        <f t="shared" si="4"/>
        <v>002482</v>
      </c>
      <c r="E172" s="74" t="s">
        <v>1351</v>
      </c>
      <c r="F172" s="75">
        <v>44527</v>
      </c>
      <c r="G172" s="76">
        <v>1128304</v>
      </c>
      <c r="H172" s="77" t="s">
        <v>83</v>
      </c>
      <c r="I172" s="75">
        <v>44567</v>
      </c>
      <c r="J172" s="78">
        <v>44580</v>
      </c>
      <c r="K172" s="79" t="s">
        <v>69</v>
      </c>
      <c r="L172" s="80"/>
      <c r="M172" s="67"/>
      <c r="N172" s="81"/>
      <c r="O172" s="81"/>
    </row>
    <row r="173" spans="1:15" s="66" customFormat="1" hidden="1" x14ac:dyDescent="0.25">
      <c r="A173" s="73">
        <v>145</v>
      </c>
      <c r="B173" s="74">
        <v>299</v>
      </c>
      <c r="C173" s="74" t="s">
        <v>226</v>
      </c>
      <c r="D173" s="74" t="str">
        <f t="shared" ref="D173:D227" si="5">RIGHT(C173,6)</f>
        <v>002506</v>
      </c>
      <c r="E173" s="74" t="s">
        <v>1351</v>
      </c>
      <c r="F173" s="75">
        <v>44527</v>
      </c>
      <c r="G173" s="76">
        <v>1418560</v>
      </c>
      <c r="H173" s="77" t="s">
        <v>68</v>
      </c>
      <c r="I173" s="75">
        <v>44567</v>
      </c>
      <c r="J173" s="78">
        <v>44580</v>
      </c>
      <c r="K173" s="79" t="s">
        <v>69</v>
      </c>
      <c r="L173" s="80"/>
      <c r="M173" s="67"/>
      <c r="N173" s="81"/>
      <c r="O173" s="81"/>
    </row>
    <row r="174" spans="1:15" s="66" customFormat="1" hidden="1" x14ac:dyDescent="0.25">
      <c r="A174" s="73">
        <v>148</v>
      </c>
      <c r="B174" s="74">
        <v>299</v>
      </c>
      <c r="C174" s="74" t="s">
        <v>229</v>
      </c>
      <c r="D174" s="74" t="str">
        <f t="shared" si="5"/>
        <v>002487</v>
      </c>
      <c r="E174" s="74" t="s">
        <v>1405</v>
      </c>
      <c r="F174" s="75">
        <v>44527</v>
      </c>
      <c r="G174" s="76">
        <v>1790569</v>
      </c>
      <c r="H174" s="77" t="s">
        <v>115</v>
      </c>
      <c r="I174" s="75">
        <v>44567</v>
      </c>
      <c r="J174" s="78">
        <v>44580</v>
      </c>
      <c r="K174" s="79" t="s">
        <v>69</v>
      </c>
      <c r="L174" s="80"/>
      <c r="M174" s="67"/>
      <c r="N174" s="81"/>
      <c r="O174" s="81"/>
    </row>
    <row r="175" spans="1:15" s="66" customFormat="1" hidden="1" x14ac:dyDescent="0.25">
      <c r="A175" s="73">
        <v>157</v>
      </c>
      <c r="B175" s="74">
        <v>299</v>
      </c>
      <c r="C175" s="74" t="s">
        <v>238</v>
      </c>
      <c r="D175" s="74" t="str">
        <f t="shared" si="5"/>
        <v>002489</v>
      </c>
      <c r="E175" s="74" t="s">
        <v>1405</v>
      </c>
      <c r="F175" s="75">
        <v>44527</v>
      </c>
      <c r="G175" s="76">
        <v>845422</v>
      </c>
      <c r="H175" s="77" t="s">
        <v>115</v>
      </c>
      <c r="I175" s="75">
        <v>44571</v>
      </c>
      <c r="J175" s="78">
        <v>44580</v>
      </c>
      <c r="K175" s="79" t="s">
        <v>69</v>
      </c>
      <c r="L175" s="80"/>
      <c r="M175" s="67"/>
      <c r="N175" s="81"/>
      <c r="O175" s="81"/>
    </row>
    <row r="176" spans="1:15" s="66" customFormat="1" hidden="1" x14ac:dyDescent="0.25">
      <c r="A176" s="73">
        <v>159</v>
      </c>
      <c r="B176" s="74">
        <v>299</v>
      </c>
      <c r="C176" s="74" t="s">
        <v>240</v>
      </c>
      <c r="D176" s="74" t="str">
        <f t="shared" si="5"/>
        <v>b2501</v>
      </c>
      <c r="E176" s="74" t="s">
        <v>1405</v>
      </c>
      <c r="F176" s="75">
        <v>44527</v>
      </c>
      <c r="G176" s="76">
        <v>901375</v>
      </c>
      <c r="H176" s="77" t="s">
        <v>86</v>
      </c>
      <c r="I176" s="75">
        <v>44571</v>
      </c>
      <c r="J176" s="78">
        <v>44580</v>
      </c>
      <c r="K176" s="79" t="s">
        <v>69</v>
      </c>
      <c r="L176" s="80"/>
      <c r="M176" s="67"/>
      <c r="N176" s="81"/>
      <c r="O176" s="81"/>
    </row>
    <row r="177" spans="1:15" s="66" customFormat="1" hidden="1" x14ac:dyDescent="0.25">
      <c r="A177" s="73">
        <v>25</v>
      </c>
      <c r="B177" s="74">
        <v>299</v>
      </c>
      <c r="C177" s="74" t="s">
        <v>94</v>
      </c>
      <c r="D177" s="74" t="str">
        <f t="shared" si="5"/>
        <v>002589</v>
      </c>
      <c r="E177" s="74" t="s">
        <v>1405</v>
      </c>
      <c r="F177" s="75">
        <v>44529</v>
      </c>
      <c r="G177" s="76">
        <v>1970562</v>
      </c>
      <c r="H177" s="77" t="s">
        <v>95</v>
      </c>
      <c r="I177" s="75">
        <v>44551</v>
      </c>
      <c r="J177" s="78">
        <v>44580</v>
      </c>
      <c r="K177" s="79" t="s">
        <v>69</v>
      </c>
      <c r="L177" s="80"/>
      <c r="M177" s="67"/>
      <c r="N177" s="81"/>
      <c r="O177" s="81"/>
    </row>
    <row r="178" spans="1:15" s="66" customFormat="1" hidden="1" x14ac:dyDescent="0.25">
      <c r="A178" s="73">
        <v>35</v>
      </c>
      <c r="B178" s="74">
        <v>299</v>
      </c>
      <c r="C178" s="74" t="s">
        <v>110</v>
      </c>
      <c r="D178" s="74" t="str">
        <f t="shared" si="5"/>
        <v>002591</v>
      </c>
      <c r="E178" s="74" t="s">
        <v>1405</v>
      </c>
      <c r="F178" s="75">
        <v>44529</v>
      </c>
      <c r="G178" s="76">
        <v>1373651</v>
      </c>
      <c r="H178" s="77" t="s">
        <v>74</v>
      </c>
      <c r="I178" s="75">
        <v>44552</v>
      </c>
      <c r="J178" s="78">
        <v>44580</v>
      </c>
      <c r="K178" s="79" t="s">
        <v>69</v>
      </c>
      <c r="L178" s="80"/>
      <c r="M178" s="67"/>
      <c r="N178" s="81"/>
      <c r="O178" s="81"/>
    </row>
    <row r="179" spans="1:15" s="66" customFormat="1" hidden="1" x14ac:dyDescent="0.25">
      <c r="A179" s="73">
        <v>55</v>
      </c>
      <c r="B179" s="74">
        <v>299</v>
      </c>
      <c r="C179" s="74" t="s">
        <v>131</v>
      </c>
      <c r="D179" s="74" t="str">
        <f t="shared" si="5"/>
        <v>002592</v>
      </c>
      <c r="E179" s="74" t="s">
        <v>1352</v>
      </c>
      <c r="F179" s="75">
        <v>44529</v>
      </c>
      <c r="G179" s="76">
        <v>750987</v>
      </c>
      <c r="H179" s="77" t="s">
        <v>83</v>
      </c>
      <c r="I179" s="75">
        <v>44557</v>
      </c>
      <c r="J179" s="78">
        <v>44580</v>
      </c>
      <c r="K179" s="79" t="s">
        <v>69</v>
      </c>
      <c r="L179" s="80"/>
      <c r="M179" s="67"/>
      <c r="N179" s="81"/>
      <c r="O179" s="81"/>
    </row>
    <row r="180" spans="1:15" s="66" customFormat="1" hidden="1" x14ac:dyDescent="0.25">
      <c r="A180" s="73">
        <v>63</v>
      </c>
      <c r="B180" s="74">
        <v>299</v>
      </c>
      <c r="C180" s="74" t="s">
        <v>139</v>
      </c>
      <c r="D180" s="74" t="str">
        <f t="shared" si="5"/>
        <v>002580</v>
      </c>
      <c r="E180" s="74" t="s">
        <v>1352</v>
      </c>
      <c r="F180" s="75">
        <v>44529</v>
      </c>
      <c r="G180" s="76">
        <v>1014690</v>
      </c>
      <c r="H180" s="77" t="s">
        <v>115</v>
      </c>
      <c r="I180" s="75">
        <v>44557</v>
      </c>
      <c r="J180" s="78">
        <v>44580</v>
      </c>
      <c r="K180" s="79" t="s">
        <v>69</v>
      </c>
      <c r="L180" s="80"/>
      <c r="M180" s="67"/>
      <c r="N180" s="81"/>
      <c r="O180" s="81"/>
    </row>
    <row r="181" spans="1:15" s="66" customFormat="1" hidden="1" x14ac:dyDescent="0.25">
      <c r="A181" s="73">
        <v>66</v>
      </c>
      <c r="B181" s="74">
        <v>299</v>
      </c>
      <c r="C181" s="74" t="s">
        <v>142</v>
      </c>
      <c r="D181" s="74" t="str">
        <f t="shared" si="5"/>
        <v>002597</v>
      </c>
      <c r="E181" s="74" t="s">
        <v>1352</v>
      </c>
      <c r="F181" s="75">
        <v>44529</v>
      </c>
      <c r="G181" s="76">
        <v>1131148</v>
      </c>
      <c r="H181" s="77" t="s">
        <v>74</v>
      </c>
      <c r="I181" s="75">
        <v>44557</v>
      </c>
      <c r="J181" s="78">
        <v>44580</v>
      </c>
      <c r="K181" s="79" t="s">
        <v>69</v>
      </c>
      <c r="L181" s="80"/>
      <c r="M181" s="67"/>
      <c r="N181" s="81"/>
      <c r="O181" s="81"/>
    </row>
    <row r="182" spans="1:15" s="66" customFormat="1" hidden="1" x14ac:dyDescent="0.25">
      <c r="A182" s="73">
        <v>67</v>
      </c>
      <c r="B182" s="74">
        <v>299</v>
      </c>
      <c r="C182" s="74" t="s">
        <v>143</v>
      </c>
      <c r="D182" s="74" t="str">
        <f t="shared" si="5"/>
        <v>002579</v>
      </c>
      <c r="E182" s="74" t="s">
        <v>1353</v>
      </c>
      <c r="F182" s="75">
        <v>44529</v>
      </c>
      <c r="G182" s="76">
        <v>1139820</v>
      </c>
      <c r="H182" s="77" t="s">
        <v>115</v>
      </c>
      <c r="I182" s="75">
        <v>44557</v>
      </c>
      <c r="J182" s="78">
        <v>44580</v>
      </c>
      <c r="K182" s="79" t="s">
        <v>69</v>
      </c>
      <c r="L182" s="80"/>
      <c r="M182" s="67"/>
      <c r="N182" s="81"/>
      <c r="O182" s="81"/>
    </row>
    <row r="183" spans="1:15" s="66" customFormat="1" hidden="1" x14ac:dyDescent="0.25">
      <c r="A183" s="73">
        <v>141</v>
      </c>
      <c r="B183" s="74">
        <v>299</v>
      </c>
      <c r="C183" s="74" t="s">
        <v>222</v>
      </c>
      <c r="D183" s="74" t="str">
        <f t="shared" si="5"/>
        <v>002577</v>
      </c>
      <c r="E183" s="74" t="s">
        <v>1353</v>
      </c>
      <c r="F183" s="75">
        <v>44529</v>
      </c>
      <c r="G183" s="76">
        <v>1064957</v>
      </c>
      <c r="H183" s="77" t="s">
        <v>115</v>
      </c>
      <c r="I183" s="75">
        <v>44567</v>
      </c>
      <c r="J183" s="78">
        <v>44580</v>
      </c>
      <c r="K183" s="79" t="s">
        <v>69</v>
      </c>
      <c r="L183" s="80"/>
      <c r="M183" s="67"/>
      <c r="N183" s="81"/>
      <c r="O183" s="81"/>
    </row>
    <row r="184" spans="1:15" s="66" customFormat="1" hidden="1" x14ac:dyDescent="0.25">
      <c r="A184" s="73">
        <v>158</v>
      </c>
      <c r="B184" s="74">
        <v>299</v>
      </c>
      <c r="C184" s="74" t="s">
        <v>239</v>
      </c>
      <c r="D184" s="74" t="str">
        <f t="shared" si="5"/>
        <v>002581</v>
      </c>
      <c r="E184" s="74" t="s">
        <v>1353</v>
      </c>
      <c r="F184" s="75">
        <v>44529</v>
      </c>
      <c r="G184" s="76">
        <v>885982</v>
      </c>
      <c r="H184" s="77" t="s">
        <v>115</v>
      </c>
      <c r="I184" s="75">
        <v>44571</v>
      </c>
      <c r="J184" s="78">
        <v>44580</v>
      </c>
      <c r="K184" s="79" t="s">
        <v>69</v>
      </c>
      <c r="L184" s="80"/>
      <c r="M184" s="67"/>
      <c r="N184" s="81"/>
      <c r="O184" s="81"/>
    </row>
    <row r="185" spans="1:15" s="66" customFormat="1" hidden="1" x14ac:dyDescent="0.25">
      <c r="A185" s="73">
        <v>166</v>
      </c>
      <c r="B185" s="74">
        <v>299</v>
      </c>
      <c r="C185" s="74" t="s">
        <v>247</v>
      </c>
      <c r="D185" s="74" t="str">
        <f t="shared" si="5"/>
        <v>002578</v>
      </c>
      <c r="E185" s="74" t="s">
        <v>1353</v>
      </c>
      <c r="F185" s="75">
        <v>44529</v>
      </c>
      <c r="G185" s="76">
        <v>2125019</v>
      </c>
      <c r="H185" s="77" t="s">
        <v>115</v>
      </c>
      <c r="I185" s="75">
        <v>44571</v>
      </c>
      <c r="J185" s="78">
        <v>44580</v>
      </c>
      <c r="K185" s="79" t="s">
        <v>69</v>
      </c>
      <c r="L185" s="80"/>
      <c r="M185" s="67"/>
      <c r="N185" s="81"/>
      <c r="O185" s="81"/>
    </row>
    <row r="186" spans="1:15" s="66" customFormat="1" hidden="1" x14ac:dyDescent="0.25">
      <c r="A186" s="73">
        <v>171</v>
      </c>
      <c r="B186" s="74">
        <v>299</v>
      </c>
      <c r="C186" s="74" t="s">
        <v>252</v>
      </c>
      <c r="D186" s="74" t="str">
        <f t="shared" si="5"/>
        <v>002590</v>
      </c>
      <c r="E186" s="74" t="s">
        <v>1406</v>
      </c>
      <c r="F186" s="75">
        <v>44529</v>
      </c>
      <c r="G186" s="76">
        <v>1182337</v>
      </c>
      <c r="H186" s="77" t="s">
        <v>74</v>
      </c>
      <c r="I186" s="75">
        <v>44572</v>
      </c>
      <c r="J186" s="78">
        <v>44580</v>
      </c>
      <c r="K186" s="79" t="s">
        <v>69</v>
      </c>
      <c r="L186" s="80"/>
      <c r="M186" s="67"/>
      <c r="N186" s="81"/>
      <c r="O186" s="81"/>
    </row>
    <row r="187" spans="1:15" s="66" customFormat="1" hidden="1" x14ac:dyDescent="0.25">
      <c r="A187" s="73">
        <v>991</v>
      </c>
      <c r="B187" s="74">
        <v>299</v>
      </c>
      <c r="C187" s="74" t="s">
        <v>1200</v>
      </c>
      <c r="D187" s="74" t="str">
        <f t="shared" si="5"/>
        <v>-B2582</v>
      </c>
      <c r="E187" s="74" t="s">
        <v>1406</v>
      </c>
      <c r="F187" s="75">
        <v>44529</v>
      </c>
      <c r="G187" s="76">
        <v>2276087</v>
      </c>
      <c r="H187" s="77" t="s">
        <v>74</v>
      </c>
      <c r="I187" s="75">
        <v>44613</v>
      </c>
      <c r="J187" s="78">
        <v>44639</v>
      </c>
      <c r="K187" s="79" t="s">
        <v>69</v>
      </c>
      <c r="L187" s="80"/>
      <c r="M187" s="67"/>
      <c r="N187" s="81"/>
      <c r="O187" s="81"/>
    </row>
    <row r="188" spans="1:15" s="66" customFormat="1" x14ac:dyDescent="0.25">
      <c r="A188" s="73">
        <v>1025</v>
      </c>
      <c r="B188" s="74">
        <v>441</v>
      </c>
      <c r="C188" s="74" t="s">
        <v>1236</v>
      </c>
      <c r="D188" s="74" t="str">
        <f t="shared" si="5"/>
        <v>002603</v>
      </c>
      <c r="E188" s="74" t="s">
        <v>1406</v>
      </c>
      <c r="F188" s="75">
        <v>44529</v>
      </c>
      <c r="G188" s="76">
        <v>4415866</v>
      </c>
      <c r="H188" s="77" t="s">
        <v>107</v>
      </c>
      <c r="I188" s="75">
        <v>44645</v>
      </c>
      <c r="J188" s="78">
        <v>44676</v>
      </c>
      <c r="K188" s="79" t="s">
        <v>915</v>
      </c>
      <c r="L188" s="80"/>
      <c r="M188" s="67"/>
      <c r="N188" s="81"/>
      <c r="O188" s="81"/>
    </row>
    <row r="189" spans="1:15" s="66" customFormat="1" hidden="1" x14ac:dyDescent="0.25">
      <c r="A189" s="73">
        <v>5</v>
      </c>
      <c r="B189" s="74">
        <v>299</v>
      </c>
      <c r="C189" s="74" t="s">
        <v>71</v>
      </c>
      <c r="D189" s="74" t="str">
        <f t="shared" si="5"/>
        <v>002647</v>
      </c>
      <c r="E189" s="74" t="s">
        <v>1354</v>
      </c>
      <c r="F189" s="75">
        <v>44530</v>
      </c>
      <c r="G189" s="76">
        <v>800961</v>
      </c>
      <c r="H189" s="77" t="s">
        <v>68</v>
      </c>
      <c r="I189" s="75">
        <v>44550</v>
      </c>
      <c r="J189" s="78">
        <v>44580</v>
      </c>
      <c r="K189" s="79" t="s">
        <v>69</v>
      </c>
      <c r="L189" s="80"/>
      <c r="M189" s="67"/>
      <c r="N189" s="81"/>
      <c r="O189" s="81"/>
    </row>
    <row r="190" spans="1:15" s="66" customFormat="1" x14ac:dyDescent="0.25">
      <c r="A190" s="73">
        <v>33</v>
      </c>
      <c r="B190" s="74">
        <v>465</v>
      </c>
      <c r="C190" s="74" t="s">
        <v>106</v>
      </c>
      <c r="D190" s="74" t="str">
        <f t="shared" si="5"/>
        <v>002645</v>
      </c>
      <c r="E190" s="74" t="s">
        <v>1354</v>
      </c>
      <c r="F190" s="75">
        <v>44530</v>
      </c>
      <c r="G190" s="76">
        <v>1221638</v>
      </c>
      <c r="H190" s="77" t="s">
        <v>107</v>
      </c>
      <c r="I190" s="75">
        <v>44552</v>
      </c>
      <c r="J190" s="78">
        <v>44580</v>
      </c>
      <c r="K190" s="79" t="s">
        <v>108</v>
      </c>
      <c r="L190" s="80"/>
      <c r="M190" s="67"/>
      <c r="N190" s="81"/>
      <c r="O190" s="81"/>
    </row>
    <row r="191" spans="1:15" s="66" customFormat="1" hidden="1" x14ac:dyDescent="0.25">
      <c r="A191" s="73">
        <v>153</v>
      </c>
      <c r="B191" s="74">
        <v>299</v>
      </c>
      <c r="C191" s="74" t="s">
        <v>234</v>
      </c>
      <c r="D191" s="74" t="str">
        <f t="shared" si="5"/>
        <v>002662</v>
      </c>
      <c r="E191" s="74" t="s">
        <v>1354</v>
      </c>
      <c r="F191" s="75">
        <v>44530</v>
      </c>
      <c r="G191" s="76">
        <v>2334904</v>
      </c>
      <c r="H191" s="77" t="s">
        <v>115</v>
      </c>
      <c r="I191" s="75">
        <v>44567</v>
      </c>
      <c r="J191" s="78">
        <v>44580</v>
      </c>
      <c r="K191" s="79" t="s">
        <v>69</v>
      </c>
      <c r="L191" s="80"/>
      <c r="M191" s="67"/>
      <c r="N191" s="81"/>
      <c r="O191" s="81"/>
    </row>
    <row r="192" spans="1:15" s="66" customFormat="1" hidden="1" x14ac:dyDescent="0.25">
      <c r="A192" s="73">
        <v>160</v>
      </c>
      <c r="B192" s="74">
        <v>299</v>
      </c>
      <c r="C192" s="74" t="s">
        <v>241</v>
      </c>
      <c r="D192" s="74" t="str">
        <f t="shared" si="5"/>
        <v>b2634</v>
      </c>
      <c r="E192" s="74" t="s">
        <v>1354</v>
      </c>
      <c r="F192" s="75">
        <v>44530</v>
      </c>
      <c r="G192" s="76">
        <v>1038620</v>
      </c>
      <c r="H192" s="77" t="s">
        <v>86</v>
      </c>
      <c r="I192" s="75">
        <v>44571</v>
      </c>
      <c r="J192" s="78">
        <v>44580</v>
      </c>
      <c r="K192" s="79" t="s">
        <v>69</v>
      </c>
      <c r="L192" s="80"/>
      <c r="M192" s="67"/>
      <c r="N192" s="81"/>
      <c r="O192" s="81"/>
    </row>
    <row r="193" spans="1:15" s="66" customFormat="1" hidden="1" x14ac:dyDescent="0.25">
      <c r="A193" s="73">
        <v>162</v>
      </c>
      <c r="B193" s="74">
        <v>299</v>
      </c>
      <c r="C193" s="74" t="s">
        <v>243</v>
      </c>
      <c r="D193" s="74" t="str">
        <f t="shared" si="5"/>
        <v>002661</v>
      </c>
      <c r="E193" s="74" t="s">
        <v>1356</v>
      </c>
      <c r="F193" s="75">
        <v>44530</v>
      </c>
      <c r="G193" s="76">
        <v>1443453</v>
      </c>
      <c r="H193" s="77" t="s">
        <v>115</v>
      </c>
      <c r="I193" s="75">
        <v>44571</v>
      </c>
      <c r="J193" s="78">
        <v>44580</v>
      </c>
      <c r="K193" s="79" t="s">
        <v>69</v>
      </c>
      <c r="L193" s="80"/>
      <c r="M193" s="67"/>
      <c r="N193" s="81"/>
      <c r="O193" s="81"/>
    </row>
    <row r="194" spans="1:15" s="66" customFormat="1" hidden="1" x14ac:dyDescent="0.25">
      <c r="A194" s="73">
        <v>285</v>
      </c>
      <c r="B194" s="74">
        <v>299</v>
      </c>
      <c r="C194" s="74" t="s">
        <v>404</v>
      </c>
      <c r="D194" s="74" t="str">
        <f t="shared" si="5"/>
        <v>b02786</v>
      </c>
      <c r="E194" s="74" t="s">
        <v>1356</v>
      </c>
      <c r="F194" s="75">
        <v>44531</v>
      </c>
      <c r="G194" s="76">
        <v>648198</v>
      </c>
      <c r="H194" s="77" t="s">
        <v>68</v>
      </c>
      <c r="I194" s="75">
        <v>44579</v>
      </c>
      <c r="J194" s="78">
        <v>44580</v>
      </c>
      <c r="K194" s="79" t="s">
        <v>69</v>
      </c>
      <c r="L194" s="80"/>
      <c r="M194" s="67"/>
      <c r="N194" s="81"/>
      <c r="O194" s="81"/>
    </row>
    <row r="195" spans="1:15" s="66" customFormat="1" hidden="1" x14ac:dyDescent="0.25">
      <c r="A195" s="73">
        <v>373</v>
      </c>
      <c r="B195" s="74">
        <v>618</v>
      </c>
      <c r="C195" s="74" t="s">
        <v>506</v>
      </c>
      <c r="D195" s="74" t="str">
        <f t="shared" si="5"/>
        <v>A2669</v>
      </c>
      <c r="E195" s="74" t="s">
        <v>1357</v>
      </c>
      <c r="F195" s="75">
        <v>44531</v>
      </c>
      <c r="G195" s="76">
        <v>960504</v>
      </c>
      <c r="H195" s="77" t="s">
        <v>507</v>
      </c>
      <c r="I195" s="75">
        <v>44579</v>
      </c>
      <c r="J195" s="78">
        <v>44580</v>
      </c>
      <c r="K195" s="79" t="s">
        <v>508</v>
      </c>
      <c r="L195" s="80"/>
      <c r="M195" s="67"/>
      <c r="N195" s="81"/>
      <c r="O195" s="81"/>
    </row>
    <row r="196" spans="1:15" s="66" customFormat="1" x14ac:dyDescent="0.25">
      <c r="A196" s="73">
        <v>418</v>
      </c>
      <c r="B196" s="74">
        <v>512</v>
      </c>
      <c r="C196" s="74" t="s">
        <v>558</v>
      </c>
      <c r="D196" s="74" t="str">
        <f t="shared" si="5"/>
        <v>002668</v>
      </c>
      <c r="E196" s="74" t="s">
        <v>1357</v>
      </c>
      <c r="F196" s="75">
        <v>44531</v>
      </c>
      <c r="G196" s="76">
        <v>1113266</v>
      </c>
      <c r="H196" s="77" t="s">
        <v>559</v>
      </c>
      <c r="I196" s="75">
        <v>44579</v>
      </c>
      <c r="J196" s="78">
        <v>44580</v>
      </c>
      <c r="K196" s="79" t="s">
        <v>560</v>
      </c>
      <c r="L196" s="80"/>
      <c r="M196" s="67"/>
      <c r="N196" s="81"/>
    </row>
    <row r="197" spans="1:15" s="66" customFormat="1" x14ac:dyDescent="0.25">
      <c r="A197" s="73">
        <v>474</v>
      </c>
      <c r="B197" s="74">
        <v>199</v>
      </c>
      <c r="C197" s="74" t="s">
        <v>621</v>
      </c>
      <c r="D197" s="74" t="str">
        <f t="shared" si="5"/>
        <v>002739</v>
      </c>
      <c r="E197" s="74" t="s">
        <v>1407</v>
      </c>
      <c r="F197" s="75">
        <v>44531</v>
      </c>
      <c r="G197" s="76">
        <v>1305051</v>
      </c>
      <c r="H197" s="77" t="s">
        <v>107</v>
      </c>
      <c r="I197" s="75">
        <v>44579</v>
      </c>
      <c r="J197" s="78">
        <v>44580</v>
      </c>
      <c r="K197" s="79" t="s">
        <v>622</v>
      </c>
      <c r="L197" s="80"/>
      <c r="M197" s="67"/>
      <c r="N197" s="81"/>
      <c r="O197" s="81"/>
    </row>
    <row r="198" spans="1:15" s="66" customFormat="1" hidden="1" x14ac:dyDescent="0.25">
      <c r="A198" s="73">
        <v>482</v>
      </c>
      <c r="B198" s="74">
        <v>299</v>
      </c>
      <c r="C198" s="74" t="s">
        <v>631</v>
      </c>
      <c r="D198" s="74" t="str">
        <f t="shared" si="5"/>
        <v>b02787</v>
      </c>
      <c r="E198" s="74" t="s">
        <v>1407</v>
      </c>
      <c r="F198" s="75">
        <v>44531</v>
      </c>
      <c r="G198" s="76">
        <v>1359743</v>
      </c>
      <c r="H198" s="77" t="s">
        <v>65</v>
      </c>
      <c r="I198" s="75">
        <v>44579</v>
      </c>
      <c r="J198" s="78">
        <v>44580</v>
      </c>
      <c r="K198" s="79" t="s">
        <v>69</v>
      </c>
      <c r="L198" s="80"/>
      <c r="M198" s="67"/>
      <c r="N198" s="81"/>
      <c r="O198" s="81"/>
    </row>
    <row r="199" spans="1:15" s="66" customFormat="1" hidden="1" x14ac:dyDescent="0.25">
      <c r="A199" s="73">
        <v>521</v>
      </c>
      <c r="B199" s="74">
        <v>299</v>
      </c>
      <c r="C199" s="74" t="s">
        <v>674</v>
      </c>
      <c r="D199" s="74" t="str">
        <f t="shared" si="5"/>
        <v>002791</v>
      </c>
      <c r="E199" s="74" t="s">
        <v>1407</v>
      </c>
      <c r="F199" s="75">
        <v>44531</v>
      </c>
      <c r="G199" s="76">
        <v>1543691</v>
      </c>
      <c r="H199" s="77" t="s">
        <v>333</v>
      </c>
      <c r="I199" s="75">
        <v>44579</v>
      </c>
      <c r="J199" s="78">
        <v>44580</v>
      </c>
      <c r="K199" s="79" t="s">
        <v>69</v>
      </c>
      <c r="L199" s="80"/>
      <c r="M199" s="67"/>
      <c r="N199" s="81"/>
      <c r="O199" s="81"/>
    </row>
    <row r="200" spans="1:15" s="66" customFormat="1" hidden="1" x14ac:dyDescent="0.25">
      <c r="A200" s="73">
        <v>526</v>
      </c>
      <c r="B200" s="74">
        <v>299</v>
      </c>
      <c r="C200" s="74" t="s">
        <v>679</v>
      </c>
      <c r="D200" s="74" t="str">
        <f t="shared" si="5"/>
        <v>b02785</v>
      </c>
      <c r="E200" s="74" t="s">
        <v>1358</v>
      </c>
      <c r="F200" s="75">
        <v>44531</v>
      </c>
      <c r="G200" s="76">
        <v>1545385</v>
      </c>
      <c r="H200" s="77" t="s">
        <v>333</v>
      </c>
      <c r="I200" s="75">
        <v>44579</v>
      </c>
      <c r="J200" s="78">
        <v>44580</v>
      </c>
      <c r="K200" s="79" t="s">
        <v>69</v>
      </c>
      <c r="L200" s="80"/>
      <c r="M200" s="67"/>
      <c r="N200" s="81"/>
      <c r="O200" s="81"/>
    </row>
    <row r="201" spans="1:15" s="66" customFormat="1" x14ac:dyDescent="0.25">
      <c r="A201" s="73">
        <v>528</v>
      </c>
      <c r="B201" s="74">
        <v>540</v>
      </c>
      <c r="C201" s="74" t="s">
        <v>681</v>
      </c>
      <c r="D201" s="74" t="str">
        <f>RIGHT(C201,4)</f>
        <v>2740</v>
      </c>
      <c r="E201" s="74" t="s">
        <v>1358</v>
      </c>
      <c r="F201" s="75">
        <v>44531</v>
      </c>
      <c r="G201" s="76">
        <v>1564301</v>
      </c>
      <c r="H201" s="77" t="s">
        <v>682</v>
      </c>
      <c r="I201" s="75">
        <v>44579</v>
      </c>
      <c r="J201" s="78">
        <v>44580</v>
      </c>
      <c r="K201" s="79" t="s">
        <v>397</v>
      </c>
      <c r="L201" s="80"/>
      <c r="M201" s="67"/>
      <c r="N201" s="81"/>
      <c r="O201" s="81"/>
    </row>
    <row r="202" spans="1:15" s="66" customFormat="1" hidden="1" x14ac:dyDescent="0.25">
      <c r="A202" s="73">
        <v>542</v>
      </c>
      <c r="B202" s="74">
        <v>910</v>
      </c>
      <c r="C202" s="74" t="s">
        <v>700</v>
      </c>
      <c r="D202" s="74" t="str">
        <f t="shared" si="5"/>
        <v>002691</v>
      </c>
      <c r="E202" s="74" t="s">
        <v>1358</v>
      </c>
      <c r="F202" s="75">
        <v>44531</v>
      </c>
      <c r="G202" s="76">
        <v>1627690</v>
      </c>
      <c r="H202" s="77" t="s">
        <v>86</v>
      </c>
      <c r="I202" s="75">
        <v>44579</v>
      </c>
      <c r="J202" s="78">
        <v>44580</v>
      </c>
      <c r="K202" s="79" t="s">
        <v>98</v>
      </c>
      <c r="L202" s="80"/>
      <c r="M202" s="67"/>
      <c r="N202" s="81"/>
      <c r="O202" s="81"/>
    </row>
    <row r="203" spans="1:15" s="66" customFormat="1" hidden="1" x14ac:dyDescent="0.25">
      <c r="A203" s="73">
        <v>569</v>
      </c>
      <c r="B203" s="74">
        <v>910</v>
      </c>
      <c r="C203" s="74" t="s">
        <v>732</v>
      </c>
      <c r="D203" s="74" t="str">
        <f t="shared" si="5"/>
        <v>002690</v>
      </c>
      <c r="E203" s="74" t="s">
        <v>1358</v>
      </c>
      <c r="F203" s="75">
        <v>44531</v>
      </c>
      <c r="G203" s="76">
        <v>1826528</v>
      </c>
      <c r="H203" s="77" t="s">
        <v>86</v>
      </c>
      <c r="I203" s="75">
        <v>44579</v>
      </c>
      <c r="J203" s="78">
        <v>44580</v>
      </c>
      <c r="K203" s="79" t="s">
        <v>98</v>
      </c>
      <c r="L203" s="80"/>
      <c r="M203" s="67"/>
      <c r="N203" s="81"/>
      <c r="O203" s="81"/>
    </row>
    <row r="204" spans="1:15" s="66" customFormat="1" x14ac:dyDescent="0.25">
      <c r="A204" s="73">
        <v>570</v>
      </c>
      <c r="B204" s="74">
        <v>200</v>
      </c>
      <c r="C204" s="74" t="s">
        <v>733</v>
      </c>
      <c r="D204" s="74" t="str">
        <f>RIGHT(C204,4)</f>
        <v>2667</v>
      </c>
      <c r="E204" s="74" t="s">
        <v>1408</v>
      </c>
      <c r="F204" s="75">
        <v>44531</v>
      </c>
      <c r="G204" s="76">
        <v>1832457</v>
      </c>
      <c r="H204" s="77" t="s">
        <v>734</v>
      </c>
      <c r="I204" s="75">
        <v>44579</v>
      </c>
      <c r="J204" s="78">
        <v>44580</v>
      </c>
      <c r="K204" s="79" t="s">
        <v>735</v>
      </c>
      <c r="L204" s="80"/>
      <c r="M204" s="67"/>
      <c r="N204" s="81"/>
      <c r="O204" s="81"/>
    </row>
    <row r="205" spans="1:15" s="66" customFormat="1" hidden="1" x14ac:dyDescent="0.25">
      <c r="A205" s="73">
        <v>647</v>
      </c>
      <c r="B205" s="74">
        <v>910</v>
      </c>
      <c r="C205" s="74" t="s">
        <v>834</v>
      </c>
      <c r="D205" s="74" t="str">
        <f t="shared" si="5"/>
        <v>002692</v>
      </c>
      <c r="E205" s="74" t="s">
        <v>1408</v>
      </c>
      <c r="F205" s="75">
        <v>44531</v>
      </c>
      <c r="G205" s="76">
        <v>2086778</v>
      </c>
      <c r="H205" s="77" t="s">
        <v>86</v>
      </c>
      <c r="I205" s="75">
        <v>44579</v>
      </c>
      <c r="J205" s="78">
        <v>44580</v>
      </c>
      <c r="K205" s="79" t="s">
        <v>98</v>
      </c>
      <c r="L205" s="80"/>
      <c r="M205" s="67"/>
      <c r="N205" s="81"/>
      <c r="O205" s="81"/>
    </row>
    <row r="206" spans="1:15" s="66" customFormat="1" hidden="1" x14ac:dyDescent="0.25">
      <c r="A206" s="73">
        <v>650</v>
      </c>
      <c r="B206" s="74">
        <v>910</v>
      </c>
      <c r="C206" s="74" t="s">
        <v>837</v>
      </c>
      <c r="D206" s="74" t="str">
        <f t="shared" si="5"/>
        <v>002687</v>
      </c>
      <c r="E206" s="74" t="s">
        <v>1408</v>
      </c>
      <c r="F206" s="75">
        <v>44531</v>
      </c>
      <c r="G206" s="76">
        <v>2100016</v>
      </c>
      <c r="H206" s="77" t="s">
        <v>86</v>
      </c>
      <c r="I206" s="75">
        <v>44579</v>
      </c>
      <c r="J206" s="78">
        <v>44580</v>
      </c>
      <c r="K206" s="79" t="s">
        <v>98</v>
      </c>
      <c r="L206" s="80"/>
      <c r="M206" s="67"/>
      <c r="N206" s="81"/>
      <c r="O206" s="81"/>
    </row>
    <row r="207" spans="1:15" s="66" customFormat="1" x14ac:dyDescent="0.25">
      <c r="A207" s="73">
        <v>695</v>
      </c>
      <c r="B207" s="74">
        <v>453</v>
      </c>
      <c r="C207" s="74" t="s">
        <v>884</v>
      </c>
      <c r="D207" s="74" t="str">
        <f t="shared" si="5"/>
        <v>002747</v>
      </c>
      <c r="E207" s="74" t="s">
        <v>1362</v>
      </c>
      <c r="F207" s="75">
        <v>44531</v>
      </c>
      <c r="G207" s="76">
        <v>2494859</v>
      </c>
      <c r="H207" s="77" t="s">
        <v>465</v>
      </c>
      <c r="I207" s="75">
        <v>44579</v>
      </c>
      <c r="J207" s="78">
        <v>44580</v>
      </c>
      <c r="K207" s="79" t="s">
        <v>885</v>
      </c>
      <c r="L207" s="80"/>
      <c r="M207" s="67"/>
      <c r="N207" s="81"/>
      <c r="O207" s="81"/>
    </row>
    <row r="208" spans="1:15" s="66" customFormat="1" x14ac:dyDescent="0.25">
      <c r="A208" s="73">
        <v>761</v>
      </c>
      <c r="B208" s="74">
        <v>432</v>
      </c>
      <c r="C208" s="74" t="s">
        <v>952</v>
      </c>
      <c r="D208" s="74" t="str">
        <f>RIGHT(C208,4)</f>
        <v>2682</v>
      </c>
      <c r="E208" s="74" t="s">
        <v>1362</v>
      </c>
      <c r="F208" s="75">
        <v>44531</v>
      </c>
      <c r="G208" s="76">
        <v>3198756</v>
      </c>
      <c r="H208" s="77" t="s">
        <v>107</v>
      </c>
      <c r="I208" s="75">
        <v>44579</v>
      </c>
      <c r="J208" s="78">
        <v>44580</v>
      </c>
      <c r="K208" s="79" t="s">
        <v>953</v>
      </c>
      <c r="L208" s="80"/>
      <c r="M208" s="67"/>
      <c r="N208" s="81"/>
      <c r="O208" s="81"/>
    </row>
    <row r="209" spans="1:15" s="66" customFormat="1" x14ac:dyDescent="0.25">
      <c r="A209" s="73">
        <v>782</v>
      </c>
      <c r="B209" s="74">
        <v>606</v>
      </c>
      <c r="C209" s="74" t="s">
        <v>976</v>
      </c>
      <c r="D209" s="74" t="str">
        <f t="shared" si="5"/>
        <v>002666</v>
      </c>
      <c r="E209" s="74" t="s">
        <v>1362</v>
      </c>
      <c r="F209" s="75">
        <v>44531</v>
      </c>
      <c r="G209" s="76">
        <v>3448170</v>
      </c>
      <c r="H209" s="77" t="s">
        <v>723</v>
      </c>
      <c r="I209" s="75">
        <v>44579</v>
      </c>
      <c r="J209" s="78">
        <v>44580</v>
      </c>
      <c r="K209" s="79" t="s">
        <v>279</v>
      </c>
      <c r="L209" s="80"/>
      <c r="M209" s="67"/>
      <c r="N209" s="81"/>
      <c r="O209" s="81"/>
    </row>
    <row r="210" spans="1:15" s="66" customFormat="1" x14ac:dyDescent="0.25">
      <c r="A210" s="73">
        <v>844</v>
      </c>
      <c r="B210" s="74">
        <v>513</v>
      </c>
      <c r="C210" s="74" t="s">
        <v>1042</v>
      </c>
      <c r="D210" s="74" t="str">
        <f>RIGHT(C210,4)</f>
        <v>2741</v>
      </c>
      <c r="E210" s="74" t="s">
        <v>1409</v>
      </c>
      <c r="F210" s="75">
        <v>44531</v>
      </c>
      <c r="G210" s="76">
        <v>4577868</v>
      </c>
      <c r="H210" s="77" t="s">
        <v>559</v>
      </c>
      <c r="I210" s="75">
        <v>44579</v>
      </c>
      <c r="J210" s="78">
        <v>44580</v>
      </c>
      <c r="K210" s="79" t="s">
        <v>671</v>
      </c>
      <c r="L210" s="80"/>
      <c r="M210" s="67"/>
      <c r="N210" s="81"/>
      <c r="O210" s="81"/>
    </row>
    <row r="211" spans="1:15" s="66" customFormat="1" hidden="1" x14ac:dyDescent="0.25">
      <c r="A211" s="73">
        <v>116</v>
      </c>
      <c r="B211" s="74">
        <v>299</v>
      </c>
      <c r="C211" s="74">
        <v>44742</v>
      </c>
      <c r="D211" s="74" t="str">
        <f t="shared" si="5"/>
        <v>44742</v>
      </c>
      <c r="E211" s="74" t="s">
        <v>1409</v>
      </c>
      <c r="F211" s="75">
        <v>44532</v>
      </c>
      <c r="G211" s="76">
        <v>-1091805</v>
      </c>
      <c r="H211" s="77" t="s">
        <v>197</v>
      </c>
      <c r="I211" s="75">
        <v>44567</v>
      </c>
      <c r="J211" s="78">
        <v>44580</v>
      </c>
      <c r="K211" s="79" t="s">
        <v>69</v>
      </c>
      <c r="L211" s="80" t="s">
        <v>63</v>
      </c>
      <c r="M211" s="67"/>
      <c r="N211" s="81"/>
      <c r="O211" s="81"/>
    </row>
    <row r="212" spans="1:15" s="66" customFormat="1" hidden="1" x14ac:dyDescent="0.25">
      <c r="A212" s="73">
        <v>117</v>
      </c>
      <c r="B212" s="74">
        <v>299</v>
      </c>
      <c r="C212" s="74">
        <v>44878</v>
      </c>
      <c r="D212" s="74" t="str">
        <f t="shared" si="5"/>
        <v>44878</v>
      </c>
      <c r="E212" s="74" t="s">
        <v>1410</v>
      </c>
      <c r="F212" s="75">
        <v>44532</v>
      </c>
      <c r="G212" s="76">
        <v>-1072331</v>
      </c>
      <c r="H212" s="77" t="s">
        <v>198</v>
      </c>
      <c r="I212" s="75">
        <v>44567</v>
      </c>
      <c r="J212" s="78">
        <v>44580</v>
      </c>
      <c r="K212" s="79" t="s">
        <v>69</v>
      </c>
      <c r="L212" s="80" t="s">
        <v>63</v>
      </c>
      <c r="M212" s="67"/>
      <c r="N212" s="81"/>
      <c r="O212" s="81"/>
    </row>
    <row r="213" spans="1:15" s="66" customFormat="1" hidden="1" x14ac:dyDescent="0.25">
      <c r="A213" s="73">
        <v>121</v>
      </c>
      <c r="B213" s="74">
        <v>299</v>
      </c>
      <c r="C213" s="74">
        <v>44815</v>
      </c>
      <c r="D213" s="74" t="str">
        <f t="shared" si="5"/>
        <v>44815</v>
      </c>
      <c r="E213" s="74" t="s">
        <v>1410</v>
      </c>
      <c r="F213" s="75">
        <v>44532</v>
      </c>
      <c r="G213" s="76">
        <v>-563765</v>
      </c>
      <c r="H213" s="77" t="s">
        <v>202</v>
      </c>
      <c r="I213" s="75">
        <v>44567</v>
      </c>
      <c r="J213" s="78">
        <v>44580</v>
      </c>
      <c r="K213" s="79" t="s">
        <v>69</v>
      </c>
      <c r="L213" s="80" t="s">
        <v>63</v>
      </c>
      <c r="M213" s="67"/>
      <c r="N213" s="81"/>
      <c r="O213" s="81"/>
    </row>
    <row r="214" spans="1:15" s="66" customFormat="1" hidden="1" x14ac:dyDescent="0.25">
      <c r="A214" s="73">
        <v>214</v>
      </c>
      <c r="B214" s="74">
        <v>515</v>
      </c>
      <c r="C214" s="74" t="s">
        <v>314</v>
      </c>
      <c r="D214" s="74" t="str">
        <f t="shared" si="5"/>
        <v>000078</v>
      </c>
      <c r="E214" s="74" t="s">
        <v>1411</v>
      </c>
      <c r="F214" s="75">
        <v>44532</v>
      </c>
      <c r="G214" s="76">
        <v>-112281</v>
      </c>
      <c r="H214" s="77" t="s">
        <v>315</v>
      </c>
      <c r="I214" s="75">
        <v>44579</v>
      </c>
      <c r="J214" s="78">
        <v>44580</v>
      </c>
      <c r="K214" s="79" t="s">
        <v>316</v>
      </c>
      <c r="L214" s="80" t="s">
        <v>63</v>
      </c>
      <c r="M214" s="67"/>
      <c r="N214" s="81"/>
      <c r="O214" s="81"/>
    </row>
    <row r="215" spans="1:15" s="66" customFormat="1" hidden="1" x14ac:dyDescent="0.25">
      <c r="A215" s="73">
        <v>222</v>
      </c>
      <c r="B215" s="74">
        <v>413</v>
      </c>
      <c r="C215" s="74">
        <v>403</v>
      </c>
      <c r="D215" s="74" t="str">
        <f t="shared" si="5"/>
        <v>403</v>
      </c>
      <c r="E215" s="74" t="s">
        <v>1411</v>
      </c>
      <c r="F215" s="75">
        <v>44532</v>
      </c>
      <c r="G215" s="76">
        <v>99225</v>
      </c>
      <c r="H215" s="77" t="s">
        <v>328</v>
      </c>
      <c r="I215" s="75">
        <v>44579</v>
      </c>
      <c r="J215" s="78">
        <v>44580</v>
      </c>
      <c r="K215" s="79" t="s">
        <v>329</v>
      </c>
      <c r="L215" s="80"/>
      <c r="M215" s="67"/>
      <c r="N215" s="81"/>
      <c r="O215" s="81"/>
    </row>
    <row r="216" spans="1:15" s="66" customFormat="1" hidden="1" x14ac:dyDescent="0.25">
      <c r="A216" s="73">
        <v>241</v>
      </c>
      <c r="B216" s="74">
        <v>299</v>
      </c>
      <c r="C216" s="74" t="s">
        <v>353</v>
      </c>
      <c r="D216" s="74" t="str">
        <f t="shared" si="5"/>
        <v>002795</v>
      </c>
      <c r="E216" s="74" t="s">
        <v>1411</v>
      </c>
      <c r="F216" s="75">
        <v>44532</v>
      </c>
      <c r="G216" s="76">
        <v>477466</v>
      </c>
      <c r="H216" s="77" t="s">
        <v>74</v>
      </c>
      <c r="I216" s="75">
        <v>44579</v>
      </c>
      <c r="J216" s="78">
        <v>44580</v>
      </c>
      <c r="K216" s="79" t="s">
        <v>69</v>
      </c>
      <c r="L216" s="80"/>
      <c r="M216" s="67"/>
      <c r="N216" s="81"/>
      <c r="O216" s="81"/>
    </row>
    <row r="217" spans="1:15" s="66" customFormat="1" hidden="1" x14ac:dyDescent="0.25">
      <c r="A217" s="73">
        <v>295</v>
      </c>
      <c r="B217" s="74">
        <v>299</v>
      </c>
      <c r="C217" s="74" t="s">
        <v>414</v>
      </c>
      <c r="D217" s="74" t="str">
        <f t="shared" si="5"/>
        <v>002798</v>
      </c>
      <c r="E217" s="74" t="s">
        <v>1364</v>
      </c>
      <c r="F217" s="75">
        <v>44532</v>
      </c>
      <c r="G217" s="76">
        <v>679872</v>
      </c>
      <c r="H217" s="77" t="s">
        <v>68</v>
      </c>
      <c r="I217" s="75">
        <v>44579</v>
      </c>
      <c r="J217" s="78">
        <v>44580</v>
      </c>
      <c r="K217" s="79" t="s">
        <v>69</v>
      </c>
      <c r="L217" s="80"/>
      <c r="M217" s="67"/>
      <c r="N217" s="81"/>
      <c r="O217" s="81"/>
    </row>
    <row r="218" spans="1:15" s="66" customFormat="1" hidden="1" x14ac:dyDescent="0.25">
      <c r="A218" s="73">
        <v>346</v>
      </c>
      <c r="B218" s="74">
        <v>299</v>
      </c>
      <c r="C218" s="74" t="s">
        <v>477</v>
      </c>
      <c r="D218" s="74" t="str">
        <f t="shared" si="5"/>
        <v>b02796</v>
      </c>
      <c r="E218" s="74" t="s">
        <v>1364</v>
      </c>
      <c r="F218" s="75">
        <v>44532</v>
      </c>
      <c r="G218" s="76">
        <v>863819</v>
      </c>
      <c r="H218" s="77" t="s">
        <v>333</v>
      </c>
      <c r="I218" s="75">
        <v>44579</v>
      </c>
      <c r="J218" s="78">
        <v>44580</v>
      </c>
      <c r="K218" s="79" t="s">
        <v>69</v>
      </c>
      <c r="L218" s="80"/>
      <c r="M218" s="67"/>
      <c r="N218" s="81"/>
      <c r="O218" s="81"/>
    </row>
    <row r="219" spans="1:15" s="66" customFormat="1" x14ac:dyDescent="0.25">
      <c r="A219" s="73">
        <v>369</v>
      </c>
      <c r="B219" s="74">
        <v>940</v>
      </c>
      <c r="C219" s="74" t="s">
        <v>502</v>
      </c>
      <c r="D219" s="74" t="str">
        <f t="shared" si="5"/>
        <v>002936</v>
      </c>
      <c r="E219" s="74" t="s">
        <v>1364</v>
      </c>
      <c r="F219" s="75">
        <v>44532</v>
      </c>
      <c r="G219" s="76">
        <v>935891</v>
      </c>
      <c r="H219" s="77" t="s">
        <v>356</v>
      </c>
      <c r="I219" s="75">
        <v>44579</v>
      </c>
      <c r="J219" s="78">
        <v>44580</v>
      </c>
      <c r="K219" s="79" t="s">
        <v>306</v>
      </c>
      <c r="L219" s="80"/>
      <c r="M219" s="67"/>
      <c r="N219" s="81"/>
      <c r="O219" s="81"/>
    </row>
    <row r="220" spans="1:15" s="66" customFormat="1" x14ac:dyDescent="0.25">
      <c r="A220" s="73">
        <v>413</v>
      </c>
      <c r="B220" s="74">
        <v>542</v>
      </c>
      <c r="C220" s="74" t="s">
        <v>552</v>
      </c>
      <c r="D220" s="74" t="str">
        <f>RIGHT(C220,4)</f>
        <v>2935</v>
      </c>
      <c r="E220" s="74" t="s">
        <v>1412</v>
      </c>
      <c r="F220" s="75">
        <v>44532</v>
      </c>
      <c r="G220" s="76">
        <v>1104342</v>
      </c>
      <c r="H220" s="77" t="s">
        <v>553</v>
      </c>
      <c r="I220" s="75">
        <v>44579</v>
      </c>
      <c r="J220" s="78">
        <v>44580</v>
      </c>
      <c r="K220" s="79" t="s">
        <v>525</v>
      </c>
      <c r="L220" s="80"/>
      <c r="M220" s="67"/>
      <c r="N220" s="81"/>
      <c r="O220" s="81"/>
    </row>
    <row r="221" spans="1:15" s="66" customFormat="1" x14ac:dyDescent="0.25">
      <c r="A221" s="73">
        <v>425</v>
      </c>
      <c r="B221" s="74">
        <v>525</v>
      </c>
      <c r="C221" s="74" t="s">
        <v>568</v>
      </c>
      <c r="D221" s="74" t="str">
        <f t="shared" si="5"/>
        <v>002930</v>
      </c>
      <c r="E221" s="74" t="s">
        <v>1412</v>
      </c>
      <c r="F221" s="75">
        <v>44532</v>
      </c>
      <c r="G221" s="76">
        <v>1137726</v>
      </c>
      <c r="H221" s="77" t="s">
        <v>392</v>
      </c>
      <c r="I221" s="75">
        <v>44579</v>
      </c>
      <c r="J221" s="78">
        <v>44580</v>
      </c>
      <c r="K221" s="79" t="s">
        <v>313</v>
      </c>
      <c r="L221" s="80"/>
      <c r="M221" s="67"/>
      <c r="N221" s="81"/>
      <c r="O221" s="81"/>
    </row>
    <row r="222" spans="1:15" s="66" customFormat="1" hidden="1" x14ac:dyDescent="0.25">
      <c r="A222" s="73">
        <v>556</v>
      </c>
      <c r="B222" s="74">
        <v>299</v>
      </c>
      <c r="C222" s="74" t="s">
        <v>715</v>
      </c>
      <c r="D222" s="74" t="str">
        <f t="shared" si="5"/>
        <v>002799</v>
      </c>
      <c r="E222" s="74" t="s">
        <v>1412</v>
      </c>
      <c r="F222" s="75">
        <v>44532</v>
      </c>
      <c r="G222" s="76">
        <v>1715296</v>
      </c>
      <c r="H222" s="77" t="s">
        <v>74</v>
      </c>
      <c r="I222" s="75">
        <v>44579</v>
      </c>
      <c r="J222" s="78">
        <v>44580</v>
      </c>
      <c r="K222" s="79" t="s">
        <v>69</v>
      </c>
      <c r="L222" s="80"/>
      <c r="M222" s="67"/>
      <c r="N222" s="81"/>
      <c r="O222" s="81"/>
    </row>
    <row r="223" spans="1:15" s="66" customFormat="1" x14ac:dyDescent="0.25">
      <c r="A223" s="73">
        <v>584</v>
      </c>
      <c r="B223" s="74">
        <v>412</v>
      </c>
      <c r="C223" s="74" t="s">
        <v>752</v>
      </c>
      <c r="D223" s="74" t="str">
        <f t="shared" si="5"/>
        <v>002797</v>
      </c>
      <c r="E223" s="74" t="s">
        <v>1412</v>
      </c>
      <c r="F223" s="75">
        <v>44532</v>
      </c>
      <c r="G223" s="76">
        <v>1911745</v>
      </c>
      <c r="H223" s="77" t="s">
        <v>257</v>
      </c>
      <c r="I223" s="75">
        <v>44579</v>
      </c>
      <c r="J223" s="78">
        <v>44580</v>
      </c>
      <c r="K223" s="79" t="s">
        <v>351</v>
      </c>
      <c r="L223" s="80"/>
      <c r="M223" s="67"/>
      <c r="N223" s="81"/>
      <c r="O223" s="81"/>
    </row>
    <row r="224" spans="1:15" s="66" customFormat="1" x14ac:dyDescent="0.25">
      <c r="A224" s="73">
        <v>678</v>
      </c>
      <c r="B224" s="74">
        <v>517</v>
      </c>
      <c r="C224" s="74" t="s">
        <v>867</v>
      </c>
      <c r="D224" s="74" t="str">
        <f>RIGHT(C224,4)</f>
        <v>2933</v>
      </c>
      <c r="E224" s="74" t="s">
        <v>1412</v>
      </c>
      <c r="F224" s="75">
        <v>44532</v>
      </c>
      <c r="G224" s="76">
        <v>2253460</v>
      </c>
      <c r="H224" s="77" t="s">
        <v>107</v>
      </c>
      <c r="I224" s="75">
        <v>44579</v>
      </c>
      <c r="J224" s="78">
        <v>44580</v>
      </c>
      <c r="K224" s="79" t="s">
        <v>648</v>
      </c>
      <c r="L224" s="80"/>
      <c r="M224" s="67"/>
      <c r="N224" s="81"/>
      <c r="O224" s="81"/>
    </row>
    <row r="225" spans="1:15" s="66" customFormat="1" hidden="1" x14ac:dyDescent="0.25">
      <c r="A225" s="73">
        <v>681</v>
      </c>
      <c r="B225" s="74">
        <v>910</v>
      </c>
      <c r="C225" s="74" t="s">
        <v>870</v>
      </c>
      <c r="D225" s="74" t="str">
        <f t="shared" si="5"/>
        <v>002833</v>
      </c>
      <c r="E225" s="74" t="s">
        <v>1412</v>
      </c>
      <c r="F225" s="75">
        <v>44532</v>
      </c>
      <c r="G225" s="76">
        <v>2322771</v>
      </c>
      <c r="H225" s="77" t="s">
        <v>86</v>
      </c>
      <c r="I225" s="75">
        <v>44579</v>
      </c>
      <c r="J225" s="78">
        <v>44580</v>
      </c>
      <c r="K225" s="79" t="s">
        <v>98</v>
      </c>
      <c r="L225" s="80"/>
      <c r="M225" s="67"/>
      <c r="N225" s="81"/>
      <c r="O225" s="81"/>
    </row>
    <row r="226" spans="1:15" s="66" customFormat="1" hidden="1" x14ac:dyDescent="0.25">
      <c r="A226" s="73">
        <v>690</v>
      </c>
      <c r="B226" s="74">
        <v>910</v>
      </c>
      <c r="C226" s="74" t="s">
        <v>879</v>
      </c>
      <c r="D226" s="74" t="str">
        <f t="shared" si="5"/>
        <v>002929</v>
      </c>
      <c r="E226" s="74" t="s">
        <v>1367</v>
      </c>
      <c r="F226" s="75">
        <v>44532</v>
      </c>
      <c r="G226" s="76">
        <v>2445325</v>
      </c>
      <c r="H226" s="77" t="s">
        <v>86</v>
      </c>
      <c r="I226" s="75">
        <v>44579</v>
      </c>
      <c r="J226" s="78">
        <v>44580</v>
      </c>
      <c r="K226" s="79" t="s">
        <v>98</v>
      </c>
      <c r="L226" s="80"/>
      <c r="M226" s="67"/>
      <c r="N226" s="81"/>
      <c r="O226" s="81"/>
    </row>
    <row r="227" spans="1:15" s="66" customFormat="1" x14ac:dyDescent="0.25">
      <c r="A227" s="73">
        <v>732</v>
      </c>
      <c r="B227" s="74">
        <v>197</v>
      </c>
      <c r="C227" s="74" t="s">
        <v>926</v>
      </c>
      <c r="D227" s="74" t="str">
        <f t="shared" si="5"/>
        <v>002934</v>
      </c>
      <c r="E227" s="74" t="s">
        <v>1367</v>
      </c>
      <c r="F227" s="75">
        <v>44532</v>
      </c>
      <c r="G227" s="76">
        <v>2868723</v>
      </c>
      <c r="H227" s="77" t="s">
        <v>392</v>
      </c>
      <c r="I227" s="75">
        <v>44579</v>
      </c>
      <c r="J227" s="78">
        <v>44580</v>
      </c>
      <c r="K227" s="79" t="s">
        <v>628</v>
      </c>
      <c r="L227" s="80"/>
      <c r="M227" s="67"/>
      <c r="N227" s="81"/>
      <c r="O227" s="81"/>
    </row>
    <row r="228" spans="1:15" s="66" customFormat="1" x14ac:dyDescent="0.25">
      <c r="A228" s="73">
        <v>740</v>
      </c>
      <c r="B228" s="74">
        <v>457</v>
      </c>
      <c r="C228" s="74" t="s">
        <v>933</v>
      </c>
      <c r="D228" s="74" t="str">
        <f>RIGHT(C228,4)</f>
        <v>2870</v>
      </c>
      <c r="E228" s="74" t="s">
        <v>1367</v>
      </c>
      <c r="F228" s="75">
        <v>44532</v>
      </c>
      <c r="G228" s="76">
        <v>2981748</v>
      </c>
      <c r="H228" s="77" t="s">
        <v>452</v>
      </c>
      <c r="I228" s="75">
        <v>44579</v>
      </c>
      <c r="J228" s="78">
        <v>44580</v>
      </c>
      <c r="K228" s="79" t="s">
        <v>724</v>
      </c>
      <c r="L228" s="80"/>
      <c r="M228" s="67"/>
      <c r="N228" s="81"/>
      <c r="O228" s="81"/>
    </row>
    <row r="229" spans="1:15" s="66" customFormat="1" x14ac:dyDescent="0.25">
      <c r="A229" s="73">
        <v>875</v>
      </c>
      <c r="B229" s="74">
        <v>306</v>
      </c>
      <c r="C229" s="74" t="s">
        <v>1075</v>
      </c>
      <c r="D229" s="74" t="str">
        <f>RIGHT(C229,6)</f>
        <v>002869</v>
      </c>
      <c r="E229" s="74" t="s">
        <v>1367</v>
      </c>
      <c r="F229" s="75">
        <v>44532</v>
      </c>
      <c r="G229" s="76">
        <v>5383868</v>
      </c>
      <c r="H229" s="77" t="s">
        <v>1076</v>
      </c>
      <c r="I229" s="75">
        <v>44579</v>
      </c>
      <c r="J229" s="78">
        <v>44580</v>
      </c>
      <c r="K229" s="79" t="s">
        <v>796</v>
      </c>
      <c r="L229" s="80"/>
      <c r="M229" s="67"/>
      <c r="N229" s="81"/>
      <c r="O229" s="81"/>
    </row>
    <row r="230" spans="1:15" s="66" customFormat="1" hidden="1" x14ac:dyDescent="0.25">
      <c r="A230" s="73">
        <v>107</v>
      </c>
      <c r="B230" s="74">
        <v>299</v>
      </c>
      <c r="C230" s="74">
        <v>34879</v>
      </c>
      <c r="D230" s="74" t="str">
        <f t="shared" ref="D230:D293" si="6">RIGHT(C230,6)</f>
        <v>34879</v>
      </c>
      <c r="E230" s="74" t="s">
        <v>1369</v>
      </c>
      <c r="F230" s="75">
        <v>44533</v>
      </c>
      <c r="G230" s="76">
        <v>59535</v>
      </c>
      <c r="H230" s="77" t="s">
        <v>188</v>
      </c>
      <c r="I230" s="75">
        <v>44566</v>
      </c>
      <c r="J230" s="78">
        <v>44580</v>
      </c>
      <c r="K230" s="79" t="s">
        <v>69</v>
      </c>
      <c r="L230" s="80"/>
      <c r="M230" s="67"/>
      <c r="N230" s="81"/>
      <c r="O230" s="81"/>
    </row>
    <row r="231" spans="1:15" s="66" customFormat="1" hidden="1" x14ac:dyDescent="0.25">
      <c r="A231" s="73">
        <v>108</v>
      </c>
      <c r="B231" s="74">
        <v>299</v>
      </c>
      <c r="C231" s="74">
        <v>34878</v>
      </c>
      <c r="D231" s="74" t="str">
        <f t="shared" si="6"/>
        <v>34878</v>
      </c>
      <c r="E231" s="74" t="s">
        <v>1369</v>
      </c>
      <c r="F231" s="75">
        <v>44533</v>
      </c>
      <c r="G231" s="76">
        <v>79380</v>
      </c>
      <c r="H231" s="77" t="s">
        <v>189</v>
      </c>
      <c r="I231" s="75">
        <v>44566</v>
      </c>
      <c r="J231" s="78">
        <v>44580</v>
      </c>
      <c r="K231" s="79" t="s">
        <v>69</v>
      </c>
      <c r="L231" s="80"/>
      <c r="M231" s="67"/>
      <c r="N231" s="81"/>
      <c r="O231" s="81"/>
    </row>
    <row r="232" spans="1:15" s="66" customFormat="1" hidden="1" x14ac:dyDescent="0.25">
      <c r="A232" s="73">
        <v>197</v>
      </c>
      <c r="B232" s="74">
        <v>438</v>
      </c>
      <c r="C232" s="74" t="s">
        <v>288</v>
      </c>
      <c r="D232" s="74" t="str">
        <f t="shared" si="6"/>
        <v>003067</v>
      </c>
      <c r="E232" s="74" t="s">
        <v>1370</v>
      </c>
      <c r="F232" s="75">
        <v>44533</v>
      </c>
      <c r="G232" s="76">
        <v>-327177</v>
      </c>
      <c r="H232" s="77" t="s">
        <v>289</v>
      </c>
      <c r="I232" s="75">
        <v>44579</v>
      </c>
      <c r="J232" s="78">
        <v>44580</v>
      </c>
      <c r="K232" s="79" t="s">
        <v>290</v>
      </c>
      <c r="L232" s="80" t="s">
        <v>63</v>
      </c>
      <c r="M232" s="67"/>
      <c r="N232" s="81"/>
      <c r="O232" s="81"/>
    </row>
    <row r="233" spans="1:15" s="66" customFormat="1" hidden="1" x14ac:dyDescent="0.25">
      <c r="A233" s="73">
        <v>223</v>
      </c>
      <c r="B233" s="74">
        <v>299</v>
      </c>
      <c r="C233" s="74" t="s">
        <v>330</v>
      </c>
      <c r="D233" s="74" t="str">
        <f t="shared" si="6"/>
        <v>003083</v>
      </c>
      <c r="E233" s="74" t="s">
        <v>1370</v>
      </c>
      <c r="F233" s="75">
        <v>44533</v>
      </c>
      <c r="G233" s="76">
        <v>276001</v>
      </c>
      <c r="H233" s="77" t="s">
        <v>74</v>
      </c>
      <c r="I233" s="75">
        <v>44579</v>
      </c>
      <c r="J233" s="78">
        <v>44580</v>
      </c>
      <c r="K233" s="79" t="s">
        <v>69</v>
      </c>
      <c r="L233" s="80"/>
      <c r="M233" s="67"/>
      <c r="N233" s="81"/>
      <c r="O233" s="81"/>
    </row>
    <row r="234" spans="1:15" s="66" customFormat="1" hidden="1" x14ac:dyDescent="0.25">
      <c r="A234" s="73">
        <v>225</v>
      </c>
      <c r="B234" s="74">
        <v>299</v>
      </c>
      <c r="C234" s="74" t="s">
        <v>332</v>
      </c>
      <c r="D234" s="74" t="str">
        <f t="shared" si="6"/>
        <v>b03079</v>
      </c>
      <c r="E234" s="74" t="s">
        <v>1370</v>
      </c>
      <c r="F234" s="75">
        <v>44533</v>
      </c>
      <c r="G234" s="76">
        <v>277695</v>
      </c>
      <c r="H234" s="77" t="s">
        <v>333</v>
      </c>
      <c r="I234" s="75">
        <v>44579</v>
      </c>
      <c r="J234" s="78">
        <v>44580</v>
      </c>
      <c r="K234" s="79" t="s">
        <v>69</v>
      </c>
      <c r="L234" s="80"/>
      <c r="M234" s="67"/>
      <c r="N234" s="81"/>
      <c r="O234" s="81"/>
    </row>
    <row r="235" spans="1:15" s="66" customFormat="1" hidden="1" x14ac:dyDescent="0.25">
      <c r="A235" s="73">
        <v>240</v>
      </c>
      <c r="B235" s="74">
        <v>930</v>
      </c>
      <c r="C235" s="74" t="s">
        <v>352</v>
      </c>
      <c r="D235" s="74" t="str">
        <f t="shared" si="6"/>
        <v>b03068</v>
      </c>
      <c r="E235" s="74" t="s">
        <v>1371</v>
      </c>
      <c r="F235" s="75">
        <v>44533</v>
      </c>
      <c r="G235" s="76">
        <v>424254</v>
      </c>
      <c r="H235" s="77" t="s">
        <v>65</v>
      </c>
      <c r="I235" s="75">
        <v>44579</v>
      </c>
      <c r="J235" s="78">
        <v>44580</v>
      </c>
      <c r="K235" s="79" t="s">
        <v>66</v>
      </c>
      <c r="L235" s="80"/>
      <c r="M235" s="67"/>
      <c r="N235" s="81"/>
      <c r="O235" s="81"/>
    </row>
    <row r="236" spans="1:15" s="66" customFormat="1" hidden="1" x14ac:dyDescent="0.25">
      <c r="A236" s="73">
        <v>272</v>
      </c>
      <c r="B236" s="74">
        <v>299</v>
      </c>
      <c r="C236" s="74" t="s">
        <v>388</v>
      </c>
      <c r="D236" s="74" t="str">
        <f t="shared" si="6"/>
        <v>b03111</v>
      </c>
      <c r="E236" s="74" t="s">
        <v>1371</v>
      </c>
      <c r="F236" s="75">
        <v>44533</v>
      </c>
      <c r="G236" s="76">
        <v>610819</v>
      </c>
      <c r="H236" s="77" t="s">
        <v>333</v>
      </c>
      <c r="I236" s="75">
        <v>44579</v>
      </c>
      <c r="J236" s="78">
        <v>44580</v>
      </c>
      <c r="K236" s="79" t="s">
        <v>69</v>
      </c>
      <c r="L236" s="80"/>
      <c r="M236" s="67"/>
      <c r="N236" s="81"/>
      <c r="O236" s="81"/>
    </row>
    <row r="237" spans="1:15" s="66" customFormat="1" hidden="1" x14ac:dyDescent="0.25">
      <c r="A237" s="73">
        <v>284</v>
      </c>
      <c r="B237" s="74">
        <v>299</v>
      </c>
      <c r="C237" s="74" t="s">
        <v>403</v>
      </c>
      <c r="D237" s="74" t="str">
        <f t="shared" si="6"/>
        <v>b03072</v>
      </c>
      <c r="E237" s="74" t="s">
        <v>1371</v>
      </c>
      <c r="F237" s="75">
        <v>44533</v>
      </c>
      <c r="G237" s="76">
        <v>646193</v>
      </c>
      <c r="H237" s="77" t="s">
        <v>333</v>
      </c>
      <c r="I237" s="75">
        <v>44579</v>
      </c>
      <c r="J237" s="78">
        <v>44580</v>
      </c>
      <c r="K237" s="79" t="s">
        <v>69</v>
      </c>
      <c r="L237" s="80"/>
      <c r="M237" s="67"/>
      <c r="N237" s="81"/>
      <c r="O237" s="81"/>
    </row>
    <row r="238" spans="1:15" s="66" customFormat="1" hidden="1" x14ac:dyDescent="0.25">
      <c r="A238" s="73">
        <v>289</v>
      </c>
      <c r="B238" s="74">
        <v>299</v>
      </c>
      <c r="C238" s="74" t="s">
        <v>408</v>
      </c>
      <c r="D238" s="74" t="str">
        <f t="shared" si="6"/>
        <v>003075</v>
      </c>
      <c r="E238" s="74" t="s">
        <v>1413</v>
      </c>
      <c r="F238" s="75">
        <v>44533</v>
      </c>
      <c r="G238" s="76">
        <v>656871</v>
      </c>
      <c r="H238" s="77" t="s">
        <v>68</v>
      </c>
      <c r="I238" s="75">
        <v>44579</v>
      </c>
      <c r="J238" s="78">
        <v>44580</v>
      </c>
      <c r="K238" s="79" t="s">
        <v>69</v>
      </c>
      <c r="L238" s="80"/>
      <c r="M238" s="67"/>
      <c r="N238" s="81"/>
      <c r="O238" s="81"/>
    </row>
    <row r="239" spans="1:15" s="66" customFormat="1" hidden="1" x14ac:dyDescent="0.25">
      <c r="A239" s="73">
        <v>296</v>
      </c>
      <c r="B239" s="74">
        <v>299</v>
      </c>
      <c r="C239" s="74" t="s">
        <v>415</v>
      </c>
      <c r="D239" s="74" t="str">
        <f t="shared" si="6"/>
        <v>b3074</v>
      </c>
      <c r="E239" s="74" t="s">
        <v>1413</v>
      </c>
      <c r="F239" s="75">
        <v>44533</v>
      </c>
      <c r="G239" s="76">
        <v>679872</v>
      </c>
      <c r="H239" s="77" t="s">
        <v>86</v>
      </c>
      <c r="I239" s="75">
        <v>44579</v>
      </c>
      <c r="J239" s="78">
        <v>44580</v>
      </c>
      <c r="K239" s="79" t="s">
        <v>69</v>
      </c>
      <c r="L239" s="80"/>
      <c r="M239" s="67"/>
      <c r="N239" s="81"/>
      <c r="O239" s="81"/>
    </row>
    <row r="240" spans="1:15" s="66" customFormat="1" hidden="1" x14ac:dyDescent="0.25">
      <c r="A240" s="73">
        <v>308</v>
      </c>
      <c r="B240" s="74">
        <v>299</v>
      </c>
      <c r="C240" s="74" t="s">
        <v>428</v>
      </c>
      <c r="D240" s="74" t="str">
        <f t="shared" si="6"/>
        <v>003085</v>
      </c>
      <c r="E240" s="74" t="s">
        <v>1413</v>
      </c>
      <c r="F240" s="75">
        <v>44533</v>
      </c>
      <c r="G240" s="76">
        <v>732983</v>
      </c>
      <c r="H240" s="77" t="s">
        <v>83</v>
      </c>
      <c r="I240" s="75">
        <v>44579</v>
      </c>
      <c r="J240" s="78">
        <v>44580</v>
      </c>
      <c r="K240" s="79" t="s">
        <v>69</v>
      </c>
      <c r="L240" s="80"/>
      <c r="M240" s="67"/>
      <c r="N240" s="81"/>
      <c r="O240" s="81"/>
    </row>
    <row r="241" spans="1:15" s="66" customFormat="1" hidden="1" x14ac:dyDescent="0.25">
      <c r="A241" s="73">
        <v>314</v>
      </c>
      <c r="B241" s="74">
        <v>299</v>
      </c>
      <c r="C241" s="74" t="s">
        <v>436</v>
      </c>
      <c r="D241" s="74" t="str">
        <f t="shared" si="6"/>
        <v>b3094</v>
      </c>
      <c r="E241" s="74" t="s">
        <v>1414</v>
      </c>
      <c r="F241" s="75">
        <v>44533</v>
      </c>
      <c r="G241" s="76">
        <v>770362</v>
      </c>
      <c r="H241" s="77" t="s">
        <v>86</v>
      </c>
      <c r="I241" s="75">
        <v>44579</v>
      </c>
      <c r="J241" s="78">
        <v>44580</v>
      </c>
      <c r="K241" s="79" t="s">
        <v>69</v>
      </c>
      <c r="L241" s="80"/>
      <c r="M241" s="67"/>
      <c r="N241" s="81"/>
      <c r="O241" s="81"/>
    </row>
    <row r="242" spans="1:15" s="66" customFormat="1" hidden="1" x14ac:dyDescent="0.25">
      <c r="A242" s="73">
        <v>317</v>
      </c>
      <c r="B242" s="74">
        <v>299</v>
      </c>
      <c r="C242" s="74" t="s">
        <v>439</v>
      </c>
      <c r="D242" s="74" t="str">
        <f t="shared" si="6"/>
        <v>b3098</v>
      </c>
      <c r="E242" s="74" t="s">
        <v>1414</v>
      </c>
      <c r="F242" s="75">
        <v>44533</v>
      </c>
      <c r="G242" s="76">
        <v>774414</v>
      </c>
      <c r="H242" s="77" t="s">
        <v>86</v>
      </c>
      <c r="I242" s="75">
        <v>44579</v>
      </c>
      <c r="J242" s="78">
        <v>44580</v>
      </c>
      <c r="K242" s="79" t="s">
        <v>69</v>
      </c>
      <c r="L242" s="80"/>
      <c r="M242" s="67"/>
      <c r="N242" s="81"/>
      <c r="O242" s="81"/>
    </row>
    <row r="243" spans="1:15" s="66" customFormat="1" hidden="1" x14ac:dyDescent="0.25">
      <c r="A243" s="73">
        <v>322</v>
      </c>
      <c r="B243" s="74">
        <v>299</v>
      </c>
      <c r="C243" s="74" t="s">
        <v>445</v>
      </c>
      <c r="D243" s="74" t="str">
        <f t="shared" si="6"/>
        <v>b3101</v>
      </c>
      <c r="E243" s="74" t="s">
        <v>1414</v>
      </c>
      <c r="F243" s="75">
        <v>44533</v>
      </c>
      <c r="G243" s="76">
        <v>802035</v>
      </c>
      <c r="H243" s="77" t="s">
        <v>86</v>
      </c>
      <c r="I243" s="75">
        <v>44579</v>
      </c>
      <c r="J243" s="78">
        <v>44580</v>
      </c>
      <c r="K243" s="79" t="s">
        <v>69</v>
      </c>
      <c r="L243" s="80"/>
      <c r="M243" s="67"/>
      <c r="N243" s="81"/>
      <c r="O243" s="81"/>
    </row>
    <row r="244" spans="1:15" s="66" customFormat="1" hidden="1" x14ac:dyDescent="0.25">
      <c r="A244" s="73">
        <v>324</v>
      </c>
      <c r="B244" s="74">
        <v>299</v>
      </c>
      <c r="C244" s="74" t="s">
        <v>447</v>
      </c>
      <c r="D244" s="74" t="str">
        <f t="shared" si="6"/>
        <v>b3073</v>
      </c>
      <c r="E244" s="74" t="s">
        <v>1415</v>
      </c>
      <c r="F244" s="75">
        <v>44533</v>
      </c>
      <c r="G244" s="76">
        <v>807741</v>
      </c>
      <c r="H244" s="77" t="s">
        <v>333</v>
      </c>
      <c r="I244" s="75">
        <v>44579</v>
      </c>
      <c r="J244" s="78">
        <v>44580</v>
      </c>
      <c r="K244" s="79" t="s">
        <v>69</v>
      </c>
      <c r="L244" s="80"/>
      <c r="M244" s="67"/>
      <c r="N244" s="81"/>
      <c r="O244" s="81"/>
    </row>
    <row r="245" spans="1:15" s="66" customFormat="1" x14ac:dyDescent="0.25">
      <c r="A245" s="73">
        <v>336</v>
      </c>
      <c r="B245" s="74">
        <v>528</v>
      </c>
      <c r="C245" s="74" t="s">
        <v>462</v>
      </c>
      <c r="D245" s="74" t="str">
        <f t="shared" si="6"/>
        <v>003109</v>
      </c>
      <c r="E245" s="74" t="s">
        <v>1415</v>
      </c>
      <c r="F245" s="75">
        <v>44533</v>
      </c>
      <c r="G245" s="76">
        <v>828003</v>
      </c>
      <c r="H245" s="77" t="s">
        <v>463</v>
      </c>
      <c r="I245" s="75">
        <v>44579</v>
      </c>
      <c r="J245" s="78">
        <v>44580</v>
      </c>
      <c r="K245" s="79" t="s">
        <v>185</v>
      </c>
      <c r="L245" s="80"/>
      <c r="M245" s="67"/>
      <c r="N245" s="81"/>
      <c r="O245" s="81"/>
    </row>
    <row r="246" spans="1:15" s="66" customFormat="1" hidden="1" x14ac:dyDescent="0.25">
      <c r="A246" s="73">
        <v>351</v>
      </c>
      <c r="B246" s="74">
        <v>299</v>
      </c>
      <c r="C246" s="74" t="s">
        <v>482</v>
      </c>
      <c r="D246" s="74" t="str">
        <f t="shared" si="6"/>
        <v>b3100</v>
      </c>
      <c r="E246" s="74" t="s">
        <v>1415</v>
      </c>
      <c r="F246" s="75">
        <v>44533</v>
      </c>
      <c r="G246" s="76">
        <v>876970</v>
      </c>
      <c r="H246" s="77" t="s">
        <v>86</v>
      </c>
      <c r="I246" s="75">
        <v>44579</v>
      </c>
      <c r="J246" s="78">
        <v>44580</v>
      </c>
      <c r="K246" s="79" t="s">
        <v>69</v>
      </c>
      <c r="L246" s="80"/>
      <c r="M246" s="67"/>
      <c r="N246" s="81"/>
      <c r="O246" s="81"/>
    </row>
    <row r="247" spans="1:15" s="66" customFormat="1" hidden="1" x14ac:dyDescent="0.25">
      <c r="A247" s="73">
        <v>352</v>
      </c>
      <c r="B247" s="74">
        <v>299</v>
      </c>
      <c r="C247" s="74" t="s">
        <v>483</v>
      </c>
      <c r="D247" s="74" t="str">
        <f t="shared" si="6"/>
        <v>b3082</v>
      </c>
      <c r="E247" s="74" t="s">
        <v>1415</v>
      </c>
      <c r="F247" s="75">
        <v>44533</v>
      </c>
      <c r="G247" s="76">
        <v>882272</v>
      </c>
      <c r="H247" s="77" t="s">
        <v>86</v>
      </c>
      <c r="I247" s="75">
        <v>44579</v>
      </c>
      <c r="J247" s="78">
        <v>44580</v>
      </c>
      <c r="K247" s="79" t="s">
        <v>69</v>
      </c>
      <c r="L247" s="80"/>
      <c r="M247" s="67"/>
      <c r="N247" s="81"/>
      <c r="O247" s="81"/>
    </row>
    <row r="248" spans="1:15" s="66" customFormat="1" hidden="1" x14ac:dyDescent="0.25">
      <c r="A248" s="73">
        <v>381</v>
      </c>
      <c r="B248" s="74">
        <v>299</v>
      </c>
      <c r="C248" s="74" t="s">
        <v>516</v>
      </c>
      <c r="D248" s="74" t="str">
        <f t="shared" si="6"/>
        <v>003089</v>
      </c>
      <c r="E248" s="74" t="s">
        <v>1372</v>
      </c>
      <c r="F248" s="75">
        <v>44533</v>
      </c>
      <c r="G248" s="76">
        <v>1014690</v>
      </c>
      <c r="H248" s="77" t="s">
        <v>83</v>
      </c>
      <c r="I248" s="75">
        <v>44579</v>
      </c>
      <c r="J248" s="78">
        <v>44580</v>
      </c>
      <c r="K248" s="79" t="s">
        <v>69</v>
      </c>
      <c r="L248" s="80"/>
      <c r="M248" s="67"/>
      <c r="N248" s="81"/>
      <c r="O248" s="81"/>
    </row>
    <row r="249" spans="1:15" s="66" customFormat="1" hidden="1" x14ac:dyDescent="0.25">
      <c r="A249" s="73">
        <v>382</v>
      </c>
      <c r="B249" s="74">
        <v>299</v>
      </c>
      <c r="C249" s="74" t="s">
        <v>517</v>
      </c>
      <c r="D249" s="74" t="str">
        <f t="shared" si="6"/>
        <v>003092</v>
      </c>
      <c r="E249" s="74" t="s">
        <v>1416</v>
      </c>
      <c r="F249" s="75">
        <v>44533</v>
      </c>
      <c r="G249" s="76">
        <v>1014690</v>
      </c>
      <c r="H249" s="77" t="s">
        <v>83</v>
      </c>
      <c r="I249" s="75">
        <v>44579</v>
      </c>
      <c r="J249" s="78">
        <v>44580</v>
      </c>
      <c r="K249" s="79" t="s">
        <v>69</v>
      </c>
      <c r="L249" s="80"/>
      <c r="M249" s="67"/>
      <c r="N249" s="81"/>
      <c r="O249" s="81"/>
    </row>
    <row r="250" spans="1:15" s="66" customFormat="1" hidden="1" x14ac:dyDescent="0.25">
      <c r="A250" s="73">
        <v>389</v>
      </c>
      <c r="B250" s="74">
        <v>299</v>
      </c>
      <c r="C250" s="74" t="s">
        <v>526</v>
      </c>
      <c r="D250" s="74" t="str">
        <f t="shared" si="6"/>
        <v>003090</v>
      </c>
      <c r="E250" s="74" t="s">
        <v>1416</v>
      </c>
      <c r="F250" s="75">
        <v>44533</v>
      </c>
      <c r="G250" s="76">
        <v>1018742</v>
      </c>
      <c r="H250" s="77" t="s">
        <v>83</v>
      </c>
      <c r="I250" s="75">
        <v>44579</v>
      </c>
      <c r="J250" s="78">
        <v>44580</v>
      </c>
      <c r="K250" s="79" t="s">
        <v>69</v>
      </c>
      <c r="L250" s="80"/>
      <c r="M250" s="67"/>
      <c r="N250" s="81"/>
      <c r="O250" s="81"/>
    </row>
    <row r="251" spans="1:15" s="66" customFormat="1" hidden="1" x14ac:dyDescent="0.25">
      <c r="A251" s="73">
        <v>426</v>
      </c>
      <c r="B251" s="74">
        <v>299</v>
      </c>
      <c r="C251" s="74" t="s">
        <v>569</v>
      </c>
      <c r="D251" s="74" t="str">
        <f t="shared" si="6"/>
        <v>003078</v>
      </c>
      <c r="E251" s="74" t="s">
        <v>1416</v>
      </c>
      <c r="F251" s="75">
        <v>44533</v>
      </c>
      <c r="G251" s="76">
        <v>1137815</v>
      </c>
      <c r="H251" s="77" t="s">
        <v>74</v>
      </c>
      <c r="I251" s="75">
        <v>44579</v>
      </c>
      <c r="J251" s="78">
        <v>44580</v>
      </c>
      <c r="K251" s="79" t="s">
        <v>69</v>
      </c>
      <c r="L251" s="80"/>
      <c r="M251" s="67"/>
      <c r="N251" s="81"/>
      <c r="O251" s="81"/>
    </row>
    <row r="252" spans="1:15" s="66" customFormat="1" hidden="1" x14ac:dyDescent="0.25">
      <c r="A252" s="73">
        <v>430</v>
      </c>
      <c r="B252" s="74">
        <v>299</v>
      </c>
      <c r="C252" s="74" t="s">
        <v>573</v>
      </c>
      <c r="D252" s="74" t="str">
        <f t="shared" si="6"/>
        <v>003088</v>
      </c>
      <c r="E252" s="74" t="s">
        <v>1416</v>
      </c>
      <c r="F252" s="75">
        <v>44533</v>
      </c>
      <c r="G252" s="76">
        <v>1166490</v>
      </c>
      <c r="H252" s="77" t="s">
        <v>83</v>
      </c>
      <c r="I252" s="75">
        <v>44579</v>
      </c>
      <c r="J252" s="78">
        <v>44580</v>
      </c>
      <c r="K252" s="79" t="s">
        <v>69</v>
      </c>
      <c r="L252" s="80"/>
      <c r="M252" s="67"/>
      <c r="N252" s="81"/>
      <c r="O252" s="81"/>
    </row>
    <row r="253" spans="1:15" s="66" customFormat="1" x14ac:dyDescent="0.25">
      <c r="A253" s="73">
        <v>439</v>
      </c>
      <c r="B253" s="74">
        <v>607</v>
      </c>
      <c r="C253" s="74" t="s">
        <v>583</v>
      </c>
      <c r="D253" s="74" t="str">
        <f t="shared" si="6"/>
        <v>003084</v>
      </c>
      <c r="E253" s="74" t="s">
        <v>1417</v>
      </c>
      <c r="F253" s="75">
        <v>44533</v>
      </c>
      <c r="G253" s="76">
        <v>1211612</v>
      </c>
      <c r="H253" s="77" t="s">
        <v>257</v>
      </c>
      <c r="I253" s="75">
        <v>44579</v>
      </c>
      <c r="J253" s="78">
        <v>44580</v>
      </c>
      <c r="K253" s="79" t="s">
        <v>584</v>
      </c>
      <c r="L253" s="80"/>
      <c r="M253" s="67"/>
      <c r="N253" s="81"/>
      <c r="O253" s="81"/>
    </row>
    <row r="254" spans="1:15" s="66" customFormat="1" hidden="1" x14ac:dyDescent="0.25">
      <c r="A254" s="73">
        <v>448</v>
      </c>
      <c r="B254" s="74">
        <v>299</v>
      </c>
      <c r="C254" s="74" t="s">
        <v>594</v>
      </c>
      <c r="D254" s="74" t="str">
        <f t="shared" si="6"/>
        <v>003081</v>
      </c>
      <c r="E254" s="74" t="s">
        <v>1417</v>
      </c>
      <c r="F254" s="75">
        <v>44533</v>
      </c>
      <c r="G254" s="76">
        <v>1232961</v>
      </c>
      <c r="H254" s="77" t="s">
        <v>68</v>
      </c>
      <c r="I254" s="75">
        <v>44579</v>
      </c>
      <c r="J254" s="78">
        <v>44580</v>
      </c>
      <c r="K254" s="79" t="s">
        <v>69</v>
      </c>
      <c r="L254" s="80"/>
      <c r="M254" s="67"/>
      <c r="N254" s="81"/>
      <c r="O254" s="81"/>
    </row>
    <row r="255" spans="1:15" s="66" customFormat="1" hidden="1" x14ac:dyDescent="0.25">
      <c r="A255" s="73">
        <v>455</v>
      </c>
      <c r="B255" s="74">
        <v>299</v>
      </c>
      <c r="C255" s="74" t="s">
        <v>602</v>
      </c>
      <c r="D255" s="74" t="str">
        <f t="shared" si="6"/>
        <v>003086</v>
      </c>
      <c r="E255" s="74" t="s">
        <v>1417</v>
      </c>
      <c r="F255" s="75">
        <v>44533</v>
      </c>
      <c r="G255" s="76">
        <v>1246015</v>
      </c>
      <c r="H255" s="77" t="s">
        <v>83</v>
      </c>
      <c r="I255" s="75">
        <v>44579</v>
      </c>
      <c r="J255" s="78">
        <v>44580</v>
      </c>
      <c r="K255" s="79" t="s">
        <v>69</v>
      </c>
      <c r="L255" s="80"/>
      <c r="M255" s="67"/>
      <c r="N255" s="81"/>
      <c r="O255" s="81"/>
    </row>
    <row r="256" spans="1:15" s="66" customFormat="1" hidden="1" x14ac:dyDescent="0.25">
      <c r="A256" s="73">
        <v>477</v>
      </c>
      <c r="B256" s="74">
        <v>299</v>
      </c>
      <c r="C256" s="74" t="s">
        <v>625</v>
      </c>
      <c r="D256" s="74" t="str">
        <f t="shared" si="6"/>
        <v>003087</v>
      </c>
      <c r="E256" s="74" t="s">
        <v>1374</v>
      </c>
      <c r="F256" s="75">
        <v>44533</v>
      </c>
      <c r="G256" s="76">
        <v>1322364</v>
      </c>
      <c r="H256" s="77" t="s">
        <v>83</v>
      </c>
      <c r="I256" s="75">
        <v>44579</v>
      </c>
      <c r="J256" s="78">
        <v>44580</v>
      </c>
      <c r="K256" s="79" t="s">
        <v>69</v>
      </c>
      <c r="L256" s="80"/>
      <c r="M256" s="67"/>
      <c r="N256" s="81"/>
      <c r="O256" s="81"/>
    </row>
    <row r="257" spans="1:15" s="66" customFormat="1" hidden="1" x14ac:dyDescent="0.25">
      <c r="A257" s="73">
        <v>491</v>
      </c>
      <c r="B257" s="74">
        <v>930</v>
      </c>
      <c r="C257" s="74" t="s">
        <v>640</v>
      </c>
      <c r="D257" s="74" t="str">
        <f t="shared" si="6"/>
        <v>b03067</v>
      </c>
      <c r="E257" s="74" t="s">
        <v>1374</v>
      </c>
      <c r="F257" s="75">
        <v>44533</v>
      </c>
      <c r="G257" s="76">
        <v>1359743</v>
      </c>
      <c r="H257" s="77" t="s">
        <v>65</v>
      </c>
      <c r="I257" s="75">
        <v>44579</v>
      </c>
      <c r="J257" s="78">
        <v>44580</v>
      </c>
      <c r="K257" s="79" t="s">
        <v>66</v>
      </c>
      <c r="L257" s="80"/>
      <c r="M257" s="67"/>
      <c r="N257" s="81"/>
      <c r="O257" s="81"/>
    </row>
    <row r="258" spans="1:15" s="66" customFormat="1" hidden="1" x14ac:dyDescent="0.25">
      <c r="A258" s="73">
        <v>507</v>
      </c>
      <c r="B258" s="74">
        <v>299</v>
      </c>
      <c r="C258" s="74" t="s">
        <v>658</v>
      </c>
      <c r="D258" s="74" t="str">
        <f t="shared" si="6"/>
        <v>003097</v>
      </c>
      <c r="E258" s="74" t="s">
        <v>1374</v>
      </c>
      <c r="F258" s="75">
        <v>44533</v>
      </c>
      <c r="G258" s="76">
        <v>1453852</v>
      </c>
      <c r="H258" s="77" t="s">
        <v>95</v>
      </c>
      <c r="I258" s="75">
        <v>44579</v>
      </c>
      <c r="J258" s="78">
        <v>44580</v>
      </c>
      <c r="K258" s="79" t="s">
        <v>69</v>
      </c>
      <c r="L258" s="80"/>
      <c r="M258" s="67"/>
      <c r="N258" s="81"/>
      <c r="O258" s="81"/>
    </row>
    <row r="259" spans="1:15" s="66" customFormat="1" hidden="1" x14ac:dyDescent="0.25">
      <c r="A259" s="73">
        <v>510</v>
      </c>
      <c r="B259" s="74">
        <v>299</v>
      </c>
      <c r="C259" s="74" t="s">
        <v>661</v>
      </c>
      <c r="D259" s="74" t="str">
        <f t="shared" si="6"/>
        <v>003091</v>
      </c>
      <c r="E259" s="74" t="s">
        <v>1376</v>
      </c>
      <c r="F259" s="75">
        <v>44533</v>
      </c>
      <c r="G259" s="76">
        <v>1462676</v>
      </c>
      <c r="H259" s="77" t="s">
        <v>83</v>
      </c>
      <c r="I259" s="75">
        <v>44579</v>
      </c>
      <c r="J259" s="78">
        <v>44580</v>
      </c>
      <c r="K259" s="79" t="s">
        <v>69</v>
      </c>
      <c r="L259" s="80"/>
      <c r="M259" s="67"/>
      <c r="N259" s="81"/>
      <c r="O259" s="81"/>
    </row>
    <row r="260" spans="1:15" s="66" customFormat="1" hidden="1" x14ac:dyDescent="0.25">
      <c r="A260" s="73">
        <v>536</v>
      </c>
      <c r="B260" s="74">
        <v>299</v>
      </c>
      <c r="C260" s="74" t="s">
        <v>691</v>
      </c>
      <c r="D260" s="74" t="str">
        <f t="shared" si="6"/>
        <v>003099</v>
      </c>
      <c r="E260" s="74" t="s">
        <v>1376</v>
      </c>
      <c r="F260" s="75">
        <v>44533</v>
      </c>
      <c r="G260" s="76">
        <v>1606523</v>
      </c>
      <c r="H260" s="77" t="s">
        <v>95</v>
      </c>
      <c r="I260" s="75">
        <v>44579</v>
      </c>
      <c r="J260" s="78">
        <v>44580</v>
      </c>
      <c r="K260" s="79" t="s">
        <v>69</v>
      </c>
      <c r="L260" s="80"/>
      <c r="M260" s="67"/>
      <c r="N260" s="81"/>
      <c r="O260" s="81"/>
    </row>
    <row r="261" spans="1:15" s="66" customFormat="1" hidden="1" x14ac:dyDescent="0.25">
      <c r="A261" s="73">
        <v>550</v>
      </c>
      <c r="B261" s="74">
        <v>930</v>
      </c>
      <c r="C261" s="74" t="s">
        <v>709</v>
      </c>
      <c r="D261" s="74" t="str">
        <f t="shared" si="6"/>
        <v>003066</v>
      </c>
      <c r="E261" s="74" t="s">
        <v>1376</v>
      </c>
      <c r="F261" s="75">
        <v>44533</v>
      </c>
      <c r="G261" s="76">
        <v>1686240</v>
      </c>
      <c r="H261" s="77" t="s">
        <v>65</v>
      </c>
      <c r="I261" s="75">
        <v>44579</v>
      </c>
      <c r="J261" s="78">
        <v>44580</v>
      </c>
      <c r="K261" s="79" t="s">
        <v>66</v>
      </c>
      <c r="L261" s="80"/>
      <c r="M261" s="67"/>
      <c r="N261" s="81"/>
      <c r="O261" s="81"/>
    </row>
    <row r="262" spans="1:15" s="66" customFormat="1" x14ac:dyDescent="0.25">
      <c r="A262" s="73">
        <v>564</v>
      </c>
      <c r="B262" s="74">
        <v>409</v>
      </c>
      <c r="C262" s="74" t="s">
        <v>726</v>
      </c>
      <c r="D262" s="74" t="str">
        <f t="shared" si="6"/>
        <v>003105</v>
      </c>
      <c r="E262" s="74" t="s">
        <v>1376</v>
      </c>
      <c r="F262" s="75">
        <v>44533</v>
      </c>
      <c r="G262" s="76">
        <v>1778271</v>
      </c>
      <c r="H262" s="77" t="s">
        <v>107</v>
      </c>
      <c r="I262" s="75">
        <v>44579</v>
      </c>
      <c r="J262" s="78">
        <v>44580</v>
      </c>
      <c r="K262" s="79" t="s">
        <v>450</v>
      </c>
      <c r="L262" s="80"/>
      <c r="M262" s="67"/>
      <c r="N262" s="81"/>
      <c r="O262" s="81"/>
    </row>
    <row r="263" spans="1:15" s="66" customFormat="1" x14ac:dyDescent="0.25">
      <c r="A263" s="73">
        <v>612</v>
      </c>
      <c r="B263" s="74">
        <v>465</v>
      </c>
      <c r="C263" s="74" t="s">
        <v>786</v>
      </c>
      <c r="D263" s="74" t="str">
        <f t="shared" si="6"/>
        <v>003096</v>
      </c>
      <c r="E263" s="74" t="s">
        <v>1418</v>
      </c>
      <c r="F263" s="75">
        <v>44533</v>
      </c>
      <c r="G263" s="76">
        <v>2029379</v>
      </c>
      <c r="H263" s="77" t="s">
        <v>107</v>
      </c>
      <c r="I263" s="75">
        <v>44579</v>
      </c>
      <c r="J263" s="78">
        <v>44580</v>
      </c>
      <c r="K263" s="79" t="s">
        <v>108</v>
      </c>
      <c r="L263" s="80"/>
      <c r="M263" s="67"/>
      <c r="N263" s="81"/>
      <c r="O263" s="81"/>
    </row>
    <row r="264" spans="1:15" s="66" customFormat="1" x14ac:dyDescent="0.25">
      <c r="A264" s="73">
        <v>665</v>
      </c>
      <c r="B264" s="74">
        <v>456</v>
      </c>
      <c r="C264" s="74" t="s">
        <v>853</v>
      </c>
      <c r="D264" s="74" t="str">
        <f t="shared" si="6"/>
        <v>003076</v>
      </c>
      <c r="E264" s="74" t="s">
        <v>1418</v>
      </c>
      <c r="F264" s="75">
        <v>44533</v>
      </c>
      <c r="G264" s="76">
        <v>2196205</v>
      </c>
      <c r="H264" s="77" t="s">
        <v>257</v>
      </c>
      <c r="I264" s="75">
        <v>44579</v>
      </c>
      <c r="J264" s="78">
        <v>44580</v>
      </c>
      <c r="K264" s="79" t="s">
        <v>854</v>
      </c>
      <c r="L264" s="80"/>
      <c r="M264" s="67"/>
      <c r="N264" s="81"/>
      <c r="O264" s="81"/>
    </row>
    <row r="265" spans="1:15" s="66" customFormat="1" x14ac:dyDescent="0.25">
      <c r="A265" s="73">
        <v>747</v>
      </c>
      <c r="B265" s="74">
        <v>528</v>
      </c>
      <c r="C265" s="74" t="s">
        <v>940</v>
      </c>
      <c r="D265" s="74" t="str">
        <f t="shared" si="6"/>
        <v>003108</v>
      </c>
      <c r="E265" s="74" t="s">
        <v>1378</v>
      </c>
      <c r="F265" s="75">
        <v>44533</v>
      </c>
      <c r="G265" s="76">
        <v>3054304</v>
      </c>
      <c r="H265" s="77" t="s">
        <v>723</v>
      </c>
      <c r="I265" s="75">
        <v>44579</v>
      </c>
      <c r="J265" s="78">
        <v>44580</v>
      </c>
      <c r="K265" s="79" t="s">
        <v>185</v>
      </c>
      <c r="L265" s="80"/>
      <c r="M265" s="67"/>
      <c r="N265" s="81"/>
      <c r="O265" s="81"/>
    </row>
    <row r="266" spans="1:15" s="66" customFormat="1" x14ac:dyDescent="0.25">
      <c r="A266" s="73">
        <v>812</v>
      </c>
      <c r="B266" s="74">
        <v>414</v>
      </c>
      <c r="C266" s="74" t="s">
        <v>1008</v>
      </c>
      <c r="D266" s="74" t="str">
        <f t="shared" si="6"/>
        <v>003071</v>
      </c>
      <c r="E266" s="74" t="s">
        <v>1378</v>
      </c>
      <c r="F266" s="75">
        <v>44533</v>
      </c>
      <c r="G266" s="76">
        <v>3842014</v>
      </c>
      <c r="H266" s="77" t="s">
        <v>257</v>
      </c>
      <c r="I266" s="75">
        <v>44579</v>
      </c>
      <c r="J266" s="78">
        <v>44580</v>
      </c>
      <c r="K266" s="79" t="s">
        <v>590</v>
      </c>
      <c r="L266" s="80"/>
      <c r="M266" s="67"/>
      <c r="N266" s="81"/>
      <c r="O266" s="81"/>
    </row>
    <row r="267" spans="1:15" s="66" customFormat="1" x14ac:dyDescent="0.25">
      <c r="A267" s="73">
        <v>831</v>
      </c>
      <c r="B267" s="74">
        <v>504</v>
      </c>
      <c r="C267" s="74" t="s">
        <v>1030</v>
      </c>
      <c r="D267" s="74" t="str">
        <f>RIGHT(C267,4)</f>
        <v>3110</v>
      </c>
      <c r="E267" s="74" t="s">
        <v>1419</v>
      </c>
      <c r="F267" s="75">
        <v>44533</v>
      </c>
      <c r="G267" s="76">
        <v>4140895</v>
      </c>
      <c r="H267" s="77" t="s">
        <v>790</v>
      </c>
      <c r="I267" s="75">
        <v>44579</v>
      </c>
      <c r="J267" s="78">
        <v>44580</v>
      </c>
      <c r="K267" s="79" t="s">
        <v>791</v>
      </c>
      <c r="L267" s="80"/>
      <c r="M267" s="67"/>
      <c r="N267" s="81"/>
      <c r="O267" s="81"/>
    </row>
    <row r="268" spans="1:15" s="66" customFormat="1" x14ac:dyDescent="0.25">
      <c r="A268" s="73">
        <v>840</v>
      </c>
      <c r="B268" s="74">
        <v>406</v>
      </c>
      <c r="C268" s="74" t="s">
        <v>1038</v>
      </c>
      <c r="D268" s="74" t="str">
        <f t="shared" si="6"/>
        <v>003106</v>
      </c>
      <c r="E268" s="74" t="s">
        <v>1419</v>
      </c>
      <c r="F268" s="75">
        <v>44533</v>
      </c>
      <c r="G268" s="76">
        <v>4374519</v>
      </c>
      <c r="H268" s="77" t="s">
        <v>107</v>
      </c>
      <c r="I268" s="75">
        <v>44579</v>
      </c>
      <c r="J268" s="78">
        <v>44580</v>
      </c>
      <c r="K268" s="79" t="s">
        <v>765</v>
      </c>
      <c r="L268" s="80"/>
      <c r="M268" s="67"/>
      <c r="N268" s="81"/>
      <c r="O268" s="81"/>
    </row>
    <row r="269" spans="1:15" s="66" customFormat="1" hidden="1" x14ac:dyDescent="0.25">
      <c r="A269" s="73">
        <v>850</v>
      </c>
      <c r="B269" s="74">
        <v>910</v>
      </c>
      <c r="C269" s="74" t="s">
        <v>1049</v>
      </c>
      <c r="D269" s="74" t="str">
        <f t="shared" si="6"/>
        <v>003125</v>
      </c>
      <c r="E269" s="74" t="s">
        <v>1419</v>
      </c>
      <c r="F269" s="75">
        <v>44533</v>
      </c>
      <c r="G269" s="76">
        <v>4846621</v>
      </c>
      <c r="H269" s="77" t="s">
        <v>86</v>
      </c>
      <c r="I269" s="75">
        <v>44579</v>
      </c>
      <c r="J269" s="78">
        <v>44580</v>
      </c>
      <c r="K269" s="79" t="s">
        <v>98</v>
      </c>
      <c r="L269" s="80"/>
      <c r="M269" s="67"/>
      <c r="N269" s="81"/>
      <c r="O269" s="81"/>
    </row>
    <row r="270" spans="1:15" s="66" customFormat="1" x14ac:dyDescent="0.25">
      <c r="A270" s="73">
        <v>868</v>
      </c>
      <c r="B270" s="74">
        <v>620</v>
      </c>
      <c r="C270" s="74" t="s">
        <v>1067</v>
      </c>
      <c r="D270" s="74" t="str">
        <f t="shared" si="6"/>
        <v>003065</v>
      </c>
      <c r="E270" s="74" t="s">
        <v>1419</v>
      </c>
      <c r="F270" s="75">
        <v>44533</v>
      </c>
      <c r="G270" s="76">
        <v>5052256</v>
      </c>
      <c r="H270" s="77" t="s">
        <v>107</v>
      </c>
      <c r="I270" s="75">
        <v>44579</v>
      </c>
      <c r="J270" s="78">
        <v>44580</v>
      </c>
      <c r="K270" s="79" t="s">
        <v>650</v>
      </c>
      <c r="L270" s="80"/>
      <c r="M270" s="67"/>
      <c r="N270" s="81"/>
      <c r="O270" s="81"/>
    </row>
    <row r="271" spans="1:15" s="66" customFormat="1" x14ac:dyDescent="0.25">
      <c r="A271" s="73">
        <v>877</v>
      </c>
      <c r="B271" s="74">
        <v>463</v>
      </c>
      <c r="C271" s="74" t="s">
        <v>1078</v>
      </c>
      <c r="D271" s="74" t="str">
        <f t="shared" si="6"/>
        <v>003107</v>
      </c>
      <c r="E271" s="74" t="s">
        <v>1340</v>
      </c>
      <c r="F271" s="75">
        <v>44533</v>
      </c>
      <c r="G271" s="76">
        <v>5393575</v>
      </c>
      <c r="H271" s="77" t="s">
        <v>107</v>
      </c>
      <c r="I271" s="75">
        <v>44579</v>
      </c>
      <c r="J271" s="78">
        <v>44580</v>
      </c>
      <c r="K271" s="79" t="s">
        <v>895</v>
      </c>
      <c r="L271" s="80"/>
      <c r="M271" s="67"/>
      <c r="N271" s="81"/>
      <c r="O271" s="81"/>
    </row>
    <row r="272" spans="1:15" s="66" customFormat="1" x14ac:dyDescent="0.25">
      <c r="A272" s="73">
        <v>885</v>
      </c>
      <c r="B272" s="74">
        <v>413</v>
      </c>
      <c r="C272" s="74" t="s">
        <v>1086</v>
      </c>
      <c r="D272" s="74" t="str">
        <f t="shared" si="6"/>
        <v>003080</v>
      </c>
      <c r="E272" s="74" t="s">
        <v>1341</v>
      </c>
      <c r="F272" s="75">
        <v>44533</v>
      </c>
      <c r="G272" s="76">
        <v>5650519</v>
      </c>
      <c r="H272" s="77" t="s">
        <v>107</v>
      </c>
      <c r="I272" s="75">
        <v>44579</v>
      </c>
      <c r="J272" s="78">
        <v>44580</v>
      </c>
      <c r="K272" s="79" t="s">
        <v>329</v>
      </c>
      <c r="L272" s="80"/>
      <c r="M272" s="67"/>
      <c r="N272" s="81"/>
      <c r="O272" s="81"/>
    </row>
    <row r="273" spans="1:15" s="66" customFormat="1" hidden="1" x14ac:dyDescent="0.25">
      <c r="A273" s="73">
        <v>219</v>
      </c>
      <c r="B273" s="74">
        <v>940</v>
      </c>
      <c r="C273" s="74" t="s">
        <v>323</v>
      </c>
      <c r="D273" s="74" t="str">
        <f t="shared" si="6"/>
        <v>021393</v>
      </c>
      <c r="E273" s="74" t="s">
        <v>1342</v>
      </c>
      <c r="F273" s="75">
        <v>44534</v>
      </c>
      <c r="G273" s="76">
        <v>-55200</v>
      </c>
      <c r="H273" s="77" t="s">
        <v>324</v>
      </c>
      <c r="I273" s="75">
        <v>44579</v>
      </c>
      <c r="J273" s="78">
        <v>44580</v>
      </c>
      <c r="K273" s="79" t="s">
        <v>306</v>
      </c>
      <c r="L273" s="80" t="s">
        <v>63</v>
      </c>
      <c r="M273" s="67"/>
      <c r="N273" s="81"/>
      <c r="O273" s="81"/>
    </row>
    <row r="274" spans="1:15" s="66" customFormat="1" hidden="1" x14ac:dyDescent="0.25">
      <c r="A274" s="73">
        <v>263</v>
      </c>
      <c r="B274" s="74">
        <v>299</v>
      </c>
      <c r="C274" s="74" t="s">
        <v>379</v>
      </c>
      <c r="D274" s="74" t="str">
        <f t="shared" si="6"/>
        <v>b3278</v>
      </c>
      <c r="E274" s="74" t="s">
        <v>1343</v>
      </c>
      <c r="F274" s="75">
        <v>44534</v>
      </c>
      <c r="G274" s="76">
        <v>565419</v>
      </c>
      <c r="H274" s="77" t="s">
        <v>333</v>
      </c>
      <c r="I274" s="75">
        <v>44579</v>
      </c>
      <c r="J274" s="78">
        <v>44580</v>
      </c>
      <c r="K274" s="79" t="s">
        <v>69</v>
      </c>
      <c r="L274" s="80"/>
      <c r="M274" s="67"/>
      <c r="N274" s="81"/>
      <c r="O274" s="81"/>
    </row>
    <row r="275" spans="1:15" s="66" customFormat="1" hidden="1" x14ac:dyDescent="0.25">
      <c r="A275" s="73">
        <v>312</v>
      </c>
      <c r="B275" s="74">
        <v>299</v>
      </c>
      <c r="C275" s="74" t="s">
        <v>434</v>
      </c>
      <c r="D275" s="74" t="str">
        <f t="shared" si="6"/>
        <v>b03264</v>
      </c>
      <c r="E275" s="74" t="s">
        <v>1344</v>
      </c>
      <c r="F275" s="75">
        <v>44534</v>
      </c>
      <c r="G275" s="76">
        <v>762204</v>
      </c>
      <c r="H275" s="77" t="s">
        <v>68</v>
      </c>
      <c r="I275" s="75">
        <v>44579</v>
      </c>
      <c r="J275" s="78">
        <v>44580</v>
      </c>
      <c r="K275" s="79" t="s">
        <v>69</v>
      </c>
      <c r="L275" s="80"/>
      <c r="M275" s="67"/>
      <c r="N275" s="81"/>
      <c r="O275" s="81"/>
    </row>
    <row r="276" spans="1:15" s="66" customFormat="1" hidden="1" x14ac:dyDescent="0.25">
      <c r="A276" s="73">
        <v>341</v>
      </c>
      <c r="B276" s="74">
        <v>299</v>
      </c>
      <c r="C276" s="74" t="s">
        <v>470</v>
      </c>
      <c r="D276" s="74" t="str">
        <f t="shared" si="6"/>
        <v>003281</v>
      </c>
      <c r="E276" s="74" t="s">
        <v>1345</v>
      </c>
      <c r="F276" s="75">
        <v>44534</v>
      </c>
      <c r="G276" s="76">
        <v>852303</v>
      </c>
      <c r="H276" s="77" t="s">
        <v>74</v>
      </c>
      <c r="I276" s="75">
        <v>44579</v>
      </c>
      <c r="J276" s="78">
        <v>44580</v>
      </c>
      <c r="K276" s="79" t="s">
        <v>69</v>
      </c>
      <c r="L276" s="80"/>
      <c r="M276" s="67"/>
      <c r="N276" s="81"/>
      <c r="O276" s="81"/>
    </row>
    <row r="277" spans="1:15" s="66" customFormat="1" hidden="1" x14ac:dyDescent="0.25">
      <c r="A277" s="73">
        <v>350</v>
      </c>
      <c r="B277" s="74">
        <v>299</v>
      </c>
      <c r="C277" s="74" t="s">
        <v>481</v>
      </c>
      <c r="D277" s="74" t="str">
        <f t="shared" si="6"/>
        <v>003266</v>
      </c>
      <c r="E277" s="74" t="s">
        <v>1346</v>
      </c>
      <c r="F277" s="75">
        <v>44534</v>
      </c>
      <c r="G277" s="76">
        <v>875098</v>
      </c>
      <c r="H277" s="77" t="s">
        <v>74</v>
      </c>
      <c r="I277" s="75">
        <v>44579</v>
      </c>
      <c r="J277" s="78">
        <v>44580</v>
      </c>
      <c r="K277" s="79" t="s">
        <v>69</v>
      </c>
      <c r="L277" s="80"/>
      <c r="M277" s="67"/>
      <c r="N277" s="81"/>
      <c r="O277" s="81"/>
    </row>
    <row r="278" spans="1:15" s="66" customFormat="1" hidden="1" x14ac:dyDescent="0.25">
      <c r="A278" s="73">
        <v>368</v>
      </c>
      <c r="B278" s="74">
        <v>299</v>
      </c>
      <c r="C278" s="74" t="s">
        <v>501</v>
      </c>
      <c r="D278" s="74" t="str">
        <f t="shared" si="6"/>
        <v>b3273</v>
      </c>
      <c r="E278" s="74" t="s">
        <v>1347</v>
      </c>
      <c r="F278" s="75">
        <v>44534</v>
      </c>
      <c r="G278" s="76">
        <v>933915</v>
      </c>
      <c r="H278" s="77" t="s">
        <v>333</v>
      </c>
      <c r="I278" s="75">
        <v>44579</v>
      </c>
      <c r="J278" s="78">
        <v>44580</v>
      </c>
      <c r="K278" s="79" t="s">
        <v>69</v>
      </c>
      <c r="L278" s="80"/>
      <c r="M278" s="67"/>
      <c r="N278" s="81"/>
      <c r="O278" s="81"/>
    </row>
    <row r="279" spans="1:15" s="66" customFormat="1" hidden="1" x14ac:dyDescent="0.25">
      <c r="A279" s="73">
        <v>379</v>
      </c>
      <c r="B279" s="74">
        <v>299</v>
      </c>
      <c r="C279" s="74" t="s">
        <v>514</v>
      </c>
      <c r="D279" s="74" t="str">
        <f t="shared" si="6"/>
        <v>b03277</v>
      </c>
      <c r="E279" s="74" t="s">
        <v>1348</v>
      </c>
      <c r="F279" s="75">
        <v>44534</v>
      </c>
      <c r="G279" s="76">
        <v>1012684</v>
      </c>
      <c r="H279" s="77" t="s">
        <v>333</v>
      </c>
      <c r="I279" s="75">
        <v>44579</v>
      </c>
      <c r="J279" s="78">
        <v>44580</v>
      </c>
      <c r="K279" s="79" t="s">
        <v>69</v>
      </c>
      <c r="L279" s="80"/>
      <c r="M279" s="67"/>
      <c r="N279" s="81"/>
      <c r="O279" s="81"/>
    </row>
    <row r="280" spans="1:15" s="66" customFormat="1" hidden="1" x14ac:dyDescent="0.25">
      <c r="A280" s="73">
        <v>383</v>
      </c>
      <c r="B280" s="74">
        <v>299</v>
      </c>
      <c r="C280" s="74" t="s">
        <v>518</v>
      </c>
      <c r="D280" s="74" t="str">
        <f t="shared" si="6"/>
        <v>b3280</v>
      </c>
      <c r="E280" s="74" t="s">
        <v>1349</v>
      </c>
      <c r="F280" s="75">
        <v>44534</v>
      </c>
      <c r="G280" s="76">
        <v>1014690</v>
      </c>
      <c r="H280" s="77" t="s">
        <v>86</v>
      </c>
      <c r="I280" s="75">
        <v>44579</v>
      </c>
      <c r="J280" s="78">
        <v>44580</v>
      </c>
      <c r="K280" s="79" t="s">
        <v>69</v>
      </c>
      <c r="L280" s="80"/>
      <c r="M280" s="67"/>
      <c r="N280" s="81"/>
      <c r="O280" s="81"/>
    </row>
    <row r="281" spans="1:15" s="66" customFormat="1" x14ac:dyDescent="0.25">
      <c r="A281" s="73">
        <v>392</v>
      </c>
      <c r="B281" s="74">
        <v>399</v>
      </c>
      <c r="C281" s="74" t="s">
        <v>530</v>
      </c>
      <c r="D281" s="74" t="str">
        <f t="shared" si="6"/>
        <v>003269</v>
      </c>
      <c r="E281" s="74" t="s">
        <v>1350</v>
      </c>
      <c r="F281" s="75">
        <v>44534</v>
      </c>
      <c r="G281" s="76">
        <v>1032552</v>
      </c>
      <c r="H281" s="77" t="s">
        <v>107</v>
      </c>
      <c r="I281" s="75">
        <v>44579</v>
      </c>
      <c r="J281" s="78">
        <v>44580</v>
      </c>
      <c r="K281" s="79" t="s">
        <v>108</v>
      </c>
      <c r="L281" s="80"/>
      <c r="M281" s="67"/>
      <c r="N281" s="81"/>
      <c r="O281" s="81"/>
    </row>
    <row r="282" spans="1:15" s="66" customFormat="1" x14ac:dyDescent="0.25">
      <c r="A282" s="73">
        <v>397</v>
      </c>
      <c r="B282" s="74">
        <v>465</v>
      </c>
      <c r="C282" s="74" t="s">
        <v>535</v>
      </c>
      <c r="D282" s="74" t="str">
        <f t="shared" si="6"/>
        <v>003271</v>
      </c>
      <c r="E282" s="74" t="s">
        <v>1351</v>
      </c>
      <c r="F282" s="75">
        <v>44534</v>
      </c>
      <c r="G282" s="76">
        <v>1040657</v>
      </c>
      <c r="H282" s="77" t="s">
        <v>107</v>
      </c>
      <c r="I282" s="75">
        <v>44579</v>
      </c>
      <c r="J282" s="78">
        <v>44580</v>
      </c>
      <c r="K282" s="79" t="s">
        <v>108</v>
      </c>
      <c r="L282" s="80"/>
      <c r="M282" s="67"/>
      <c r="N282" s="81"/>
      <c r="O282" s="81"/>
    </row>
    <row r="283" spans="1:15" s="66" customFormat="1" hidden="1" x14ac:dyDescent="0.25">
      <c r="A283" s="73">
        <v>440</v>
      </c>
      <c r="B283" s="74">
        <v>299</v>
      </c>
      <c r="C283" s="74" t="s">
        <v>585</v>
      </c>
      <c r="D283" s="74" t="str">
        <f t="shared" si="6"/>
        <v>003131</v>
      </c>
      <c r="E283" s="74" t="s">
        <v>1352</v>
      </c>
      <c r="F283" s="75">
        <v>44534</v>
      </c>
      <c r="G283" s="76">
        <v>1217627</v>
      </c>
      <c r="H283" s="77" t="s">
        <v>115</v>
      </c>
      <c r="I283" s="75">
        <v>44579</v>
      </c>
      <c r="J283" s="78">
        <v>44580</v>
      </c>
      <c r="K283" s="79" t="s">
        <v>69</v>
      </c>
      <c r="L283" s="80"/>
      <c r="M283" s="67"/>
      <c r="N283" s="81"/>
      <c r="O283" s="81"/>
    </row>
    <row r="284" spans="1:15" s="66" customFormat="1" hidden="1" x14ac:dyDescent="0.25">
      <c r="A284" s="73">
        <v>451</v>
      </c>
      <c r="B284" s="74">
        <v>299</v>
      </c>
      <c r="C284" s="74" t="s">
        <v>598</v>
      </c>
      <c r="D284" s="74" t="str">
        <f t="shared" si="6"/>
        <v>003153</v>
      </c>
      <c r="E284" s="74" t="s">
        <v>1353</v>
      </c>
      <c r="F284" s="75">
        <v>44534</v>
      </c>
      <c r="G284" s="76">
        <v>1241548</v>
      </c>
      <c r="H284" s="77" t="s">
        <v>68</v>
      </c>
      <c r="I284" s="75">
        <v>44579</v>
      </c>
      <c r="J284" s="78">
        <v>44580</v>
      </c>
      <c r="K284" s="79" t="s">
        <v>69</v>
      </c>
      <c r="L284" s="80"/>
      <c r="M284" s="67"/>
      <c r="N284" s="81"/>
      <c r="O284" s="81"/>
    </row>
    <row r="285" spans="1:15" s="66" customFormat="1" hidden="1" x14ac:dyDescent="0.25">
      <c r="A285" s="73">
        <v>473</v>
      </c>
      <c r="B285" s="74">
        <v>299</v>
      </c>
      <c r="C285" s="74" t="s">
        <v>620</v>
      </c>
      <c r="D285" s="74" t="str">
        <f t="shared" si="6"/>
        <v>003276</v>
      </c>
      <c r="E285" s="74" t="s">
        <v>1354</v>
      </c>
      <c r="F285" s="75">
        <v>44534</v>
      </c>
      <c r="G285" s="76">
        <v>1299363</v>
      </c>
      <c r="H285" s="77" t="s">
        <v>74</v>
      </c>
      <c r="I285" s="75">
        <v>44579</v>
      </c>
      <c r="J285" s="78">
        <v>44580</v>
      </c>
      <c r="K285" s="79" t="s">
        <v>69</v>
      </c>
      <c r="L285" s="80"/>
      <c r="M285" s="67"/>
      <c r="N285" s="81"/>
      <c r="O285" s="81"/>
    </row>
    <row r="286" spans="1:15" s="66" customFormat="1" hidden="1" x14ac:dyDescent="0.25">
      <c r="A286" s="73">
        <v>500</v>
      </c>
      <c r="B286" s="74">
        <v>299</v>
      </c>
      <c r="C286" s="74" t="s">
        <v>651</v>
      </c>
      <c r="D286" s="74" t="str">
        <f t="shared" si="6"/>
        <v>003130</v>
      </c>
      <c r="E286" s="74" t="s">
        <v>1355</v>
      </c>
      <c r="F286" s="75">
        <v>44534</v>
      </c>
      <c r="G286" s="76">
        <v>1425139</v>
      </c>
      <c r="H286" s="77" t="s">
        <v>115</v>
      </c>
      <c r="I286" s="75">
        <v>44579</v>
      </c>
      <c r="J286" s="78">
        <v>44580</v>
      </c>
      <c r="K286" s="79" t="s">
        <v>69</v>
      </c>
      <c r="L286" s="80"/>
      <c r="M286" s="67"/>
      <c r="N286" s="81"/>
      <c r="O286" s="81"/>
    </row>
    <row r="287" spans="1:15" s="66" customFormat="1" hidden="1" x14ac:dyDescent="0.25">
      <c r="A287" s="73">
        <v>517</v>
      </c>
      <c r="B287" s="74">
        <v>299</v>
      </c>
      <c r="C287" s="74" t="s">
        <v>668</v>
      </c>
      <c r="D287" s="74" t="str">
        <f t="shared" si="6"/>
        <v>003134</v>
      </c>
      <c r="E287" s="74" t="s">
        <v>1356</v>
      </c>
      <c r="F287" s="75">
        <v>44534</v>
      </c>
      <c r="G287" s="76">
        <v>1514772</v>
      </c>
      <c r="H287" s="77" t="s">
        <v>115</v>
      </c>
      <c r="I287" s="75">
        <v>44579</v>
      </c>
      <c r="J287" s="78">
        <v>44580</v>
      </c>
      <c r="K287" s="79" t="s">
        <v>69</v>
      </c>
      <c r="L287" s="80"/>
      <c r="M287" s="67"/>
      <c r="N287" s="81"/>
      <c r="O287" s="81"/>
    </row>
    <row r="288" spans="1:15" s="66" customFormat="1" x14ac:dyDescent="0.25">
      <c r="A288" s="73">
        <v>562</v>
      </c>
      <c r="B288" s="74">
        <v>457</v>
      </c>
      <c r="C288" s="74" t="s">
        <v>722</v>
      </c>
      <c r="D288" s="74" t="str">
        <f>RIGHT(C288,4)</f>
        <v>3286</v>
      </c>
      <c r="E288" s="74" t="s">
        <v>1357</v>
      </c>
      <c r="F288" s="75">
        <v>44534</v>
      </c>
      <c r="G288" s="76">
        <v>1773640</v>
      </c>
      <c r="H288" s="77" t="s">
        <v>723</v>
      </c>
      <c r="I288" s="75">
        <v>44579</v>
      </c>
      <c r="J288" s="78">
        <v>44580</v>
      </c>
      <c r="K288" s="79" t="s">
        <v>724</v>
      </c>
      <c r="L288" s="80"/>
      <c r="M288" s="67"/>
      <c r="N288" s="81"/>
      <c r="O288" s="81"/>
    </row>
    <row r="289" spans="1:15" s="66" customFormat="1" x14ac:dyDescent="0.25">
      <c r="A289" s="73">
        <v>666</v>
      </c>
      <c r="B289" s="74">
        <v>536</v>
      </c>
      <c r="C289" s="74" t="s">
        <v>855</v>
      </c>
      <c r="D289" s="74" t="str">
        <f>RIGHT(C289,4)</f>
        <v>3289</v>
      </c>
      <c r="E289" s="74" t="s">
        <v>1358</v>
      </c>
      <c r="F289" s="75">
        <v>44534</v>
      </c>
      <c r="G289" s="76">
        <v>2206045</v>
      </c>
      <c r="H289" s="77" t="s">
        <v>524</v>
      </c>
      <c r="I289" s="75">
        <v>44579</v>
      </c>
      <c r="J289" s="78">
        <v>44580</v>
      </c>
      <c r="K289" s="79" t="s">
        <v>597</v>
      </c>
      <c r="L289" s="80"/>
      <c r="M289" s="67"/>
      <c r="N289" s="81"/>
      <c r="O289" s="81"/>
    </row>
    <row r="290" spans="1:15" s="66" customFormat="1" hidden="1" x14ac:dyDescent="0.25">
      <c r="A290" s="73">
        <v>685</v>
      </c>
      <c r="B290" s="74">
        <v>299</v>
      </c>
      <c r="C290" s="74" t="s">
        <v>874</v>
      </c>
      <c r="D290" s="74" t="str">
        <f t="shared" si="6"/>
        <v>b03132</v>
      </c>
      <c r="E290" s="74" t="s">
        <v>1359</v>
      </c>
      <c r="F290" s="75">
        <v>44534</v>
      </c>
      <c r="G290" s="76">
        <v>2354162</v>
      </c>
      <c r="H290" s="77" t="s">
        <v>65</v>
      </c>
      <c r="I290" s="75">
        <v>44579</v>
      </c>
      <c r="J290" s="78">
        <v>44580</v>
      </c>
      <c r="K290" s="79" t="s">
        <v>69</v>
      </c>
      <c r="L290" s="80"/>
      <c r="M290" s="67"/>
      <c r="N290" s="81"/>
      <c r="O290" s="81"/>
    </row>
    <row r="291" spans="1:15" s="66" customFormat="1" hidden="1" x14ac:dyDescent="0.25">
      <c r="A291" s="73">
        <v>733</v>
      </c>
      <c r="B291" s="74">
        <v>299</v>
      </c>
      <c r="C291" s="74" t="s">
        <v>927</v>
      </c>
      <c r="D291" s="74" t="str">
        <f t="shared" si="6"/>
        <v>b3282</v>
      </c>
      <c r="E291" s="74" t="s">
        <v>1360</v>
      </c>
      <c r="F291" s="75">
        <v>44534</v>
      </c>
      <c r="G291" s="76">
        <v>2902059</v>
      </c>
      <c r="H291" s="77" t="s">
        <v>86</v>
      </c>
      <c r="I291" s="75">
        <v>44579</v>
      </c>
      <c r="J291" s="78">
        <v>44580</v>
      </c>
      <c r="K291" s="79" t="s">
        <v>69</v>
      </c>
      <c r="L291" s="80"/>
      <c r="M291" s="67"/>
      <c r="N291" s="81"/>
      <c r="O291" s="81"/>
    </row>
    <row r="292" spans="1:15" s="66" customFormat="1" hidden="1" x14ac:dyDescent="0.25">
      <c r="A292" s="73">
        <v>736</v>
      </c>
      <c r="B292" s="74">
        <v>910</v>
      </c>
      <c r="C292" s="74" t="s">
        <v>930</v>
      </c>
      <c r="D292" s="74" t="str">
        <f t="shared" si="6"/>
        <v>003285</v>
      </c>
      <c r="E292" s="74" t="s">
        <v>1361</v>
      </c>
      <c r="F292" s="75">
        <v>44534</v>
      </c>
      <c r="G292" s="76">
        <v>2921787</v>
      </c>
      <c r="H292" s="77" t="s">
        <v>86</v>
      </c>
      <c r="I292" s="75">
        <v>44579</v>
      </c>
      <c r="J292" s="78">
        <v>44580</v>
      </c>
      <c r="K292" s="79" t="s">
        <v>98</v>
      </c>
      <c r="L292" s="80"/>
      <c r="M292" s="67"/>
      <c r="N292" s="81"/>
      <c r="O292" s="81"/>
    </row>
    <row r="293" spans="1:15" s="66" customFormat="1" x14ac:dyDescent="0.25">
      <c r="A293" s="73">
        <v>737</v>
      </c>
      <c r="B293" s="74">
        <v>418</v>
      </c>
      <c r="C293" s="74">
        <v>3274</v>
      </c>
      <c r="D293" s="74" t="str">
        <f t="shared" si="6"/>
        <v>3274</v>
      </c>
      <c r="E293" s="74" t="s">
        <v>1362</v>
      </c>
      <c r="F293" s="75">
        <v>44534</v>
      </c>
      <c r="G293" s="76">
        <v>2926435</v>
      </c>
      <c r="H293" s="77" t="s">
        <v>107</v>
      </c>
      <c r="I293" s="75">
        <v>44579</v>
      </c>
      <c r="J293" s="78">
        <v>44580</v>
      </c>
      <c r="K293" s="79" t="s">
        <v>626</v>
      </c>
      <c r="L293" s="80"/>
      <c r="M293" s="67"/>
      <c r="N293" s="81"/>
      <c r="O293" s="81"/>
    </row>
    <row r="294" spans="1:15" s="66" customFormat="1" x14ac:dyDescent="0.25">
      <c r="A294" s="73">
        <v>762</v>
      </c>
      <c r="B294" s="74">
        <v>515</v>
      </c>
      <c r="C294" s="74" t="s">
        <v>954</v>
      </c>
      <c r="D294" s="74" t="str">
        <f t="shared" ref="D294:D357" si="7">RIGHT(C294,6)</f>
        <v>003288</v>
      </c>
      <c r="E294" s="74" t="s">
        <v>1363</v>
      </c>
      <c r="F294" s="75">
        <v>44534</v>
      </c>
      <c r="G294" s="76">
        <v>3224782</v>
      </c>
      <c r="H294" s="77" t="s">
        <v>955</v>
      </c>
      <c r="I294" s="75">
        <v>44579</v>
      </c>
      <c r="J294" s="78">
        <v>44580</v>
      </c>
      <c r="K294" s="79" t="s">
        <v>316</v>
      </c>
      <c r="L294" s="80"/>
      <c r="M294" s="67"/>
      <c r="N294" s="81"/>
      <c r="O294" s="81"/>
    </row>
    <row r="295" spans="1:15" s="66" customFormat="1" x14ac:dyDescent="0.25">
      <c r="A295" s="73">
        <v>769</v>
      </c>
      <c r="B295" s="74">
        <v>524</v>
      </c>
      <c r="C295" s="74" t="s">
        <v>963</v>
      </c>
      <c r="D295" s="74" t="str">
        <f t="shared" si="7"/>
        <v>003154</v>
      </c>
      <c r="E295" s="74" t="s">
        <v>1364</v>
      </c>
      <c r="F295" s="75">
        <v>44534</v>
      </c>
      <c r="G295" s="76">
        <v>3331559</v>
      </c>
      <c r="H295" s="77" t="s">
        <v>107</v>
      </c>
      <c r="I295" s="75">
        <v>44579</v>
      </c>
      <c r="J295" s="78">
        <v>44580</v>
      </c>
      <c r="K295" s="79" t="s">
        <v>823</v>
      </c>
      <c r="L295" s="80"/>
      <c r="M295" s="67"/>
      <c r="N295" s="81"/>
      <c r="O295" s="81"/>
    </row>
    <row r="296" spans="1:15" s="66" customFormat="1" x14ac:dyDescent="0.25">
      <c r="A296" s="73">
        <v>810</v>
      </c>
      <c r="B296" s="74">
        <v>463</v>
      </c>
      <c r="C296" s="74" t="s">
        <v>1006</v>
      </c>
      <c r="D296" s="74" t="str">
        <f t="shared" si="7"/>
        <v>003283</v>
      </c>
      <c r="E296" s="74" t="s">
        <v>1365</v>
      </c>
      <c r="F296" s="75">
        <v>44534</v>
      </c>
      <c r="G296" s="76">
        <v>3781323</v>
      </c>
      <c r="H296" s="77" t="s">
        <v>107</v>
      </c>
      <c r="I296" s="75">
        <v>44579</v>
      </c>
      <c r="J296" s="78">
        <v>44580</v>
      </c>
      <c r="K296" s="79" t="s">
        <v>895</v>
      </c>
      <c r="L296" s="80"/>
      <c r="M296" s="67"/>
      <c r="N296" s="81"/>
      <c r="O296" s="81"/>
    </row>
    <row r="297" spans="1:15" s="66" customFormat="1" x14ac:dyDescent="0.25">
      <c r="A297" s="73">
        <v>828</v>
      </c>
      <c r="B297" s="74">
        <v>415</v>
      </c>
      <c r="C297" s="74" t="s">
        <v>1027</v>
      </c>
      <c r="D297" s="74" t="str">
        <f t="shared" si="7"/>
        <v>003133</v>
      </c>
      <c r="E297" s="74" t="s">
        <v>1366</v>
      </c>
      <c r="F297" s="75">
        <v>44534</v>
      </c>
      <c r="G297" s="76">
        <v>4083354</v>
      </c>
      <c r="H297" s="77" t="s">
        <v>107</v>
      </c>
      <c r="I297" s="75">
        <v>44579</v>
      </c>
      <c r="J297" s="78">
        <v>44580</v>
      </c>
      <c r="K297" s="79" t="s">
        <v>721</v>
      </c>
      <c r="L297" s="80"/>
      <c r="M297" s="67"/>
      <c r="N297" s="81"/>
      <c r="O297" s="81"/>
    </row>
    <row r="298" spans="1:15" s="66" customFormat="1" x14ac:dyDescent="0.25">
      <c r="A298" s="73">
        <v>838</v>
      </c>
      <c r="B298" s="74">
        <v>511</v>
      </c>
      <c r="C298" s="74" t="s">
        <v>1036</v>
      </c>
      <c r="D298" s="74" t="str">
        <f t="shared" si="7"/>
        <v>003279</v>
      </c>
      <c r="E298" s="74" t="s">
        <v>1367</v>
      </c>
      <c r="F298" s="75">
        <v>44534</v>
      </c>
      <c r="G298" s="76">
        <v>4366197</v>
      </c>
      <c r="H298" s="77" t="s">
        <v>107</v>
      </c>
      <c r="I298" s="75">
        <v>44579</v>
      </c>
      <c r="J298" s="78">
        <v>44580</v>
      </c>
      <c r="K298" s="79" t="s">
        <v>821</v>
      </c>
      <c r="L298" s="80"/>
      <c r="M298" s="67"/>
      <c r="N298" s="81"/>
      <c r="O298" s="81"/>
    </row>
    <row r="299" spans="1:15" s="66" customFormat="1" x14ac:dyDescent="0.25">
      <c r="A299" s="73">
        <v>893</v>
      </c>
      <c r="B299" s="74">
        <v>411</v>
      </c>
      <c r="C299" s="74" t="s">
        <v>1096</v>
      </c>
      <c r="D299" s="74" t="str">
        <f t="shared" si="7"/>
        <v>003148</v>
      </c>
      <c r="E299" s="74" t="s">
        <v>1368</v>
      </c>
      <c r="F299" s="75">
        <v>44534</v>
      </c>
      <c r="G299" s="76">
        <v>5832398</v>
      </c>
      <c r="H299" s="77" t="s">
        <v>107</v>
      </c>
      <c r="I299" s="75">
        <v>44579</v>
      </c>
      <c r="J299" s="78">
        <v>44580</v>
      </c>
      <c r="K299" s="79" t="s">
        <v>750</v>
      </c>
      <c r="L299" s="80"/>
      <c r="M299" s="67"/>
      <c r="N299" s="81"/>
      <c r="O299" s="81"/>
    </row>
    <row r="300" spans="1:15" s="66" customFormat="1" x14ac:dyDescent="0.25">
      <c r="A300" s="73">
        <v>923</v>
      </c>
      <c r="B300" s="74">
        <v>438</v>
      </c>
      <c r="C300" s="74" t="s">
        <v>1129</v>
      </c>
      <c r="D300" s="74" t="str">
        <f t="shared" si="7"/>
        <v>003290</v>
      </c>
      <c r="E300" s="74" t="s">
        <v>1369</v>
      </c>
      <c r="F300" s="75">
        <v>44534</v>
      </c>
      <c r="G300" s="76">
        <v>12335312</v>
      </c>
      <c r="H300" s="77" t="s">
        <v>524</v>
      </c>
      <c r="I300" s="75">
        <v>44579</v>
      </c>
      <c r="J300" s="78">
        <v>44580</v>
      </c>
      <c r="K300" s="79" t="s">
        <v>290</v>
      </c>
      <c r="L300" s="80"/>
      <c r="M300" s="67"/>
      <c r="N300" s="81"/>
      <c r="O300" s="81"/>
    </row>
    <row r="301" spans="1:15" s="66" customFormat="1" hidden="1" x14ac:dyDescent="0.25">
      <c r="A301" s="73">
        <v>995</v>
      </c>
      <c r="B301" s="74">
        <v>299</v>
      </c>
      <c r="C301" s="74" t="s">
        <v>1205</v>
      </c>
      <c r="D301" s="74" t="str">
        <f t="shared" si="7"/>
        <v>003152</v>
      </c>
      <c r="E301" s="74" t="s">
        <v>1370</v>
      </c>
      <c r="F301" s="75">
        <v>44534</v>
      </c>
      <c r="G301" s="76">
        <v>532092</v>
      </c>
      <c r="H301" s="77" t="s">
        <v>74</v>
      </c>
      <c r="I301" s="75">
        <v>44629</v>
      </c>
      <c r="J301" s="78">
        <v>44639</v>
      </c>
      <c r="K301" s="79" t="s">
        <v>69</v>
      </c>
      <c r="L301" s="80"/>
      <c r="M301" s="67"/>
      <c r="N301" s="81"/>
      <c r="O301" s="81"/>
    </row>
    <row r="302" spans="1:15" s="66" customFormat="1" hidden="1" x14ac:dyDescent="0.25">
      <c r="A302" s="73">
        <v>1018</v>
      </c>
      <c r="B302" s="74">
        <v>299</v>
      </c>
      <c r="C302" s="74" t="s">
        <v>1229</v>
      </c>
      <c r="D302" s="74" t="str">
        <f t="shared" si="7"/>
        <v>-B3151</v>
      </c>
      <c r="E302" s="74" t="s">
        <v>1371</v>
      </c>
      <c r="F302" s="75">
        <v>44534</v>
      </c>
      <c r="G302" s="76">
        <v>2182142</v>
      </c>
      <c r="H302" s="77" t="s">
        <v>74</v>
      </c>
      <c r="I302" s="75">
        <v>44629</v>
      </c>
      <c r="J302" s="78">
        <v>44639</v>
      </c>
      <c r="K302" s="79" t="s">
        <v>69</v>
      </c>
      <c r="L302" s="80"/>
      <c r="M302" s="67"/>
      <c r="N302" s="81"/>
      <c r="O302" s="81"/>
    </row>
    <row r="303" spans="1:15" s="66" customFormat="1" hidden="1" x14ac:dyDescent="0.25">
      <c r="A303" s="73">
        <v>124</v>
      </c>
      <c r="B303" s="74">
        <v>299</v>
      </c>
      <c r="C303" s="74">
        <v>44942</v>
      </c>
      <c r="D303" s="74" t="str">
        <f t="shared" si="7"/>
        <v>44942</v>
      </c>
      <c r="E303" s="74" t="s">
        <v>1372</v>
      </c>
      <c r="F303" s="75">
        <v>44535</v>
      </c>
      <c r="G303" s="76">
        <v>-496802</v>
      </c>
      <c r="H303" s="77" t="s">
        <v>205</v>
      </c>
      <c r="I303" s="75">
        <v>44567</v>
      </c>
      <c r="J303" s="78">
        <v>44580</v>
      </c>
      <c r="K303" s="79" t="s">
        <v>69</v>
      </c>
      <c r="L303" s="80" t="s">
        <v>63</v>
      </c>
      <c r="M303" s="67"/>
      <c r="N303" s="81"/>
      <c r="O303" s="81"/>
    </row>
    <row r="304" spans="1:15" s="66" customFormat="1" hidden="1" x14ac:dyDescent="0.25">
      <c r="A304" s="73">
        <v>43</v>
      </c>
      <c r="B304" s="74">
        <v>299</v>
      </c>
      <c r="C304" s="74">
        <v>44991</v>
      </c>
      <c r="D304" s="74" t="str">
        <f t="shared" si="7"/>
        <v>44991</v>
      </c>
      <c r="E304" s="74" t="s">
        <v>1373</v>
      </c>
      <c r="F304" s="75">
        <v>44536</v>
      </c>
      <c r="G304" s="76">
        <v>-386401</v>
      </c>
      <c r="H304" s="77" t="s">
        <v>119</v>
      </c>
      <c r="I304" s="75">
        <v>44557</v>
      </c>
      <c r="J304" s="78">
        <v>44580</v>
      </c>
      <c r="K304" s="79" t="s">
        <v>69</v>
      </c>
      <c r="L304" s="80" t="s">
        <v>63</v>
      </c>
      <c r="M304" s="67"/>
      <c r="N304" s="81"/>
      <c r="O304" s="81"/>
    </row>
    <row r="305" spans="1:15" s="66" customFormat="1" hidden="1" x14ac:dyDescent="0.25">
      <c r="A305" s="73">
        <v>110</v>
      </c>
      <c r="B305" s="74">
        <v>299</v>
      </c>
      <c r="C305" s="74">
        <v>45124</v>
      </c>
      <c r="D305" s="74" t="str">
        <f t="shared" si="7"/>
        <v>45124</v>
      </c>
      <c r="E305" s="74" t="s">
        <v>1374</v>
      </c>
      <c r="F305" s="75">
        <v>44536</v>
      </c>
      <c r="G305" s="76">
        <v>-2711691</v>
      </c>
      <c r="H305" s="77" t="s">
        <v>191</v>
      </c>
      <c r="I305" s="75">
        <v>44567</v>
      </c>
      <c r="J305" s="78">
        <v>44580</v>
      </c>
      <c r="K305" s="79" t="s">
        <v>69</v>
      </c>
      <c r="L305" s="80" t="s">
        <v>63</v>
      </c>
      <c r="M305" s="67"/>
      <c r="N305" s="81"/>
      <c r="O305" s="81"/>
    </row>
    <row r="306" spans="1:15" s="66" customFormat="1" hidden="1" x14ac:dyDescent="0.25">
      <c r="A306" s="73">
        <v>113</v>
      </c>
      <c r="B306" s="74">
        <v>299</v>
      </c>
      <c r="C306" s="74">
        <v>45049</v>
      </c>
      <c r="D306" s="74" t="str">
        <f t="shared" si="7"/>
        <v>45049</v>
      </c>
      <c r="E306" s="74" t="s">
        <v>1375</v>
      </c>
      <c r="F306" s="75">
        <v>44536</v>
      </c>
      <c r="G306" s="76">
        <v>-1302412</v>
      </c>
      <c r="H306" s="77" t="s">
        <v>194</v>
      </c>
      <c r="I306" s="75">
        <v>44567</v>
      </c>
      <c r="J306" s="78">
        <v>44580</v>
      </c>
      <c r="K306" s="79" t="s">
        <v>69</v>
      </c>
      <c r="L306" s="80" t="s">
        <v>63</v>
      </c>
      <c r="M306" s="67"/>
      <c r="N306" s="81"/>
      <c r="O306" s="81"/>
    </row>
    <row r="307" spans="1:15" s="66" customFormat="1" hidden="1" x14ac:dyDescent="0.25">
      <c r="A307" s="73">
        <v>213</v>
      </c>
      <c r="B307" s="74">
        <v>525</v>
      </c>
      <c r="C307" s="74">
        <v>473</v>
      </c>
      <c r="D307" s="74" t="str">
        <f t="shared" si="7"/>
        <v>473</v>
      </c>
      <c r="E307" s="74" t="s">
        <v>1376</v>
      </c>
      <c r="F307" s="75">
        <v>44536</v>
      </c>
      <c r="G307" s="76">
        <v>-115940</v>
      </c>
      <c r="H307" s="77" t="s">
        <v>312</v>
      </c>
      <c r="I307" s="75">
        <v>44579</v>
      </c>
      <c r="J307" s="78">
        <v>44580</v>
      </c>
      <c r="K307" s="79" t="s">
        <v>313</v>
      </c>
      <c r="L307" s="80" t="s">
        <v>63</v>
      </c>
      <c r="M307" s="67"/>
      <c r="N307" s="81"/>
      <c r="O307" s="81"/>
    </row>
    <row r="308" spans="1:15" s="66" customFormat="1" hidden="1" x14ac:dyDescent="0.25">
      <c r="A308" s="73">
        <v>276</v>
      </c>
      <c r="B308" s="74">
        <v>299</v>
      </c>
      <c r="C308" s="74" t="s">
        <v>394</v>
      </c>
      <c r="D308" s="74" t="str">
        <f t="shared" si="7"/>
        <v>003307</v>
      </c>
      <c r="E308" s="74" t="s">
        <v>1377</v>
      </c>
      <c r="F308" s="75">
        <v>44536</v>
      </c>
      <c r="G308" s="76">
        <v>619491</v>
      </c>
      <c r="H308" s="77" t="s">
        <v>333</v>
      </c>
      <c r="I308" s="75">
        <v>44579</v>
      </c>
      <c r="J308" s="78">
        <v>44580</v>
      </c>
      <c r="K308" s="79" t="s">
        <v>69</v>
      </c>
      <c r="L308" s="80"/>
      <c r="M308" s="67"/>
      <c r="N308" s="81"/>
      <c r="O308" s="81"/>
    </row>
    <row r="309" spans="1:15" s="66" customFormat="1" hidden="1" x14ac:dyDescent="0.25">
      <c r="A309" s="73">
        <v>297</v>
      </c>
      <c r="B309" s="74">
        <v>299</v>
      </c>
      <c r="C309" s="74" t="s">
        <v>416</v>
      </c>
      <c r="D309" s="74" t="str">
        <f t="shared" si="7"/>
        <v>b3310</v>
      </c>
      <c r="E309" s="74" t="s">
        <v>1378</v>
      </c>
      <c r="F309" s="75">
        <v>44536</v>
      </c>
      <c r="G309" s="76">
        <v>679872</v>
      </c>
      <c r="H309" s="77" t="s">
        <v>86</v>
      </c>
      <c r="I309" s="75">
        <v>44579</v>
      </c>
      <c r="J309" s="78">
        <v>44580</v>
      </c>
      <c r="K309" s="79" t="s">
        <v>69</v>
      </c>
      <c r="L309" s="80"/>
      <c r="M309" s="67"/>
      <c r="N309" s="81"/>
      <c r="O309" s="81"/>
    </row>
    <row r="310" spans="1:15" s="66" customFormat="1" hidden="1" x14ac:dyDescent="0.25">
      <c r="A310" s="73">
        <v>298</v>
      </c>
      <c r="B310" s="74">
        <v>299</v>
      </c>
      <c r="C310" s="74" t="s">
        <v>417</v>
      </c>
      <c r="D310" s="74" t="str">
        <f t="shared" si="7"/>
        <v>003297</v>
      </c>
      <c r="E310" s="74"/>
      <c r="F310" s="75">
        <v>44536</v>
      </c>
      <c r="G310" s="76">
        <v>679872</v>
      </c>
      <c r="H310" s="77" t="s">
        <v>333</v>
      </c>
      <c r="I310" s="75">
        <v>44579</v>
      </c>
      <c r="J310" s="78">
        <v>44580</v>
      </c>
      <c r="K310" s="79" t="s">
        <v>69</v>
      </c>
      <c r="L310" s="80"/>
      <c r="M310" s="67"/>
      <c r="N310" s="81"/>
      <c r="O310" s="81"/>
    </row>
    <row r="311" spans="1:15" s="66" customFormat="1" hidden="1" x14ac:dyDescent="0.25">
      <c r="A311" s="73">
        <v>305</v>
      </c>
      <c r="B311" s="74">
        <v>299</v>
      </c>
      <c r="C311" s="74" t="s">
        <v>425</v>
      </c>
      <c r="D311" s="74" t="str">
        <f t="shared" si="7"/>
        <v>b3304</v>
      </c>
      <c r="E311" s="74"/>
      <c r="F311" s="75">
        <v>44536</v>
      </c>
      <c r="G311" s="76">
        <v>709456</v>
      </c>
      <c r="H311" s="77" t="s">
        <v>86</v>
      </c>
      <c r="I311" s="75">
        <v>44579</v>
      </c>
      <c r="J311" s="78">
        <v>44580</v>
      </c>
      <c r="K311" s="79" t="s">
        <v>69</v>
      </c>
      <c r="L311" s="80"/>
      <c r="M311" s="67"/>
      <c r="N311" s="81"/>
      <c r="O311" s="81"/>
    </row>
    <row r="312" spans="1:15" s="66" customFormat="1" x14ac:dyDescent="0.25">
      <c r="A312" s="73">
        <v>361</v>
      </c>
      <c r="B312" s="74">
        <v>532</v>
      </c>
      <c r="C312" s="74" t="s">
        <v>492</v>
      </c>
      <c r="D312" s="74" t="str">
        <f>RIGHT(C312,4)</f>
        <v>3338</v>
      </c>
      <c r="E312" s="74"/>
      <c r="F312" s="75">
        <v>44536</v>
      </c>
      <c r="G312" s="76">
        <v>892408</v>
      </c>
      <c r="H312" s="77" t="s">
        <v>493</v>
      </c>
      <c r="I312" s="75">
        <v>44579</v>
      </c>
      <c r="J312" s="78">
        <v>44580</v>
      </c>
      <c r="K312" s="79" t="s">
        <v>494</v>
      </c>
      <c r="L312" s="80"/>
      <c r="M312" s="67"/>
      <c r="N312" s="81"/>
      <c r="O312" s="81"/>
    </row>
    <row r="313" spans="1:15" s="66" customFormat="1" hidden="1" x14ac:dyDescent="0.25">
      <c r="A313" s="73">
        <v>362</v>
      </c>
      <c r="B313" s="74">
        <v>299</v>
      </c>
      <c r="C313" s="74" t="s">
        <v>495</v>
      </c>
      <c r="D313" s="74" t="str">
        <f t="shared" si="7"/>
        <v>b03309</v>
      </c>
      <c r="E313" s="74"/>
      <c r="F313" s="75">
        <v>44536</v>
      </c>
      <c r="G313" s="76">
        <v>895492</v>
      </c>
      <c r="H313" s="77" t="s">
        <v>333</v>
      </c>
      <c r="I313" s="75">
        <v>44579</v>
      </c>
      <c r="J313" s="78">
        <v>44580</v>
      </c>
      <c r="K313" s="79" t="s">
        <v>69</v>
      </c>
      <c r="L313" s="80"/>
      <c r="M313" s="67"/>
      <c r="N313" s="81"/>
      <c r="O313" s="81"/>
    </row>
    <row r="314" spans="1:15" s="66" customFormat="1" hidden="1" x14ac:dyDescent="0.25">
      <c r="A314" s="73">
        <v>363</v>
      </c>
      <c r="B314" s="74">
        <v>299</v>
      </c>
      <c r="C314" s="74" t="s">
        <v>496</v>
      </c>
      <c r="D314" s="74" t="str">
        <f t="shared" si="7"/>
        <v>003318</v>
      </c>
      <c r="E314" s="74"/>
      <c r="F314" s="75">
        <v>44536</v>
      </c>
      <c r="G314" s="76">
        <v>895492</v>
      </c>
      <c r="H314" s="77" t="s">
        <v>68</v>
      </c>
      <c r="I314" s="75">
        <v>44579</v>
      </c>
      <c r="J314" s="78">
        <v>44580</v>
      </c>
      <c r="K314" s="79" t="s">
        <v>69</v>
      </c>
      <c r="L314" s="80"/>
      <c r="M314" s="67"/>
      <c r="N314" s="81"/>
      <c r="O314" s="81"/>
    </row>
    <row r="315" spans="1:15" s="66" customFormat="1" hidden="1" x14ac:dyDescent="0.25">
      <c r="A315" s="73">
        <v>365</v>
      </c>
      <c r="B315" s="74">
        <v>299</v>
      </c>
      <c r="C315" s="74" t="s">
        <v>498</v>
      </c>
      <c r="D315" s="74" t="str">
        <f t="shared" si="7"/>
        <v>b3305</v>
      </c>
      <c r="E315" s="74"/>
      <c r="F315" s="75">
        <v>44536</v>
      </c>
      <c r="G315" s="76">
        <v>922162</v>
      </c>
      <c r="H315" s="77" t="s">
        <v>86</v>
      </c>
      <c r="I315" s="75">
        <v>44579</v>
      </c>
      <c r="J315" s="78">
        <v>44580</v>
      </c>
      <c r="K315" s="79" t="s">
        <v>69</v>
      </c>
      <c r="L315" s="80"/>
      <c r="M315" s="67"/>
      <c r="N315" s="81"/>
      <c r="O315" s="81"/>
    </row>
    <row r="316" spans="1:15" s="66" customFormat="1" hidden="1" x14ac:dyDescent="0.25">
      <c r="A316" s="73">
        <v>394</v>
      </c>
      <c r="B316" s="74">
        <v>299</v>
      </c>
      <c r="C316" s="74" t="s">
        <v>532</v>
      </c>
      <c r="D316" s="74" t="str">
        <f t="shared" si="7"/>
        <v>003315</v>
      </c>
      <c r="E316" s="74"/>
      <c r="F316" s="75">
        <v>44536</v>
      </c>
      <c r="G316" s="76">
        <v>1034451</v>
      </c>
      <c r="H316" s="77" t="s">
        <v>68</v>
      </c>
      <c r="I316" s="75">
        <v>44579</v>
      </c>
      <c r="J316" s="78">
        <v>44580</v>
      </c>
      <c r="K316" s="79" t="s">
        <v>69</v>
      </c>
      <c r="L316" s="80"/>
      <c r="M316" s="67"/>
      <c r="N316" s="81"/>
      <c r="O316" s="81"/>
    </row>
    <row r="317" spans="1:15" s="66" customFormat="1" hidden="1" x14ac:dyDescent="0.25">
      <c r="A317" s="73">
        <v>396</v>
      </c>
      <c r="B317" s="74">
        <v>299</v>
      </c>
      <c r="C317" s="74" t="s">
        <v>534</v>
      </c>
      <c r="D317" s="74" t="str">
        <f t="shared" si="7"/>
        <v>003302</v>
      </c>
      <c r="E317" s="74"/>
      <c r="F317" s="75">
        <v>44536</v>
      </c>
      <c r="G317" s="76">
        <v>1038652</v>
      </c>
      <c r="H317" s="77" t="s">
        <v>83</v>
      </c>
      <c r="I317" s="75">
        <v>44579</v>
      </c>
      <c r="J317" s="78">
        <v>44580</v>
      </c>
      <c r="K317" s="79" t="s">
        <v>69</v>
      </c>
      <c r="L317" s="80"/>
      <c r="M317" s="67"/>
      <c r="N317" s="81"/>
      <c r="O317" s="81"/>
    </row>
    <row r="318" spans="1:15" s="66" customFormat="1" x14ac:dyDescent="0.25">
      <c r="A318" s="73">
        <v>429</v>
      </c>
      <c r="B318" s="74">
        <v>940</v>
      </c>
      <c r="C318" s="74" t="s">
        <v>572</v>
      </c>
      <c r="D318" s="74" t="str">
        <f t="shared" si="7"/>
        <v>003335</v>
      </c>
      <c r="E318" s="74"/>
      <c r="F318" s="75">
        <v>44536</v>
      </c>
      <c r="G318" s="76">
        <v>1166017</v>
      </c>
      <c r="H318" s="77" t="s">
        <v>356</v>
      </c>
      <c r="I318" s="75">
        <v>44579</v>
      </c>
      <c r="J318" s="78">
        <v>44580</v>
      </c>
      <c r="K318" s="79" t="s">
        <v>306</v>
      </c>
      <c r="L318" s="80"/>
      <c r="M318" s="67"/>
      <c r="N318" s="81"/>
      <c r="O318" s="81"/>
    </row>
    <row r="319" spans="1:15" s="66" customFormat="1" hidden="1" x14ac:dyDescent="0.25">
      <c r="A319" s="73">
        <v>435</v>
      </c>
      <c r="B319" s="74">
        <v>299</v>
      </c>
      <c r="C319" s="74" t="s">
        <v>578</v>
      </c>
      <c r="D319" s="74" t="str">
        <f t="shared" si="7"/>
        <v>003298</v>
      </c>
      <c r="E319" s="74"/>
      <c r="F319" s="75">
        <v>44536</v>
      </c>
      <c r="G319" s="76">
        <v>1180531</v>
      </c>
      <c r="H319" s="77" t="s">
        <v>83</v>
      </c>
      <c r="I319" s="75">
        <v>44579</v>
      </c>
      <c r="J319" s="78">
        <v>44580</v>
      </c>
      <c r="K319" s="79" t="s">
        <v>69</v>
      </c>
      <c r="L319" s="80"/>
      <c r="M319" s="67"/>
      <c r="N319" s="81"/>
      <c r="O319" s="81"/>
    </row>
    <row r="320" spans="1:15" s="66" customFormat="1" hidden="1" x14ac:dyDescent="0.25">
      <c r="A320" s="73">
        <v>441</v>
      </c>
      <c r="B320" s="74">
        <v>299</v>
      </c>
      <c r="C320" s="74" t="s">
        <v>586</v>
      </c>
      <c r="D320" s="74" t="str">
        <f t="shared" si="7"/>
        <v>003301</v>
      </c>
      <c r="E320" s="74"/>
      <c r="F320" s="75">
        <v>44536</v>
      </c>
      <c r="G320" s="76">
        <v>1221638</v>
      </c>
      <c r="H320" s="77" t="s">
        <v>83</v>
      </c>
      <c r="I320" s="75">
        <v>44579</v>
      </c>
      <c r="J320" s="78">
        <v>44580</v>
      </c>
      <c r="K320" s="79" t="s">
        <v>69</v>
      </c>
      <c r="L320" s="80"/>
      <c r="M320" s="67"/>
      <c r="N320" s="81"/>
      <c r="O320" s="81"/>
    </row>
    <row r="321" spans="1:15" s="66" customFormat="1" hidden="1" x14ac:dyDescent="0.25">
      <c r="A321" s="73">
        <v>476</v>
      </c>
      <c r="B321" s="74">
        <v>910</v>
      </c>
      <c r="C321" s="74" t="s">
        <v>624</v>
      </c>
      <c r="D321" s="74" t="str">
        <f t="shared" si="7"/>
        <v>003332</v>
      </c>
      <c r="E321" s="74"/>
      <c r="F321" s="75">
        <v>44536</v>
      </c>
      <c r="G321" s="76">
        <v>1311290</v>
      </c>
      <c r="H321" s="77" t="s">
        <v>86</v>
      </c>
      <c r="I321" s="75">
        <v>44579</v>
      </c>
      <c r="J321" s="78">
        <v>44580</v>
      </c>
      <c r="K321" s="79" t="s">
        <v>98</v>
      </c>
      <c r="L321" s="80"/>
      <c r="M321" s="67"/>
      <c r="N321" s="81"/>
      <c r="O321" s="81"/>
    </row>
    <row r="322" spans="1:15" s="66" customFormat="1" x14ac:dyDescent="0.25">
      <c r="A322" s="73">
        <v>484</v>
      </c>
      <c r="B322" s="74">
        <v>409</v>
      </c>
      <c r="C322" s="74" t="s">
        <v>633</v>
      </c>
      <c r="D322" s="74" t="str">
        <f t="shared" si="7"/>
        <v>003322</v>
      </c>
      <c r="E322" s="74"/>
      <c r="F322" s="75">
        <v>44536</v>
      </c>
      <c r="G322" s="76">
        <v>1359743</v>
      </c>
      <c r="H322" s="77" t="s">
        <v>257</v>
      </c>
      <c r="I322" s="75">
        <v>44579</v>
      </c>
      <c r="J322" s="78">
        <v>44580</v>
      </c>
      <c r="K322" s="79" t="s">
        <v>450</v>
      </c>
      <c r="L322" s="80"/>
      <c r="M322" s="67"/>
      <c r="N322" s="81"/>
      <c r="O322" s="81"/>
    </row>
    <row r="323" spans="1:15" s="66" customFormat="1" hidden="1" x14ac:dyDescent="0.25">
      <c r="A323" s="73">
        <v>501</v>
      </c>
      <c r="B323" s="74">
        <v>299</v>
      </c>
      <c r="C323" s="74" t="s">
        <v>652</v>
      </c>
      <c r="D323" s="74" t="str">
        <f t="shared" si="7"/>
        <v>003321</v>
      </c>
      <c r="E323" s="74"/>
      <c r="F323" s="75">
        <v>44536</v>
      </c>
      <c r="G323" s="76">
        <v>1428605</v>
      </c>
      <c r="H323" s="77" t="s">
        <v>95</v>
      </c>
      <c r="I323" s="75">
        <v>44579</v>
      </c>
      <c r="J323" s="78">
        <v>44580</v>
      </c>
      <c r="K323" s="79" t="s">
        <v>69</v>
      </c>
      <c r="L323" s="80"/>
      <c r="M323" s="67"/>
      <c r="N323" s="81"/>
      <c r="O323" s="81"/>
    </row>
    <row r="324" spans="1:15" s="66" customFormat="1" x14ac:dyDescent="0.25">
      <c r="A324" s="73">
        <v>503</v>
      </c>
      <c r="B324" s="74">
        <v>534</v>
      </c>
      <c r="C324" s="74" t="s">
        <v>654</v>
      </c>
      <c r="D324" s="74" t="str">
        <f t="shared" si="7"/>
        <v>003339</v>
      </c>
      <c r="E324" s="74"/>
      <c r="F324" s="75">
        <v>44536</v>
      </c>
      <c r="G324" s="76">
        <v>1439189</v>
      </c>
      <c r="H324" s="77" t="s">
        <v>107</v>
      </c>
      <c r="I324" s="75">
        <v>44579</v>
      </c>
      <c r="J324" s="78">
        <v>44580</v>
      </c>
      <c r="K324" s="79" t="s">
        <v>580</v>
      </c>
      <c r="L324" s="80"/>
      <c r="M324" s="67"/>
      <c r="N324" s="81"/>
      <c r="O324" s="81"/>
    </row>
    <row r="325" spans="1:15" s="66" customFormat="1" hidden="1" x14ac:dyDescent="0.25">
      <c r="A325" s="73">
        <v>516</v>
      </c>
      <c r="B325" s="74">
        <v>299</v>
      </c>
      <c r="C325" s="74" t="s">
        <v>667</v>
      </c>
      <c r="D325" s="74" t="str">
        <f t="shared" si="7"/>
        <v>003317</v>
      </c>
      <c r="E325" s="74"/>
      <c r="F325" s="75">
        <v>44536</v>
      </c>
      <c r="G325" s="76">
        <v>1498286</v>
      </c>
      <c r="H325" s="77" t="s">
        <v>95</v>
      </c>
      <c r="I325" s="75">
        <v>44579</v>
      </c>
      <c r="J325" s="78">
        <v>44580</v>
      </c>
      <c r="K325" s="79" t="s">
        <v>69</v>
      </c>
      <c r="L325" s="80"/>
      <c r="M325" s="67"/>
      <c r="N325" s="81"/>
      <c r="O325" s="81"/>
    </row>
    <row r="326" spans="1:15" s="66" customFormat="1" x14ac:dyDescent="0.25">
      <c r="A326" s="73">
        <v>530</v>
      </c>
      <c r="B326" s="74">
        <v>412</v>
      </c>
      <c r="C326" s="74" t="s">
        <v>684</v>
      </c>
      <c r="D326" s="74" t="str">
        <f t="shared" si="7"/>
        <v>003320</v>
      </c>
      <c r="E326" s="74"/>
      <c r="F326" s="75">
        <v>44536</v>
      </c>
      <c r="G326" s="76">
        <v>1568754</v>
      </c>
      <c r="H326" s="77" t="s">
        <v>107</v>
      </c>
      <c r="I326" s="75">
        <v>44579</v>
      </c>
      <c r="J326" s="78">
        <v>44580</v>
      </c>
      <c r="K326" s="79" t="s">
        <v>351</v>
      </c>
      <c r="L326" s="80"/>
      <c r="M326" s="67"/>
      <c r="N326" s="81"/>
      <c r="O326" s="81"/>
    </row>
    <row r="327" spans="1:15" s="66" customFormat="1" hidden="1" x14ac:dyDescent="0.25">
      <c r="A327" s="73">
        <v>535</v>
      </c>
      <c r="B327" s="74">
        <v>299</v>
      </c>
      <c r="C327" s="74" t="s">
        <v>690</v>
      </c>
      <c r="D327" s="74" t="str">
        <f t="shared" si="7"/>
        <v>003323</v>
      </c>
      <c r="E327" s="74"/>
      <c r="F327" s="75">
        <v>44536</v>
      </c>
      <c r="G327" s="76">
        <v>1602689</v>
      </c>
      <c r="H327" s="77" t="s">
        <v>337</v>
      </c>
      <c r="I327" s="75">
        <v>44579</v>
      </c>
      <c r="J327" s="78">
        <v>44580</v>
      </c>
      <c r="K327" s="79" t="s">
        <v>69</v>
      </c>
      <c r="L327" s="80"/>
      <c r="M327" s="67"/>
      <c r="N327" s="81"/>
      <c r="O327" s="81"/>
    </row>
    <row r="328" spans="1:15" s="66" customFormat="1" hidden="1" x14ac:dyDescent="0.25">
      <c r="A328" s="73">
        <v>545</v>
      </c>
      <c r="B328" s="74">
        <v>920</v>
      </c>
      <c r="C328" s="74" t="s">
        <v>704</v>
      </c>
      <c r="D328" s="74" t="str">
        <f t="shared" si="7"/>
        <v>-b3292</v>
      </c>
      <c r="E328" s="74"/>
      <c r="F328" s="75">
        <v>44536</v>
      </c>
      <c r="G328" s="76">
        <v>1661946</v>
      </c>
      <c r="H328" s="77" t="s">
        <v>74</v>
      </c>
      <c r="I328" s="75">
        <v>44579</v>
      </c>
      <c r="J328" s="78">
        <v>44580</v>
      </c>
      <c r="K328" s="79" t="s">
        <v>187</v>
      </c>
      <c r="L328" s="80"/>
      <c r="M328" s="67"/>
      <c r="N328" s="81"/>
      <c r="O328" s="81"/>
    </row>
    <row r="329" spans="1:15" s="66" customFormat="1" hidden="1" x14ac:dyDescent="0.25">
      <c r="A329" s="73">
        <v>560</v>
      </c>
      <c r="B329" s="74">
        <v>910</v>
      </c>
      <c r="C329" s="74" t="s">
        <v>719</v>
      </c>
      <c r="D329" s="74" t="str">
        <f t="shared" si="7"/>
        <v>003334</v>
      </c>
      <c r="E329" s="74"/>
      <c r="F329" s="75">
        <v>44536</v>
      </c>
      <c r="G329" s="76">
        <v>1769354</v>
      </c>
      <c r="H329" s="77" t="s">
        <v>86</v>
      </c>
      <c r="I329" s="75">
        <v>44579</v>
      </c>
      <c r="J329" s="78">
        <v>44580</v>
      </c>
      <c r="K329" s="79" t="s">
        <v>98</v>
      </c>
      <c r="L329" s="80"/>
      <c r="M329" s="67"/>
      <c r="N329" s="81"/>
      <c r="O329" s="81"/>
    </row>
    <row r="330" spans="1:15" s="66" customFormat="1" hidden="1" x14ac:dyDescent="0.25">
      <c r="A330" s="73">
        <v>567</v>
      </c>
      <c r="B330" s="74">
        <v>910</v>
      </c>
      <c r="C330" s="74" t="s">
        <v>729</v>
      </c>
      <c r="D330" s="74" t="str">
        <f t="shared" si="7"/>
        <v>003331</v>
      </c>
      <c r="E330" s="74"/>
      <c r="F330" s="75">
        <v>44536</v>
      </c>
      <c r="G330" s="76">
        <v>1807323</v>
      </c>
      <c r="H330" s="77" t="s">
        <v>86</v>
      </c>
      <c r="I330" s="75">
        <v>44579</v>
      </c>
      <c r="J330" s="78">
        <v>44580</v>
      </c>
      <c r="K330" s="79" t="s">
        <v>98</v>
      </c>
      <c r="L330" s="80"/>
      <c r="M330" s="67"/>
      <c r="N330" s="81"/>
      <c r="O330" s="81"/>
    </row>
    <row r="331" spans="1:15" s="66" customFormat="1" x14ac:dyDescent="0.25">
      <c r="A331" s="73">
        <v>574</v>
      </c>
      <c r="B331" s="74">
        <v>940</v>
      </c>
      <c r="C331" s="74" t="s">
        <v>740</v>
      </c>
      <c r="D331" s="74" t="str">
        <f t="shared" si="7"/>
        <v>003336</v>
      </c>
      <c r="E331" s="74"/>
      <c r="F331" s="75">
        <v>44536</v>
      </c>
      <c r="G331" s="76">
        <v>1849668</v>
      </c>
      <c r="H331" s="77" t="s">
        <v>356</v>
      </c>
      <c r="I331" s="75">
        <v>44579</v>
      </c>
      <c r="J331" s="78">
        <v>44580</v>
      </c>
      <c r="K331" s="79" t="s">
        <v>306</v>
      </c>
      <c r="L331" s="80"/>
      <c r="M331" s="67"/>
      <c r="N331" s="81"/>
      <c r="O331" s="81"/>
    </row>
    <row r="332" spans="1:15" s="66" customFormat="1" hidden="1" x14ac:dyDescent="0.25">
      <c r="A332" s="73">
        <v>689</v>
      </c>
      <c r="B332" s="74">
        <v>299</v>
      </c>
      <c r="C332" s="74" t="s">
        <v>878</v>
      </c>
      <c r="D332" s="74" t="str">
        <f t="shared" si="7"/>
        <v>b03295</v>
      </c>
      <c r="E332" s="74"/>
      <c r="F332" s="75">
        <v>44536</v>
      </c>
      <c r="G332" s="76">
        <v>2441834</v>
      </c>
      <c r="H332" s="77" t="s">
        <v>68</v>
      </c>
      <c r="I332" s="75">
        <v>44579</v>
      </c>
      <c r="J332" s="78">
        <v>44580</v>
      </c>
      <c r="K332" s="79" t="s">
        <v>69</v>
      </c>
      <c r="L332" s="80"/>
      <c r="M332" s="67"/>
      <c r="N332" s="81"/>
      <c r="O332" s="81"/>
    </row>
    <row r="333" spans="1:15" s="66" customFormat="1" x14ac:dyDescent="0.25">
      <c r="A333" s="73">
        <v>712</v>
      </c>
      <c r="B333" s="74">
        <v>541</v>
      </c>
      <c r="C333" s="74" t="s">
        <v>904</v>
      </c>
      <c r="D333" s="74" t="str">
        <f t="shared" si="7"/>
        <v>003314</v>
      </c>
      <c r="E333" s="74"/>
      <c r="F333" s="75">
        <v>44536</v>
      </c>
      <c r="G333" s="76">
        <v>2640198</v>
      </c>
      <c r="H333" s="77" t="s">
        <v>107</v>
      </c>
      <c r="I333" s="75">
        <v>44579</v>
      </c>
      <c r="J333" s="78">
        <v>44580</v>
      </c>
      <c r="K333" s="79" t="s">
        <v>737</v>
      </c>
      <c r="L333" s="80"/>
      <c r="M333" s="67"/>
      <c r="N333" s="81"/>
      <c r="O333" s="81"/>
    </row>
    <row r="334" spans="1:15" s="66" customFormat="1" x14ac:dyDescent="0.25">
      <c r="A334" s="73">
        <v>745</v>
      </c>
      <c r="B334" s="74">
        <v>607</v>
      </c>
      <c r="C334" s="74" t="s">
        <v>938</v>
      </c>
      <c r="D334" s="74" t="str">
        <f t="shared" si="7"/>
        <v>003313</v>
      </c>
      <c r="E334" s="74"/>
      <c r="F334" s="75">
        <v>44536</v>
      </c>
      <c r="G334" s="76">
        <v>3029136</v>
      </c>
      <c r="H334" s="77" t="s">
        <v>107</v>
      </c>
      <c r="I334" s="75">
        <v>44579</v>
      </c>
      <c r="J334" s="78">
        <v>44580</v>
      </c>
      <c r="K334" s="79" t="s">
        <v>584</v>
      </c>
      <c r="L334" s="80"/>
      <c r="M334" s="67"/>
      <c r="N334" s="81"/>
      <c r="O334" s="81"/>
    </row>
    <row r="335" spans="1:15" s="66" customFormat="1" x14ac:dyDescent="0.25">
      <c r="A335" s="73">
        <v>800</v>
      </c>
      <c r="B335" s="74">
        <v>453</v>
      </c>
      <c r="C335" s="74" t="s">
        <v>994</v>
      </c>
      <c r="D335" s="74" t="str">
        <f t="shared" si="7"/>
        <v>003337</v>
      </c>
      <c r="E335" s="74"/>
      <c r="F335" s="75">
        <v>44536</v>
      </c>
      <c r="G335" s="76">
        <v>3694647</v>
      </c>
      <c r="H335" s="77" t="s">
        <v>107</v>
      </c>
      <c r="I335" s="75">
        <v>44579</v>
      </c>
      <c r="J335" s="78">
        <v>44580</v>
      </c>
      <c r="K335" s="79" t="s">
        <v>885</v>
      </c>
      <c r="L335" s="80"/>
      <c r="M335" s="67"/>
      <c r="N335" s="81"/>
      <c r="O335" s="81"/>
    </row>
    <row r="336" spans="1:15" s="66" customFormat="1" x14ac:dyDescent="0.25">
      <c r="A336" s="73">
        <v>807</v>
      </c>
      <c r="B336" s="74">
        <v>620</v>
      </c>
      <c r="C336" s="74" t="s">
        <v>1003</v>
      </c>
      <c r="D336" s="74" t="str">
        <f t="shared" si="7"/>
        <v>003303</v>
      </c>
      <c r="E336" s="74"/>
      <c r="F336" s="75">
        <v>44536</v>
      </c>
      <c r="G336" s="76">
        <v>3716108</v>
      </c>
      <c r="H336" s="77" t="s">
        <v>107</v>
      </c>
      <c r="I336" s="75">
        <v>44579</v>
      </c>
      <c r="J336" s="78">
        <v>44580</v>
      </c>
      <c r="K336" s="79" t="s">
        <v>650</v>
      </c>
      <c r="L336" s="80"/>
      <c r="M336" s="67"/>
      <c r="N336" s="81"/>
      <c r="O336" s="81"/>
    </row>
    <row r="337" spans="1:15" s="66" customFormat="1" x14ac:dyDescent="0.25">
      <c r="A337" s="73">
        <v>821</v>
      </c>
      <c r="B337" s="74">
        <v>304</v>
      </c>
      <c r="C337" s="74" t="s">
        <v>1019</v>
      </c>
      <c r="D337" s="74" t="str">
        <f t="shared" si="7"/>
        <v>003296</v>
      </c>
      <c r="E337" s="74"/>
      <c r="F337" s="75">
        <v>44536</v>
      </c>
      <c r="G337" s="76">
        <v>3918706</v>
      </c>
      <c r="H337" s="77" t="s">
        <v>257</v>
      </c>
      <c r="I337" s="75">
        <v>44579</v>
      </c>
      <c r="J337" s="78">
        <v>44580</v>
      </c>
      <c r="K337" s="79" t="s">
        <v>270</v>
      </c>
      <c r="L337" s="80"/>
      <c r="M337" s="67"/>
      <c r="N337" s="81"/>
      <c r="O337" s="81"/>
    </row>
    <row r="338" spans="1:15" s="66" customFormat="1" x14ac:dyDescent="0.25">
      <c r="A338" s="73">
        <v>829</v>
      </c>
      <c r="B338" s="74">
        <v>605</v>
      </c>
      <c r="C338" s="74" t="s">
        <v>1028</v>
      </c>
      <c r="D338" s="74" t="str">
        <f t="shared" si="7"/>
        <v>003316</v>
      </c>
      <c r="E338" s="74"/>
      <c r="F338" s="75">
        <v>44536</v>
      </c>
      <c r="G338" s="76">
        <v>4089877</v>
      </c>
      <c r="H338" s="77" t="s">
        <v>107</v>
      </c>
      <c r="I338" s="75">
        <v>44579</v>
      </c>
      <c r="J338" s="78">
        <v>44580</v>
      </c>
      <c r="K338" s="79" t="s">
        <v>830</v>
      </c>
      <c r="L338" s="80"/>
      <c r="M338" s="67"/>
      <c r="N338" s="81"/>
      <c r="O338" s="81"/>
    </row>
    <row r="339" spans="1:15" s="66" customFormat="1" x14ac:dyDescent="0.25">
      <c r="A339" s="73">
        <v>909</v>
      </c>
      <c r="B339" s="74">
        <v>450</v>
      </c>
      <c r="C339" s="74" t="s">
        <v>1114</v>
      </c>
      <c r="D339" s="74" t="str">
        <f t="shared" si="7"/>
        <v>003333</v>
      </c>
      <c r="E339" s="74"/>
      <c r="F339" s="75">
        <v>44536</v>
      </c>
      <c r="G339" s="76">
        <v>7678891</v>
      </c>
      <c r="H339" s="77" t="s">
        <v>1115</v>
      </c>
      <c r="I339" s="75">
        <v>44579</v>
      </c>
      <c r="J339" s="78">
        <v>44580</v>
      </c>
      <c r="K339" s="79" t="s">
        <v>265</v>
      </c>
      <c r="L339" s="80"/>
      <c r="M339" s="67"/>
      <c r="N339" s="81"/>
      <c r="O339" s="81"/>
    </row>
    <row r="340" spans="1:15" s="66" customFormat="1" hidden="1" x14ac:dyDescent="0.25">
      <c r="A340" s="73">
        <v>1003</v>
      </c>
      <c r="B340" s="74">
        <v>299</v>
      </c>
      <c r="C340" s="74" t="s">
        <v>1214</v>
      </c>
      <c r="D340" s="74" t="str">
        <f t="shared" si="7"/>
        <v>-B3324</v>
      </c>
      <c r="E340" s="74"/>
      <c r="F340" s="75">
        <v>44536</v>
      </c>
      <c r="G340" s="76">
        <v>1290691</v>
      </c>
      <c r="H340" s="77" t="s">
        <v>1211</v>
      </c>
      <c r="I340" s="75">
        <v>44629</v>
      </c>
      <c r="J340" s="78">
        <v>44639</v>
      </c>
      <c r="K340" s="79" t="s">
        <v>69</v>
      </c>
      <c r="L340" s="80"/>
      <c r="M340" s="67"/>
      <c r="N340" s="81"/>
      <c r="O340" s="81"/>
    </row>
    <row r="341" spans="1:15" s="66" customFormat="1" hidden="1" x14ac:dyDescent="0.25">
      <c r="A341" s="73">
        <v>1028</v>
      </c>
      <c r="B341" s="74">
        <v>299</v>
      </c>
      <c r="C341" s="74" t="s">
        <v>1239</v>
      </c>
      <c r="D341" s="74" t="str">
        <f t="shared" si="7"/>
        <v>003300</v>
      </c>
      <c r="E341" s="74"/>
      <c r="F341" s="75">
        <v>44536</v>
      </c>
      <c r="G341" s="76">
        <v>1083742</v>
      </c>
      <c r="H341" s="77" t="s">
        <v>74</v>
      </c>
      <c r="I341" s="75">
        <v>44669</v>
      </c>
      <c r="J341" s="78">
        <v>44676</v>
      </c>
      <c r="K341" s="79" t="s">
        <v>69</v>
      </c>
      <c r="L341" s="80"/>
      <c r="M341" s="67"/>
      <c r="N341" s="81"/>
      <c r="O341" s="81"/>
    </row>
    <row r="342" spans="1:15" s="66" customFormat="1" x14ac:dyDescent="0.25">
      <c r="A342" s="73">
        <v>344</v>
      </c>
      <c r="B342" s="74">
        <v>426</v>
      </c>
      <c r="C342" s="74" t="s">
        <v>474</v>
      </c>
      <c r="D342" s="74" t="str">
        <f t="shared" si="7"/>
        <v>003644</v>
      </c>
      <c r="E342" s="74"/>
      <c r="F342" s="75">
        <v>44537</v>
      </c>
      <c r="G342" s="76">
        <v>855147</v>
      </c>
      <c r="H342" s="77" t="s">
        <v>107</v>
      </c>
      <c r="I342" s="75">
        <v>44579</v>
      </c>
      <c r="J342" s="78">
        <v>44580</v>
      </c>
      <c r="K342" s="79" t="s">
        <v>475</v>
      </c>
      <c r="L342" s="80"/>
      <c r="M342" s="67"/>
      <c r="N342" s="81"/>
      <c r="O342" s="81"/>
    </row>
    <row r="343" spans="1:15" s="66" customFormat="1" hidden="1" x14ac:dyDescent="0.25">
      <c r="A343" s="73">
        <v>442</v>
      </c>
      <c r="B343" s="74">
        <v>299</v>
      </c>
      <c r="C343" s="74" t="s">
        <v>587</v>
      </c>
      <c r="D343" s="74" t="str">
        <f t="shared" si="7"/>
        <v>003358</v>
      </c>
      <c r="E343" s="74"/>
      <c r="F343" s="75">
        <v>44537</v>
      </c>
      <c r="G343" s="76">
        <v>1221638</v>
      </c>
      <c r="H343" s="77" t="s">
        <v>74</v>
      </c>
      <c r="I343" s="75">
        <v>44579</v>
      </c>
      <c r="J343" s="78">
        <v>44580</v>
      </c>
      <c r="K343" s="79" t="s">
        <v>69</v>
      </c>
      <c r="L343" s="80"/>
      <c r="M343" s="67"/>
      <c r="N343" s="81"/>
      <c r="O343" s="81"/>
    </row>
    <row r="344" spans="1:15" s="66" customFormat="1" x14ac:dyDescent="0.25">
      <c r="A344" s="73">
        <v>544</v>
      </c>
      <c r="B344" s="74">
        <v>620</v>
      </c>
      <c r="C344" s="74" t="s">
        <v>703</v>
      </c>
      <c r="D344" s="74" t="str">
        <f t="shared" si="7"/>
        <v>003364</v>
      </c>
      <c r="E344" s="74"/>
      <c r="F344" s="75">
        <v>44537</v>
      </c>
      <c r="G344" s="76">
        <v>1653493</v>
      </c>
      <c r="H344" s="77" t="s">
        <v>257</v>
      </c>
      <c r="I344" s="75">
        <v>44579</v>
      </c>
      <c r="J344" s="78">
        <v>44580</v>
      </c>
      <c r="K344" s="79" t="s">
        <v>650</v>
      </c>
      <c r="L344" s="80"/>
      <c r="M344" s="67"/>
      <c r="N344" s="81"/>
      <c r="O344" s="81"/>
    </row>
    <row r="345" spans="1:15" s="66" customFormat="1" hidden="1" x14ac:dyDescent="0.25">
      <c r="A345" s="73">
        <v>590</v>
      </c>
      <c r="B345" s="74">
        <v>930</v>
      </c>
      <c r="C345" s="74" t="s">
        <v>762</v>
      </c>
      <c r="D345" s="74" t="str">
        <f t="shared" si="7"/>
        <v>b03368</v>
      </c>
      <c r="E345" s="74"/>
      <c r="F345" s="75">
        <v>44537</v>
      </c>
      <c r="G345" s="76">
        <v>1923675</v>
      </c>
      <c r="H345" s="77" t="s">
        <v>65</v>
      </c>
      <c r="I345" s="75">
        <v>44579</v>
      </c>
      <c r="J345" s="78">
        <v>44580</v>
      </c>
      <c r="K345" s="79" t="s">
        <v>66</v>
      </c>
      <c r="L345" s="80"/>
      <c r="M345" s="67"/>
      <c r="N345" s="81"/>
      <c r="O345" s="81"/>
    </row>
    <row r="346" spans="1:15" s="66" customFormat="1" hidden="1" x14ac:dyDescent="0.25">
      <c r="A346" s="73">
        <v>653</v>
      </c>
      <c r="B346" s="74">
        <v>920</v>
      </c>
      <c r="C346" s="74" t="s">
        <v>840</v>
      </c>
      <c r="D346" s="74" t="str">
        <f t="shared" si="7"/>
        <v>-b3365</v>
      </c>
      <c r="E346" s="74"/>
      <c r="F346" s="75">
        <v>44537</v>
      </c>
      <c r="G346" s="76">
        <v>2117136</v>
      </c>
      <c r="H346" s="77" t="s">
        <v>74</v>
      </c>
      <c r="I346" s="75">
        <v>44579</v>
      </c>
      <c r="J346" s="78">
        <v>44580</v>
      </c>
      <c r="K346" s="79" t="s">
        <v>187</v>
      </c>
      <c r="L346" s="80"/>
      <c r="M346" s="67"/>
      <c r="N346" s="81"/>
      <c r="O346" s="81"/>
    </row>
    <row r="347" spans="1:15" s="66" customFormat="1" x14ac:dyDescent="0.25">
      <c r="A347" s="73">
        <v>662</v>
      </c>
      <c r="B347" s="74">
        <v>465</v>
      </c>
      <c r="C347" s="74" t="s">
        <v>850</v>
      </c>
      <c r="D347" s="74" t="str">
        <f t="shared" si="7"/>
        <v>003370</v>
      </c>
      <c r="E347" s="74"/>
      <c r="F347" s="75">
        <v>44537</v>
      </c>
      <c r="G347" s="76">
        <v>2182142</v>
      </c>
      <c r="H347" s="77" t="s">
        <v>107</v>
      </c>
      <c r="I347" s="75">
        <v>44579</v>
      </c>
      <c r="J347" s="78">
        <v>44580</v>
      </c>
      <c r="K347" s="79" t="s">
        <v>108</v>
      </c>
      <c r="L347" s="80"/>
      <c r="M347" s="67"/>
      <c r="N347" s="81"/>
      <c r="O347" s="81"/>
    </row>
    <row r="348" spans="1:15" s="66" customFormat="1" x14ac:dyDescent="0.25">
      <c r="A348" s="73">
        <v>677</v>
      </c>
      <c r="B348" s="74">
        <v>570</v>
      </c>
      <c r="C348" s="74" t="s">
        <v>866</v>
      </c>
      <c r="D348" s="74" t="str">
        <f t="shared" si="7"/>
        <v>003573</v>
      </c>
      <c r="E348" s="74"/>
      <c r="F348" s="75">
        <v>44537</v>
      </c>
      <c r="G348" s="76">
        <v>2251194</v>
      </c>
      <c r="H348" s="77" t="s">
        <v>107</v>
      </c>
      <c r="I348" s="75">
        <v>44579</v>
      </c>
      <c r="J348" s="78">
        <v>44580</v>
      </c>
      <c r="K348" s="79" t="s">
        <v>351</v>
      </c>
      <c r="L348" s="80"/>
      <c r="M348" s="67"/>
      <c r="N348" s="81"/>
      <c r="O348" s="81"/>
    </row>
    <row r="349" spans="1:15" s="66" customFormat="1" hidden="1" x14ac:dyDescent="0.25">
      <c r="A349" s="73">
        <v>686</v>
      </c>
      <c r="B349" s="74">
        <v>910</v>
      </c>
      <c r="C349" s="74" t="s">
        <v>875</v>
      </c>
      <c r="D349" s="74" t="str">
        <f t="shared" si="7"/>
        <v>003580</v>
      </c>
      <c r="E349" s="74"/>
      <c r="F349" s="75">
        <v>44537</v>
      </c>
      <c r="G349" s="76">
        <v>2389154</v>
      </c>
      <c r="H349" s="77" t="s">
        <v>86</v>
      </c>
      <c r="I349" s="75">
        <v>44579</v>
      </c>
      <c r="J349" s="78">
        <v>44580</v>
      </c>
      <c r="K349" s="79" t="s">
        <v>98</v>
      </c>
      <c r="L349" s="80"/>
      <c r="M349" s="67"/>
      <c r="N349" s="81"/>
      <c r="O349" s="81"/>
    </row>
    <row r="350" spans="1:15" s="66" customFormat="1" x14ac:dyDescent="0.25">
      <c r="A350" s="73">
        <v>706</v>
      </c>
      <c r="B350" s="74">
        <v>464</v>
      </c>
      <c r="C350" s="74" t="s">
        <v>898</v>
      </c>
      <c r="D350" s="74" t="str">
        <f t="shared" si="7"/>
        <v>003577</v>
      </c>
      <c r="E350" s="74"/>
      <c r="F350" s="75">
        <v>44537</v>
      </c>
      <c r="G350" s="76">
        <v>2581381</v>
      </c>
      <c r="H350" s="77" t="s">
        <v>107</v>
      </c>
      <c r="I350" s="75">
        <v>44579</v>
      </c>
      <c r="J350" s="78">
        <v>44580</v>
      </c>
      <c r="K350" s="79" t="s">
        <v>261</v>
      </c>
      <c r="L350" s="80"/>
      <c r="M350" s="67"/>
      <c r="N350" s="81"/>
      <c r="O350" s="81"/>
    </row>
    <row r="351" spans="1:15" s="66" customFormat="1" x14ac:dyDescent="0.25">
      <c r="A351" s="73">
        <v>715</v>
      </c>
      <c r="B351" s="74">
        <v>608</v>
      </c>
      <c r="C351" s="74" t="s">
        <v>907</v>
      </c>
      <c r="D351" s="74" t="str">
        <f t="shared" si="7"/>
        <v>003372</v>
      </c>
      <c r="E351" s="74"/>
      <c r="F351" s="75">
        <v>44537</v>
      </c>
      <c r="G351" s="76">
        <v>2679831</v>
      </c>
      <c r="H351" s="77" t="s">
        <v>107</v>
      </c>
      <c r="I351" s="75">
        <v>44579</v>
      </c>
      <c r="J351" s="78">
        <v>44580</v>
      </c>
      <c r="K351" s="79" t="s">
        <v>908</v>
      </c>
      <c r="L351" s="80"/>
      <c r="M351" s="67"/>
      <c r="N351" s="81"/>
      <c r="O351" s="81"/>
    </row>
    <row r="352" spans="1:15" s="66" customFormat="1" x14ac:dyDescent="0.25">
      <c r="A352" s="73">
        <v>739</v>
      </c>
      <c r="B352" s="74">
        <v>512</v>
      </c>
      <c r="C352" s="74" t="s">
        <v>932</v>
      </c>
      <c r="D352" s="74" t="str">
        <f t="shared" si="7"/>
        <v>003646</v>
      </c>
      <c r="E352" s="74"/>
      <c r="F352" s="75">
        <v>44537</v>
      </c>
      <c r="G352" s="76">
        <v>2972134</v>
      </c>
      <c r="H352" s="77" t="s">
        <v>670</v>
      </c>
      <c r="I352" s="75">
        <v>44579</v>
      </c>
      <c r="J352" s="78">
        <v>44580</v>
      </c>
      <c r="K352" s="79" t="s">
        <v>560</v>
      </c>
      <c r="L352" s="80"/>
      <c r="M352" s="67"/>
      <c r="N352" s="81"/>
      <c r="O352" s="81"/>
    </row>
    <row r="353" spans="1:15" s="66" customFormat="1" hidden="1" x14ac:dyDescent="0.25">
      <c r="A353" s="73">
        <v>766</v>
      </c>
      <c r="B353" s="74">
        <v>618</v>
      </c>
      <c r="C353" s="74" t="s">
        <v>959</v>
      </c>
      <c r="D353" s="74" t="str">
        <f t="shared" si="7"/>
        <v>A3642</v>
      </c>
      <c r="E353" s="74"/>
      <c r="F353" s="75">
        <v>44537</v>
      </c>
      <c r="G353" s="76">
        <v>3257562</v>
      </c>
      <c r="H353" s="77" t="s">
        <v>960</v>
      </c>
      <c r="I353" s="75">
        <v>44579</v>
      </c>
      <c r="J353" s="78">
        <v>44580</v>
      </c>
      <c r="K353" s="79" t="s">
        <v>508</v>
      </c>
      <c r="L353" s="80"/>
      <c r="M353" s="67"/>
      <c r="N353" s="81"/>
      <c r="O353" s="81"/>
    </row>
    <row r="354" spans="1:15" s="66" customFormat="1" x14ac:dyDescent="0.25">
      <c r="A354" s="73">
        <v>789</v>
      </c>
      <c r="B354" s="74">
        <v>515</v>
      </c>
      <c r="C354" s="74" t="s">
        <v>983</v>
      </c>
      <c r="D354" s="74" t="str">
        <f t="shared" si="7"/>
        <v>003645</v>
      </c>
      <c r="E354" s="74"/>
      <c r="F354" s="75">
        <v>44537</v>
      </c>
      <c r="G354" s="76">
        <v>3527227</v>
      </c>
      <c r="H354" s="77" t="s">
        <v>524</v>
      </c>
      <c r="I354" s="75">
        <v>44579</v>
      </c>
      <c r="J354" s="78">
        <v>44580</v>
      </c>
      <c r="K354" s="79" t="s">
        <v>316</v>
      </c>
      <c r="L354" s="80"/>
      <c r="M354" s="67"/>
      <c r="N354" s="81"/>
      <c r="O354" s="81"/>
    </row>
    <row r="355" spans="1:15" s="66" customFormat="1" hidden="1" x14ac:dyDescent="0.25">
      <c r="A355" s="73">
        <v>796</v>
      </c>
      <c r="B355" s="74">
        <v>930</v>
      </c>
      <c r="C355" s="74" t="s">
        <v>991</v>
      </c>
      <c r="D355" s="74" t="str">
        <f t="shared" si="7"/>
        <v>b03366</v>
      </c>
      <c r="E355" s="74"/>
      <c r="F355" s="75">
        <v>44537</v>
      </c>
      <c r="G355" s="76">
        <v>3621339</v>
      </c>
      <c r="H355" s="77" t="s">
        <v>65</v>
      </c>
      <c r="I355" s="75">
        <v>44579</v>
      </c>
      <c r="J355" s="78">
        <v>44580</v>
      </c>
      <c r="K355" s="79" t="s">
        <v>66</v>
      </c>
      <c r="L355" s="80"/>
      <c r="M355" s="67"/>
      <c r="N355" s="81"/>
      <c r="O355" s="81"/>
    </row>
    <row r="356" spans="1:15" s="66" customFormat="1" x14ac:dyDescent="0.25">
      <c r="A356" s="73">
        <v>818</v>
      </c>
      <c r="B356" s="74">
        <v>600</v>
      </c>
      <c r="C356" s="74">
        <v>3640</v>
      </c>
      <c r="D356" s="74" t="str">
        <f t="shared" si="7"/>
        <v>3640</v>
      </c>
      <c r="E356" s="74"/>
      <c r="F356" s="75">
        <v>44537</v>
      </c>
      <c r="G356" s="76">
        <v>3842014</v>
      </c>
      <c r="H356" s="77" t="s">
        <v>1015</v>
      </c>
      <c r="I356" s="75">
        <v>44579</v>
      </c>
      <c r="J356" s="78">
        <v>44580</v>
      </c>
      <c r="K356" s="79" t="s">
        <v>1016</v>
      </c>
      <c r="L356" s="80"/>
      <c r="M356" s="67"/>
      <c r="N356" s="81"/>
      <c r="O356" s="81"/>
    </row>
    <row r="357" spans="1:15" s="66" customFormat="1" x14ac:dyDescent="0.25">
      <c r="A357" s="73">
        <v>847</v>
      </c>
      <c r="B357" s="74">
        <v>601</v>
      </c>
      <c r="C357" s="74" t="s">
        <v>1045</v>
      </c>
      <c r="D357" s="74" t="str">
        <f t="shared" si="7"/>
        <v>003647</v>
      </c>
      <c r="E357" s="74"/>
      <c r="F357" s="75">
        <v>44537</v>
      </c>
      <c r="G357" s="76">
        <v>4670017</v>
      </c>
      <c r="H357" s="77" t="s">
        <v>1000</v>
      </c>
      <c r="I357" s="75">
        <v>44579</v>
      </c>
      <c r="J357" s="78">
        <v>44580</v>
      </c>
      <c r="K357" s="79" t="s">
        <v>272</v>
      </c>
      <c r="L357" s="80"/>
      <c r="M357" s="67"/>
      <c r="N357" s="81"/>
      <c r="O357" s="81"/>
    </row>
    <row r="358" spans="1:15" s="66" customFormat="1" hidden="1" x14ac:dyDescent="0.25">
      <c r="A358" s="73">
        <v>876</v>
      </c>
      <c r="B358" s="74">
        <v>299</v>
      </c>
      <c r="C358" s="74" t="s">
        <v>1077</v>
      </c>
      <c r="D358" s="74" t="str">
        <f t="shared" ref="D358:D384" si="8">RIGHT(C358,6)</f>
        <v>b3576</v>
      </c>
      <c r="E358" s="74"/>
      <c r="F358" s="75">
        <v>44537</v>
      </c>
      <c r="G358" s="76">
        <v>5388559</v>
      </c>
      <c r="H358" s="77" t="s">
        <v>86</v>
      </c>
      <c r="I358" s="75">
        <v>44579</v>
      </c>
      <c r="J358" s="78">
        <v>44580</v>
      </c>
      <c r="K358" s="79" t="s">
        <v>69</v>
      </c>
      <c r="L358" s="80"/>
      <c r="M358" s="67"/>
      <c r="N358" s="81"/>
      <c r="O358" s="81"/>
    </row>
    <row r="359" spans="1:15" s="66" customFormat="1" hidden="1" x14ac:dyDescent="0.25">
      <c r="A359" s="73">
        <v>905</v>
      </c>
      <c r="B359" s="74">
        <v>910</v>
      </c>
      <c r="C359" s="74" t="s">
        <v>1110</v>
      </c>
      <c r="D359" s="74" t="str">
        <f t="shared" si="8"/>
        <v>003579</v>
      </c>
      <c r="E359" s="74"/>
      <c r="F359" s="75">
        <v>44537</v>
      </c>
      <c r="G359" s="76">
        <v>7430539</v>
      </c>
      <c r="H359" s="77" t="s">
        <v>86</v>
      </c>
      <c r="I359" s="75">
        <v>44579</v>
      </c>
      <c r="J359" s="78">
        <v>44580</v>
      </c>
      <c r="K359" s="79" t="s">
        <v>98</v>
      </c>
      <c r="L359" s="80"/>
      <c r="M359" s="67"/>
      <c r="N359" s="81"/>
      <c r="O359" s="81"/>
    </row>
    <row r="360" spans="1:15" s="66" customFormat="1" x14ac:dyDescent="0.25">
      <c r="A360" s="73">
        <v>915</v>
      </c>
      <c r="B360" s="74">
        <v>200</v>
      </c>
      <c r="C360" s="74" t="s">
        <v>1121</v>
      </c>
      <c r="D360" s="74" t="str">
        <f>RIGHT(C360,4)</f>
        <v>3641</v>
      </c>
      <c r="E360" s="74"/>
      <c r="F360" s="75">
        <v>44537</v>
      </c>
      <c r="G360" s="76">
        <v>9704145</v>
      </c>
      <c r="H360" s="77" t="s">
        <v>734</v>
      </c>
      <c r="I360" s="75">
        <v>44579</v>
      </c>
      <c r="J360" s="78">
        <v>44580</v>
      </c>
      <c r="K360" s="79" t="s">
        <v>735</v>
      </c>
      <c r="L360" s="80"/>
      <c r="M360" s="67"/>
      <c r="N360" s="81"/>
      <c r="O360" s="81"/>
    </row>
    <row r="361" spans="1:15" s="66" customFormat="1" x14ac:dyDescent="0.25">
      <c r="A361" s="73">
        <v>921</v>
      </c>
      <c r="B361" s="74">
        <v>606</v>
      </c>
      <c r="C361" s="74" t="s">
        <v>1127</v>
      </c>
      <c r="D361" s="74" t="str">
        <f t="shared" si="8"/>
        <v>003643</v>
      </c>
      <c r="E361" s="74"/>
      <c r="F361" s="75">
        <v>44537</v>
      </c>
      <c r="G361" s="76">
        <v>11117062</v>
      </c>
      <c r="H361" s="77" t="s">
        <v>723</v>
      </c>
      <c r="I361" s="75">
        <v>44579</v>
      </c>
      <c r="J361" s="78">
        <v>44580</v>
      </c>
      <c r="K361" s="79" t="s">
        <v>279</v>
      </c>
      <c r="L361" s="80"/>
      <c r="M361" s="67"/>
      <c r="N361" s="81"/>
      <c r="O361" s="81"/>
    </row>
    <row r="362" spans="1:15" s="66" customFormat="1" x14ac:dyDescent="0.25">
      <c r="A362" s="73">
        <v>924</v>
      </c>
      <c r="B362" s="74">
        <v>448</v>
      </c>
      <c r="C362" s="74" t="s">
        <v>1130</v>
      </c>
      <c r="D362" s="74" t="str">
        <f t="shared" si="8"/>
        <v>003581</v>
      </c>
      <c r="E362" s="74"/>
      <c r="F362" s="75">
        <v>44537</v>
      </c>
      <c r="G362" s="76">
        <v>15969382</v>
      </c>
      <c r="H362" s="77" t="s">
        <v>392</v>
      </c>
      <c r="I362" s="75">
        <v>44579</v>
      </c>
      <c r="J362" s="78">
        <v>44580</v>
      </c>
      <c r="K362" s="79" t="s">
        <v>1131</v>
      </c>
      <c r="L362" s="80"/>
      <c r="M362" s="67"/>
      <c r="N362" s="81"/>
      <c r="O362" s="81"/>
    </row>
    <row r="363" spans="1:15" s="66" customFormat="1" hidden="1" x14ac:dyDescent="0.25">
      <c r="A363" s="73">
        <v>988</v>
      </c>
      <c r="B363" s="74">
        <v>299</v>
      </c>
      <c r="C363" s="74" t="s">
        <v>1197</v>
      </c>
      <c r="D363" s="74" t="str">
        <f t="shared" si="8"/>
        <v>-B3585</v>
      </c>
      <c r="E363" s="74"/>
      <c r="F363" s="75">
        <v>44537</v>
      </c>
      <c r="G363" s="76">
        <v>1571323</v>
      </c>
      <c r="H363" s="77" t="s">
        <v>74</v>
      </c>
      <c r="I363" s="75">
        <v>44611</v>
      </c>
      <c r="J363" s="78">
        <v>44639</v>
      </c>
      <c r="K363" s="79" t="s">
        <v>69</v>
      </c>
      <c r="L363" s="80"/>
      <c r="M363" s="67"/>
      <c r="N363" s="81"/>
      <c r="O363" s="81"/>
    </row>
    <row r="364" spans="1:15" s="66" customFormat="1" hidden="1" x14ac:dyDescent="0.25">
      <c r="A364" s="73">
        <v>246</v>
      </c>
      <c r="B364" s="74">
        <v>299</v>
      </c>
      <c r="C364" s="74" t="s">
        <v>359</v>
      </c>
      <c r="D364" s="74" t="str">
        <f t="shared" si="8"/>
        <v>003676</v>
      </c>
      <c r="E364" s="74"/>
      <c r="F364" s="75">
        <v>44538</v>
      </c>
      <c r="G364" s="76">
        <v>495322</v>
      </c>
      <c r="H364" s="77" t="s">
        <v>74</v>
      </c>
      <c r="I364" s="75">
        <v>44579</v>
      </c>
      <c r="J364" s="78">
        <v>44580</v>
      </c>
      <c r="K364" s="79" t="s">
        <v>69</v>
      </c>
      <c r="L364" s="80"/>
      <c r="M364" s="67"/>
      <c r="N364" s="81"/>
      <c r="O364" s="81"/>
    </row>
    <row r="365" spans="1:15" s="66" customFormat="1" hidden="1" x14ac:dyDescent="0.25">
      <c r="A365" s="73">
        <v>252</v>
      </c>
      <c r="B365" s="74">
        <v>299</v>
      </c>
      <c r="C365" s="74" t="s">
        <v>366</v>
      </c>
      <c r="D365" s="74" t="str">
        <f t="shared" si="8"/>
        <v>003675</v>
      </c>
      <c r="E365" s="74"/>
      <c r="F365" s="75">
        <v>44538</v>
      </c>
      <c r="G365" s="76">
        <v>543897</v>
      </c>
      <c r="H365" s="77" t="s">
        <v>74</v>
      </c>
      <c r="I365" s="75">
        <v>44579</v>
      </c>
      <c r="J365" s="78">
        <v>44580</v>
      </c>
      <c r="K365" s="79" t="s">
        <v>69</v>
      </c>
      <c r="L365" s="80"/>
      <c r="M365" s="67"/>
      <c r="N365" s="81"/>
      <c r="O365" s="81"/>
    </row>
    <row r="366" spans="1:15" s="66" customFormat="1" hidden="1" x14ac:dyDescent="0.25">
      <c r="A366" s="73">
        <v>290</v>
      </c>
      <c r="B366" s="74">
        <v>299</v>
      </c>
      <c r="C366" s="74" t="s">
        <v>409</v>
      </c>
      <c r="D366" s="74" t="str">
        <f t="shared" si="8"/>
        <v>003674</v>
      </c>
      <c r="E366" s="74"/>
      <c r="F366" s="75">
        <v>44538</v>
      </c>
      <c r="G366" s="76">
        <v>656871</v>
      </c>
      <c r="H366" s="77" t="s">
        <v>68</v>
      </c>
      <c r="I366" s="75">
        <v>44579</v>
      </c>
      <c r="J366" s="78">
        <v>44580</v>
      </c>
      <c r="K366" s="79" t="s">
        <v>69</v>
      </c>
      <c r="L366" s="80"/>
      <c r="M366" s="67"/>
      <c r="N366" s="81"/>
      <c r="O366" s="81"/>
    </row>
    <row r="367" spans="1:15" s="66" customFormat="1" hidden="1" x14ac:dyDescent="0.25">
      <c r="A367" s="73">
        <v>299</v>
      </c>
      <c r="B367" s="74">
        <v>299</v>
      </c>
      <c r="C367" s="74" t="s">
        <v>418</v>
      </c>
      <c r="D367" s="74" t="str">
        <f t="shared" si="8"/>
        <v>003680</v>
      </c>
      <c r="E367" s="74"/>
      <c r="F367" s="75">
        <v>44538</v>
      </c>
      <c r="G367" s="76">
        <v>679872</v>
      </c>
      <c r="H367" s="77" t="s">
        <v>83</v>
      </c>
      <c r="I367" s="75">
        <v>44579</v>
      </c>
      <c r="J367" s="78">
        <v>44580</v>
      </c>
      <c r="K367" s="79" t="s">
        <v>69</v>
      </c>
      <c r="L367" s="80"/>
      <c r="M367" s="67"/>
      <c r="N367" s="81"/>
      <c r="O367" s="81"/>
    </row>
    <row r="368" spans="1:15" s="66" customFormat="1" hidden="1" x14ac:dyDescent="0.25">
      <c r="A368" s="73">
        <v>306</v>
      </c>
      <c r="B368" s="74">
        <v>299</v>
      </c>
      <c r="C368" s="74" t="s">
        <v>426</v>
      </c>
      <c r="D368" s="74" t="str">
        <f t="shared" si="8"/>
        <v>b3670</v>
      </c>
      <c r="E368" s="74"/>
      <c r="F368" s="75">
        <v>44538</v>
      </c>
      <c r="G368" s="76">
        <v>719737</v>
      </c>
      <c r="H368" s="77" t="s">
        <v>86</v>
      </c>
      <c r="I368" s="75">
        <v>44579</v>
      </c>
      <c r="J368" s="78">
        <v>44580</v>
      </c>
      <c r="K368" s="79" t="s">
        <v>69</v>
      </c>
      <c r="L368" s="80"/>
      <c r="M368" s="67"/>
      <c r="N368" s="81"/>
      <c r="O368" s="81"/>
    </row>
    <row r="369" spans="1:15" s="66" customFormat="1" hidden="1" x14ac:dyDescent="0.25">
      <c r="A369" s="73">
        <v>307</v>
      </c>
      <c r="B369" s="74">
        <v>299</v>
      </c>
      <c r="C369" s="74" t="s">
        <v>427</v>
      </c>
      <c r="D369" s="74" t="str">
        <f t="shared" si="8"/>
        <v>003661</v>
      </c>
      <c r="E369" s="74"/>
      <c r="F369" s="75">
        <v>44538</v>
      </c>
      <c r="G369" s="76">
        <v>730978</v>
      </c>
      <c r="H369" s="77" t="s">
        <v>333</v>
      </c>
      <c r="I369" s="75">
        <v>44579</v>
      </c>
      <c r="J369" s="78">
        <v>44580</v>
      </c>
      <c r="K369" s="79" t="s">
        <v>69</v>
      </c>
      <c r="L369" s="80"/>
      <c r="M369" s="67"/>
      <c r="N369" s="81"/>
      <c r="O369" s="81"/>
    </row>
    <row r="370" spans="1:15" s="66" customFormat="1" x14ac:dyDescent="0.25">
      <c r="A370" s="73">
        <v>311</v>
      </c>
      <c r="B370" s="74">
        <v>449</v>
      </c>
      <c r="C370" s="74" t="s">
        <v>431</v>
      </c>
      <c r="D370" s="74" t="str">
        <f t="shared" si="8"/>
        <v>003686</v>
      </c>
      <c r="E370" s="74"/>
      <c r="F370" s="75">
        <v>44538</v>
      </c>
      <c r="G370" s="76">
        <v>754490</v>
      </c>
      <c r="H370" s="77" t="s">
        <v>432</v>
      </c>
      <c r="I370" s="75">
        <v>44579</v>
      </c>
      <c r="J370" s="78">
        <v>44580</v>
      </c>
      <c r="K370" s="79" t="s">
        <v>433</v>
      </c>
      <c r="L370" s="80"/>
      <c r="M370" s="67"/>
      <c r="N370" s="81"/>
      <c r="O370" s="81"/>
    </row>
    <row r="371" spans="1:15" s="66" customFormat="1" hidden="1" x14ac:dyDescent="0.25">
      <c r="A371" s="73">
        <v>366</v>
      </c>
      <c r="B371" s="74">
        <v>299</v>
      </c>
      <c r="C371" s="74" t="s">
        <v>499</v>
      </c>
      <c r="D371" s="74" t="str">
        <f t="shared" si="8"/>
        <v>b3682</v>
      </c>
      <c r="E371" s="74"/>
      <c r="F371" s="75">
        <v>44538</v>
      </c>
      <c r="G371" s="76">
        <v>924199</v>
      </c>
      <c r="H371" s="77" t="s">
        <v>86</v>
      </c>
      <c r="I371" s="75">
        <v>44579</v>
      </c>
      <c r="J371" s="78">
        <v>44580</v>
      </c>
      <c r="K371" s="79" t="s">
        <v>69</v>
      </c>
      <c r="L371" s="80"/>
      <c r="M371" s="67"/>
      <c r="N371" s="81"/>
      <c r="O371" s="81"/>
    </row>
    <row r="372" spans="1:15" s="66" customFormat="1" hidden="1" x14ac:dyDescent="0.25">
      <c r="A372" s="73">
        <v>400</v>
      </c>
      <c r="B372" s="74">
        <v>299</v>
      </c>
      <c r="C372" s="74" t="s">
        <v>538</v>
      </c>
      <c r="D372" s="74" t="str">
        <f t="shared" si="8"/>
        <v>003663</v>
      </c>
      <c r="E372" s="74"/>
      <c r="F372" s="75">
        <v>44538</v>
      </c>
      <c r="G372" s="76">
        <v>1046363</v>
      </c>
      <c r="H372" s="77" t="s">
        <v>95</v>
      </c>
      <c r="I372" s="75">
        <v>44579</v>
      </c>
      <c r="J372" s="78">
        <v>44580</v>
      </c>
      <c r="K372" s="79" t="s">
        <v>69</v>
      </c>
      <c r="L372" s="80"/>
      <c r="M372" s="67"/>
      <c r="N372" s="81"/>
      <c r="O372" s="81"/>
    </row>
    <row r="373" spans="1:15" s="66" customFormat="1" hidden="1" x14ac:dyDescent="0.25">
      <c r="A373" s="73">
        <v>410</v>
      </c>
      <c r="B373" s="74">
        <v>299</v>
      </c>
      <c r="C373" s="74" t="s">
        <v>549</v>
      </c>
      <c r="D373" s="74" t="str">
        <f t="shared" si="8"/>
        <v>003664</v>
      </c>
      <c r="E373" s="74"/>
      <c r="F373" s="75">
        <v>44538</v>
      </c>
      <c r="G373" s="76">
        <v>1087799</v>
      </c>
      <c r="H373" s="77" t="s">
        <v>74</v>
      </c>
      <c r="I373" s="75">
        <v>44579</v>
      </c>
      <c r="J373" s="78">
        <v>44580</v>
      </c>
      <c r="K373" s="79" t="s">
        <v>69</v>
      </c>
      <c r="L373" s="80"/>
      <c r="M373" s="67"/>
      <c r="N373" s="81"/>
      <c r="O373" s="81"/>
    </row>
    <row r="374" spans="1:15" s="66" customFormat="1" hidden="1" x14ac:dyDescent="0.25">
      <c r="A374" s="73">
        <v>452</v>
      </c>
      <c r="B374" s="74">
        <v>299</v>
      </c>
      <c r="C374" s="74" t="s">
        <v>599</v>
      </c>
      <c r="D374" s="74" t="str">
        <f t="shared" si="8"/>
        <v>003665</v>
      </c>
      <c r="E374" s="74"/>
      <c r="F374" s="75">
        <v>44538</v>
      </c>
      <c r="G374" s="76">
        <v>1241548</v>
      </c>
      <c r="H374" s="77" t="s">
        <v>74</v>
      </c>
      <c r="I374" s="75">
        <v>44579</v>
      </c>
      <c r="J374" s="78">
        <v>44580</v>
      </c>
      <c r="K374" s="79" t="s">
        <v>69</v>
      </c>
      <c r="L374" s="80"/>
      <c r="M374" s="67"/>
      <c r="N374" s="81"/>
      <c r="O374" s="81"/>
    </row>
    <row r="375" spans="1:15" s="66" customFormat="1" hidden="1" x14ac:dyDescent="0.25">
      <c r="A375" s="73">
        <v>461</v>
      </c>
      <c r="B375" s="74">
        <v>299</v>
      </c>
      <c r="C375" s="74" t="s">
        <v>608</v>
      </c>
      <c r="D375" s="74" t="str">
        <f t="shared" si="8"/>
        <v>003660</v>
      </c>
      <c r="E375" s="74"/>
      <c r="F375" s="75">
        <v>44538</v>
      </c>
      <c r="G375" s="76">
        <v>1274337</v>
      </c>
      <c r="H375" s="77" t="s">
        <v>74</v>
      </c>
      <c r="I375" s="75">
        <v>44579</v>
      </c>
      <c r="J375" s="78">
        <v>44580</v>
      </c>
      <c r="K375" s="79" t="s">
        <v>69</v>
      </c>
      <c r="L375" s="80"/>
      <c r="M375" s="67"/>
      <c r="N375" s="81"/>
      <c r="O375" s="81"/>
    </row>
    <row r="376" spans="1:15" s="66" customFormat="1" hidden="1" x14ac:dyDescent="0.25">
      <c r="A376" s="73">
        <v>465</v>
      </c>
      <c r="B376" s="74">
        <v>299</v>
      </c>
      <c r="C376" s="74" t="s">
        <v>612</v>
      </c>
      <c r="D376" s="74" t="str">
        <f t="shared" si="8"/>
        <v>003673</v>
      </c>
      <c r="E376" s="74"/>
      <c r="F376" s="75">
        <v>44538</v>
      </c>
      <c r="G376" s="76">
        <v>1290691</v>
      </c>
      <c r="H376" s="77" t="s">
        <v>74</v>
      </c>
      <c r="I376" s="75">
        <v>44579</v>
      </c>
      <c r="J376" s="78">
        <v>44580</v>
      </c>
      <c r="K376" s="79" t="s">
        <v>69</v>
      </c>
      <c r="L376" s="80"/>
      <c r="M376" s="67"/>
      <c r="N376" s="81"/>
      <c r="O376" s="81"/>
    </row>
    <row r="377" spans="1:15" s="66" customFormat="1" hidden="1" x14ac:dyDescent="0.25">
      <c r="A377" s="73">
        <v>466</v>
      </c>
      <c r="B377" s="74">
        <v>299</v>
      </c>
      <c r="C377" s="74" t="s">
        <v>613</v>
      </c>
      <c r="D377" s="74" t="str">
        <f t="shared" si="8"/>
        <v>003653</v>
      </c>
      <c r="E377" s="74"/>
      <c r="F377" s="75">
        <v>44538</v>
      </c>
      <c r="G377" s="76">
        <v>1290691</v>
      </c>
      <c r="H377" s="77" t="s">
        <v>74</v>
      </c>
      <c r="I377" s="75">
        <v>44579</v>
      </c>
      <c r="J377" s="78">
        <v>44580</v>
      </c>
      <c r="K377" s="79" t="s">
        <v>69</v>
      </c>
      <c r="L377" s="80"/>
      <c r="M377" s="67"/>
      <c r="N377" s="81"/>
      <c r="O377" s="81"/>
    </row>
    <row r="378" spans="1:15" s="66" customFormat="1" x14ac:dyDescent="0.25">
      <c r="A378" s="73">
        <v>492</v>
      </c>
      <c r="B378" s="74">
        <v>464</v>
      </c>
      <c r="C378" s="74" t="s">
        <v>641</v>
      </c>
      <c r="D378" s="74" t="str">
        <f t="shared" si="8"/>
        <v>003657</v>
      </c>
      <c r="E378" s="74"/>
      <c r="F378" s="75">
        <v>44538</v>
      </c>
      <c r="G378" s="76">
        <v>1364374</v>
      </c>
      <c r="H378" s="77" t="s">
        <v>257</v>
      </c>
      <c r="I378" s="75">
        <v>44579</v>
      </c>
      <c r="J378" s="78">
        <v>44580</v>
      </c>
      <c r="K378" s="79" t="s">
        <v>261</v>
      </c>
      <c r="L378" s="80"/>
      <c r="M378" s="67"/>
      <c r="N378" s="81"/>
      <c r="O378" s="81"/>
    </row>
    <row r="379" spans="1:15" s="66" customFormat="1" x14ac:dyDescent="0.25">
      <c r="A379" s="73">
        <v>518</v>
      </c>
      <c r="B379" s="74">
        <v>513</v>
      </c>
      <c r="C379" s="74" t="s">
        <v>669</v>
      </c>
      <c r="D379" s="74" t="str">
        <f>RIGHT(C379,4)</f>
        <v>3688</v>
      </c>
      <c r="E379" s="74"/>
      <c r="F379" s="75">
        <v>44538</v>
      </c>
      <c r="G379" s="76">
        <v>1517137</v>
      </c>
      <c r="H379" s="77" t="s">
        <v>670</v>
      </c>
      <c r="I379" s="75">
        <v>44579</v>
      </c>
      <c r="J379" s="78">
        <v>44580</v>
      </c>
      <c r="K379" s="79" t="s">
        <v>671</v>
      </c>
      <c r="L379" s="80"/>
      <c r="M379" s="67"/>
      <c r="N379" s="81"/>
      <c r="O379" s="81"/>
    </row>
    <row r="380" spans="1:15" s="66" customFormat="1" hidden="1" x14ac:dyDescent="0.25">
      <c r="A380" s="73">
        <v>522</v>
      </c>
      <c r="B380" s="74">
        <v>299</v>
      </c>
      <c r="C380" s="74" t="s">
        <v>675</v>
      </c>
      <c r="D380" s="74" t="str">
        <f t="shared" si="8"/>
        <v>003677</v>
      </c>
      <c r="E380" s="74"/>
      <c r="F380" s="75">
        <v>44538</v>
      </c>
      <c r="G380" s="76">
        <v>1543691</v>
      </c>
      <c r="H380" s="77" t="s">
        <v>95</v>
      </c>
      <c r="I380" s="75">
        <v>44579</v>
      </c>
      <c r="J380" s="78">
        <v>44580</v>
      </c>
      <c r="K380" s="79" t="s">
        <v>69</v>
      </c>
      <c r="L380" s="80"/>
      <c r="M380" s="67"/>
      <c r="N380" s="81"/>
      <c r="O380" s="81"/>
    </row>
    <row r="381" spans="1:15" s="66" customFormat="1" x14ac:dyDescent="0.25">
      <c r="A381" s="73">
        <v>537</v>
      </c>
      <c r="B381" s="74">
        <v>540</v>
      </c>
      <c r="C381" s="74" t="s">
        <v>692</v>
      </c>
      <c r="D381" s="74" t="str">
        <f>RIGHT(C381,4)</f>
        <v>3687</v>
      </c>
      <c r="E381" s="74"/>
      <c r="F381" s="75">
        <v>44538</v>
      </c>
      <c r="G381" s="76">
        <v>1610261</v>
      </c>
      <c r="H381" s="77" t="s">
        <v>107</v>
      </c>
      <c r="I381" s="75">
        <v>44579</v>
      </c>
      <c r="J381" s="78">
        <v>44580</v>
      </c>
      <c r="K381" s="79" t="s">
        <v>397</v>
      </c>
      <c r="L381" s="80"/>
      <c r="M381" s="67"/>
      <c r="N381" s="81"/>
      <c r="O381" s="81"/>
    </row>
    <row r="382" spans="1:15" s="66" customFormat="1" x14ac:dyDescent="0.25">
      <c r="A382" s="73">
        <v>558</v>
      </c>
      <c r="B382" s="74">
        <v>409</v>
      </c>
      <c r="C382" s="74" t="s">
        <v>717</v>
      </c>
      <c r="D382" s="74" t="str">
        <f t="shared" si="8"/>
        <v>003672</v>
      </c>
      <c r="E382" s="74"/>
      <c r="F382" s="75">
        <v>44538</v>
      </c>
      <c r="G382" s="76">
        <v>1727638</v>
      </c>
      <c r="H382" s="77" t="s">
        <v>107</v>
      </c>
      <c r="I382" s="75">
        <v>44579</v>
      </c>
      <c r="J382" s="78">
        <v>44580</v>
      </c>
      <c r="K382" s="79" t="s">
        <v>450</v>
      </c>
      <c r="L382" s="80"/>
      <c r="M382" s="67"/>
      <c r="N382" s="81"/>
      <c r="O382" s="81"/>
    </row>
    <row r="383" spans="1:15" s="66" customFormat="1" hidden="1" x14ac:dyDescent="0.25">
      <c r="A383" s="73">
        <v>594</v>
      </c>
      <c r="B383" s="74">
        <v>910</v>
      </c>
      <c r="C383" s="74" t="s">
        <v>767</v>
      </c>
      <c r="D383" s="74" t="str">
        <f t="shared" si="8"/>
        <v>003649</v>
      </c>
      <c r="E383" s="74"/>
      <c r="F383" s="75">
        <v>44538</v>
      </c>
      <c r="G383" s="76">
        <v>1947561</v>
      </c>
      <c r="H383" s="77" t="s">
        <v>86</v>
      </c>
      <c r="I383" s="75">
        <v>44579</v>
      </c>
      <c r="J383" s="78">
        <v>44580</v>
      </c>
      <c r="K383" s="79" t="s">
        <v>98</v>
      </c>
      <c r="L383" s="80"/>
      <c r="M383" s="67"/>
      <c r="N383" s="81"/>
      <c r="O383" s="81"/>
    </row>
    <row r="384" spans="1:15" s="66" customFormat="1" hidden="1" x14ac:dyDescent="0.25">
      <c r="A384" s="73">
        <v>679</v>
      </c>
      <c r="B384" s="74">
        <v>910</v>
      </c>
      <c r="C384" s="74" t="s">
        <v>868</v>
      </c>
      <c r="D384" s="74" t="str">
        <f t="shared" si="8"/>
        <v>003694</v>
      </c>
      <c r="E384" s="74"/>
      <c r="F384" s="75">
        <v>44538</v>
      </c>
      <c r="G384" s="76">
        <v>2274162</v>
      </c>
      <c r="H384" s="77" t="s">
        <v>86</v>
      </c>
      <c r="I384" s="75">
        <v>44579</v>
      </c>
      <c r="J384" s="78">
        <v>44580</v>
      </c>
      <c r="K384" s="79" t="s">
        <v>98</v>
      </c>
      <c r="L384" s="80"/>
      <c r="M384" s="67"/>
      <c r="N384" s="81"/>
      <c r="O384" s="81"/>
    </row>
    <row r="385" spans="1:15" s="66" customFormat="1" x14ac:dyDescent="0.25">
      <c r="A385" s="73">
        <v>833</v>
      </c>
      <c r="B385" s="74">
        <v>514</v>
      </c>
      <c r="C385" s="74" t="s">
        <v>1032</v>
      </c>
      <c r="D385" s="74" t="str">
        <f>RIGHT(C385,4)</f>
        <v>3689</v>
      </c>
      <c r="E385" s="74"/>
      <c r="F385" s="75">
        <v>44538</v>
      </c>
      <c r="G385" s="76">
        <v>4229297</v>
      </c>
      <c r="H385" s="77" t="s">
        <v>107</v>
      </c>
      <c r="I385" s="75">
        <v>44579</v>
      </c>
      <c r="J385" s="78">
        <v>44580</v>
      </c>
      <c r="K385" s="79" t="s">
        <v>284</v>
      </c>
      <c r="L385" s="80"/>
      <c r="M385" s="67"/>
      <c r="N385" s="81"/>
      <c r="O385" s="81"/>
    </row>
    <row r="386" spans="1:15" s="66" customFormat="1" x14ac:dyDescent="0.25">
      <c r="A386" s="73">
        <v>873</v>
      </c>
      <c r="B386" s="74">
        <v>425</v>
      </c>
      <c r="C386" s="74" t="s">
        <v>1073</v>
      </c>
      <c r="D386" s="74" t="str">
        <f>RIGHT(C386,6)</f>
        <v>003678</v>
      </c>
      <c r="E386" s="74"/>
      <c r="F386" s="75">
        <v>44538</v>
      </c>
      <c r="G386" s="76">
        <v>5377169</v>
      </c>
      <c r="H386" s="77" t="s">
        <v>1047</v>
      </c>
      <c r="I386" s="75">
        <v>44579</v>
      </c>
      <c r="J386" s="78">
        <v>44580</v>
      </c>
      <c r="K386" s="79" t="s">
        <v>702</v>
      </c>
      <c r="L386" s="80"/>
      <c r="M386" s="67"/>
      <c r="N386" s="81"/>
      <c r="O386" s="81"/>
    </row>
    <row r="387" spans="1:15" s="66" customFormat="1" hidden="1" x14ac:dyDescent="0.25">
      <c r="A387" s="73">
        <v>889</v>
      </c>
      <c r="B387" s="74">
        <v>299</v>
      </c>
      <c r="C387" s="74" t="s">
        <v>1090</v>
      </c>
      <c r="D387" s="74" t="str">
        <f t="shared" ref="D387:D450" si="9">RIGHT(C387,6)</f>
        <v>003652</v>
      </c>
      <c r="E387" s="74"/>
      <c r="F387" s="75">
        <v>44538</v>
      </c>
      <c r="G387" s="76">
        <v>5751130</v>
      </c>
      <c r="H387" s="77" t="s">
        <v>68</v>
      </c>
      <c r="I387" s="75">
        <v>44579</v>
      </c>
      <c r="J387" s="78">
        <v>44580</v>
      </c>
      <c r="K387" s="79" t="s">
        <v>69</v>
      </c>
      <c r="L387" s="80"/>
      <c r="M387" s="67"/>
      <c r="N387" s="81"/>
      <c r="O387" s="81"/>
    </row>
    <row r="388" spans="1:15" s="66" customFormat="1" x14ac:dyDescent="0.25">
      <c r="A388" s="73">
        <v>903</v>
      </c>
      <c r="B388" s="74">
        <v>613</v>
      </c>
      <c r="C388" s="74" t="s">
        <v>1107</v>
      </c>
      <c r="D388" s="74" t="str">
        <f>RIGHT(C388,4)</f>
        <v>3690</v>
      </c>
      <c r="E388" s="74"/>
      <c r="F388" s="75">
        <v>44538</v>
      </c>
      <c r="G388" s="76">
        <v>7186399</v>
      </c>
      <c r="H388" s="77" t="s">
        <v>107</v>
      </c>
      <c r="I388" s="75">
        <v>44579</v>
      </c>
      <c r="J388" s="78">
        <v>44580</v>
      </c>
      <c r="K388" s="79" t="s">
        <v>1108</v>
      </c>
      <c r="L388" s="80"/>
      <c r="M388" s="67"/>
      <c r="N388" s="81"/>
      <c r="O388" s="81"/>
    </row>
    <row r="389" spans="1:15" s="66" customFormat="1" x14ac:dyDescent="0.25">
      <c r="A389" s="73">
        <v>920</v>
      </c>
      <c r="B389" s="74">
        <v>440</v>
      </c>
      <c r="C389" s="74" t="s">
        <v>1126</v>
      </c>
      <c r="D389" s="74" t="str">
        <f t="shared" si="9"/>
        <v>003655</v>
      </c>
      <c r="E389" s="74"/>
      <c r="F389" s="75">
        <v>44538</v>
      </c>
      <c r="G389" s="76">
        <v>11110176</v>
      </c>
      <c r="H389" s="77" t="s">
        <v>107</v>
      </c>
      <c r="I389" s="75">
        <v>44579</v>
      </c>
      <c r="J389" s="78">
        <v>44580</v>
      </c>
      <c r="K389" s="79" t="s">
        <v>267</v>
      </c>
      <c r="L389" s="80"/>
      <c r="M389" s="67"/>
      <c r="N389" s="81"/>
      <c r="O389" s="81"/>
    </row>
    <row r="390" spans="1:15" s="66" customFormat="1" hidden="1" x14ac:dyDescent="0.25">
      <c r="A390" s="73">
        <v>989</v>
      </c>
      <c r="B390" s="74">
        <v>299</v>
      </c>
      <c r="C390" s="74" t="s">
        <v>1198</v>
      </c>
      <c r="D390" s="74" t="str">
        <f t="shared" si="9"/>
        <v>-B3668</v>
      </c>
      <c r="E390" s="74"/>
      <c r="F390" s="75">
        <v>44538</v>
      </c>
      <c r="G390" s="76">
        <v>3391014</v>
      </c>
      <c r="H390" s="77" t="s">
        <v>74</v>
      </c>
      <c r="I390" s="75">
        <v>44611</v>
      </c>
      <c r="J390" s="78">
        <v>44639</v>
      </c>
      <c r="K390" s="79" t="s">
        <v>69</v>
      </c>
      <c r="L390" s="80"/>
      <c r="M390" s="67"/>
      <c r="N390" s="81"/>
      <c r="O390" s="81"/>
    </row>
    <row r="391" spans="1:15" s="66" customFormat="1" hidden="1" x14ac:dyDescent="0.25">
      <c r="A391" s="73">
        <v>1000</v>
      </c>
      <c r="B391" s="74">
        <v>299</v>
      </c>
      <c r="C391" s="74" t="s">
        <v>1210</v>
      </c>
      <c r="D391" s="74" t="str">
        <f t="shared" si="9"/>
        <v>-B3667</v>
      </c>
      <c r="E391" s="74"/>
      <c r="F391" s="75">
        <v>44538</v>
      </c>
      <c r="G391" s="76">
        <v>1014690</v>
      </c>
      <c r="H391" s="77" t="s">
        <v>1211</v>
      </c>
      <c r="I391" s="75">
        <v>44629</v>
      </c>
      <c r="J391" s="78">
        <v>44639</v>
      </c>
      <c r="K391" s="79" t="s">
        <v>69</v>
      </c>
      <c r="L391" s="80"/>
      <c r="M391" s="67"/>
      <c r="N391" s="81"/>
      <c r="O391" s="81"/>
    </row>
    <row r="392" spans="1:15" s="66" customFormat="1" hidden="1" x14ac:dyDescent="0.25">
      <c r="A392" s="73">
        <v>187</v>
      </c>
      <c r="B392" s="74">
        <v>930</v>
      </c>
      <c r="C392" s="74">
        <v>1134</v>
      </c>
      <c r="D392" s="74" t="str">
        <f t="shared" si="9"/>
        <v>1134</v>
      </c>
      <c r="E392" s="74"/>
      <c r="F392" s="75">
        <v>44539</v>
      </c>
      <c r="G392" s="76">
        <v>-569386</v>
      </c>
      <c r="H392" s="77" t="s">
        <v>274</v>
      </c>
      <c r="I392" s="75">
        <v>44579</v>
      </c>
      <c r="J392" s="78">
        <v>44580</v>
      </c>
      <c r="K392" s="79" t="s">
        <v>66</v>
      </c>
      <c r="L392" s="80" t="s">
        <v>63</v>
      </c>
      <c r="M392" s="67"/>
      <c r="N392" s="81"/>
      <c r="O392" s="81"/>
    </row>
    <row r="393" spans="1:15" s="66" customFormat="1" hidden="1" x14ac:dyDescent="0.25">
      <c r="A393" s="73">
        <v>192</v>
      </c>
      <c r="B393" s="74">
        <v>930</v>
      </c>
      <c r="C393" s="74">
        <v>1139</v>
      </c>
      <c r="D393" s="74" t="str">
        <f t="shared" si="9"/>
        <v>1139</v>
      </c>
      <c r="E393" s="74"/>
      <c r="F393" s="75">
        <v>44539</v>
      </c>
      <c r="G393" s="76">
        <v>-487103</v>
      </c>
      <c r="H393" s="77" t="s">
        <v>281</v>
      </c>
      <c r="I393" s="75">
        <v>44579</v>
      </c>
      <c r="J393" s="78">
        <v>44580</v>
      </c>
      <c r="K393" s="79" t="s">
        <v>66</v>
      </c>
      <c r="L393" s="80" t="s">
        <v>63</v>
      </c>
      <c r="M393" s="67"/>
      <c r="N393" s="81"/>
      <c r="O393" s="81"/>
    </row>
    <row r="394" spans="1:15" s="66" customFormat="1" hidden="1" x14ac:dyDescent="0.25">
      <c r="A394" s="73">
        <v>267</v>
      </c>
      <c r="B394" s="74">
        <v>299</v>
      </c>
      <c r="C394" s="74" t="s">
        <v>383</v>
      </c>
      <c r="D394" s="74" t="str">
        <f t="shared" si="9"/>
        <v>003710</v>
      </c>
      <c r="E394" s="74"/>
      <c r="F394" s="75">
        <v>44539</v>
      </c>
      <c r="G394" s="76">
        <v>578307</v>
      </c>
      <c r="H394" s="77" t="s">
        <v>74</v>
      </c>
      <c r="I394" s="75">
        <v>44579</v>
      </c>
      <c r="J394" s="78">
        <v>44580</v>
      </c>
      <c r="K394" s="79" t="s">
        <v>69</v>
      </c>
      <c r="L394" s="80"/>
      <c r="M394" s="67"/>
      <c r="N394" s="81"/>
      <c r="O394" s="81"/>
    </row>
    <row r="395" spans="1:15" s="66" customFormat="1" hidden="1" x14ac:dyDescent="0.25">
      <c r="A395" s="73">
        <v>349</v>
      </c>
      <c r="B395" s="74">
        <v>299</v>
      </c>
      <c r="C395" s="74" t="s">
        <v>480</v>
      </c>
      <c r="D395" s="74" t="str">
        <f t="shared" si="9"/>
        <v>003709</v>
      </c>
      <c r="E395" s="74"/>
      <c r="F395" s="75">
        <v>44539</v>
      </c>
      <c r="G395" s="76">
        <v>871004</v>
      </c>
      <c r="H395" s="77" t="s">
        <v>68</v>
      </c>
      <c r="I395" s="75">
        <v>44579</v>
      </c>
      <c r="J395" s="78">
        <v>44580</v>
      </c>
      <c r="K395" s="79" t="s">
        <v>69</v>
      </c>
      <c r="L395" s="80"/>
      <c r="M395" s="67"/>
      <c r="N395" s="81"/>
      <c r="O395" s="81"/>
    </row>
    <row r="396" spans="1:15" s="66" customFormat="1" hidden="1" x14ac:dyDescent="0.25">
      <c r="A396" s="73">
        <v>355</v>
      </c>
      <c r="B396" s="74">
        <v>299</v>
      </c>
      <c r="C396" s="74" t="s">
        <v>486</v>
      </c>
      <c r="D396" s="74" t="str">
        <f t="shared" si="9"/>
        <v>003718</v>
      </c>
      <c r="E396" s="74"/>
      <c r="F396" s="75">
        <v>44539</v>
      </c>
      <c r="G396" s="76">
        <v>886820</v>
      </c>
      <c r="H396" s="77" t="s">
        <v>74</v>
      </c>
      <c r="I396" s="75">
        <v>44579</v>
      </c>
      <c r="J396" s="78">
        <v>44580</v>
      </c>
      <c r="K396" s="79" t="s">
        <v>69</v>
      </c>
      <c r="L396" s="80"/>
      <c r="M396" s="67"/>
      <c r="N396" s="81"/>
      <c r="O396" s="81"/>
    </row>
    <row r="397" spans="1:15" s="66" customFormat="1" hidden="1" x14ac:dyDescent="0.25">
      <c r="A397" s="73">
        <v>356</v>
      </c>
      <c r="B397" s="74">
        <v>299</v>
      </c>
      <c r="C397" s="74" t="s">
        <v>487</v>
      </c>
      <c r="D397" s="74" t="str">
        <f t="shared" si="9"/>
        <v>b3705</v>
      </c>
      <c r="E397" s="74"/>
      <c r="F397" s="75">
        <v>44539</v>
      </c>
      <c r="G397" s="76">
        <v>886820</v>
      </c>
      <c r="H397" s="77" t="s">
        <v>86</v>
      </c>
      <c r="I397" s="75">
        <v>44579</v>
      </c>
      <c r="J397" s="78">
        <v>44580</v>
      </c>
      <c r="K397" s="79" t="s">
        <v>69</v>
      </c>
      <c r="L397" s="80"/>
      <c r="M397" s="67"/>
      <c r="N397" s="81"/>
      <c r="O397" s="81"/>
    </row>
    <row r="398" spans="1:15" s="66" customFormat="1" hidden="1" x14ac:dyDescent="0.25">
      <c r="A398" s="73">
        <v>401</v>
      </c>
      <c r="B398" s="74">
        <v>299</v>
      </c>
      <c r="C398" s="74" t="s">
        <v>539</v>
      </c>
      <c r="D398" s="74" t="str">
        <f t="shared" si="9"/>
        <v>003720</v>
      </c>
      <c r="E398" s="74"/>
      <c r="F398" s="75">
        <v>44539</v>
      </c>
      <c r="G398" s="76">
        <v>1046363</v>
      </c>
      <c r="H398" s="77" t="s">
        <v>95</v>
      </c>
      <c r="I398" s="75">
        <v>44579</v>
      </c>
      <c r="J398" s="78">
        <v>44580</v>
      </c>
      <c r="K398" s="79" t="s">
        <v>69</v>
      </c>
      <c r="L398" s="80"/>
      <c r="M398" s="67"/>
      <c r="N398" s="81"/>
      <c r="O398" s="81"/>
    </row>
    <row r="399" spans="1:15" s="66" customFormat="1" hidden="1" x14ac:dyDescent="0.25">
      <c r="A399" s="73">
        <v>427</v>
      </c>
      <c r="B399" s="74">
        <v>299</v>
      </c>
      <c r="C399" s="74" t="s">
        <v>570</v>
      </c>
      <c r="D399" s="74" t="str">
        <f t="shared" si="9"/>
        <v>b03711</v>
      </c>
      <c r="E399" s="74"/>
      <c r="F399" s="75">
        <v>44539</v>
      </c>
      <c r="G399" s="76">
        <v>1141617</v>
      </c>
      <c r="H399" s="77" t="s">
        <v>65</v>
      </c>
      <c r="I399" s="75">
        <v>44579</v>
      </c>
      <c r="J399" s="78">
        <v>44580</v>
      </c>
      <c r="K399" s="79" t="s">
        <v>69</v>
      </c>
      <c r="L399" s="80"/>
      <c r="M399" s="67"/>
      <c r="N399" s="81"/>
      <c r="O399" s="81"/>
    </row>
    <row r="400" spans="1:15" s="66" customFormat="1" hidden="1" x14ac:dyDescent="0.25">
      <c r="A400" s="73">
        <v>433</v>
      </c>
      <c r="B400" s="74">
        <v>910</v>
      </c>
      <c r="C400" s="74" t="s">
        <v>576</v>
      </c>
      <c r="D400" s="74" t="str">
        <f t="shared" si="9"/>
        <v>003724</v>
      </c>
      <c r="E400" s="74"/>
      <c r="F400" s="75">
        <v>44539</v>
      </c>
      <c r="G400" s="76">
        <v>1174232</v>
      </c>
      <c r="H400" s="77" t="s">
        <v>86</v>
      </c>
      <c r="I400" s="75">
        <v>44579</v>
      </c>
      <c r="J400" s="78">
        <v>44580</v>
      </c>
      <c r="K400" s="79" t="s">
        <v>98</v>
      </c>
      <c r="L400" s="80"/>
      <c r="M400" s="67"/>
      <c r="N400" s="81"/>
      <c r="O400" s="81"/>
    </row>
    <row r="401" spans="1:15" s="66" customFormat="1" hidden="1" x14ac:dyDescent="0.25">
      <c r="A401" s="73">
        <v>437</v>
      </c>
      <c r="B401" s="74">
        <v>299</v>
      </c>
      <c r="C401" s="74" t="s">
        <v>581</v>
      </c>
      <c r="D401" s="74" t="str">
        <f t="shared" si="9"/>
        <v>003714</v>
      </c>
      <c r="E401" s="74"/>
      <c r="F401" s="75">
        <v>44539</v>
      </c>
      <c r="G401" s="76">
        <v>1185984</v>
      </c>
      <c r="H401" s="77" t="s">
        <v>74</v>
      </c>
      <c r="I401" s="75">
        <v>44579</v>
      </c>
      <c r="J401" s="78">
        <v>44580</v>
      </c>
      <c r="K401" s="79" t="s">
        <v>69</v>
      </c>
      <c r="L401" s="80"/>
      <c r="M401" s="67"/>
      <c r="N401" s="81"/>
      <c r="O401" s="81"/>
    </row>
    <row r="402" spans="1:15" s="66" customFormat="1" x14ac:dyDescent="0.25">
      <c r="A402" s="73">
        <v>457</v>
      </c>
      <c r="B402" s="74">
        <v>399</v>
      </c>
      <c r="C402" s="74" t="s">
        <v>604</v>
      </c>
      <c r="D402" s="74" t="str">
        <f t="shared" si="9"/>
        <v>003699</v>
      </c>
      <c r="E402" s="74"/>
      <c r="F402" s="75">
        <v>44539</v>
      </c>
      <c r="G402" s="76">
        <v>1260194</v>
      </c>
      <c r="H402" s="77" t="s">
        <v>107</v>
      </c>
      <c r="I402" s="75">
        <v>44579</v>
      </c>
      <c r="J402" s="78">
        <v>44580</v>
      </c>
      <c r="K402" s="79" t="s">
        <v>108</v>
      </c>
      <c r="L402" s="80"/>
      <c r="M402" s="67"/>
      <c r="N402" s="81"/>
      <c r="O402" s="81"/>
    </row>
    <row r="403" spans="1:15" s="66" customFormat="1" x14ac:dyDescent="0.25">
      <c r="A403" s="73">
        <v>479</v>
      </c>
      <c r="B403" s="74">
        <v>197</v>
      </c>
      <c r="C403" s="74" t="s">
        <v>627</v>
      </c>
      <c r="D403" s="74" t="str">
        <f t="shared" si="9"/>
        <v>003726</v>
      </c>
      <c r="E403" s="74"/>
      <c r="F403" s="75">
        <v>44539</v>
      </c>
      <c r="G403" s="76">
        <v>1359743</v>
      </c>
      <c r="H403" s="77" t="s">
        <v>392</v>
      </c>
      <c r="I403" s="75">
        <v>44579</v>
      </c>
      <c r="J403" s="78">
        <v>44580</v>
      </c>
      <c r="K403" s="79" t="s">
        <v>628</v>
      </c>
      <c r="L403" s="80"/>
      <c r="M403" s="67"/>
      <c r="N403" s="81"/>
      <c r="O403" s="81"/>
    </row>
    <row r="404" spans="1:15" s="66" customFormat="1" hidden="1" x14ac:dyDescent="0.25">
      <c r="A404" s="73">
        <v>493</v>
      </c>
      <c r="B404" s="74">
        <v>299</v>
      </c>
      <c r="C404" s="74" t="s">
        <v>642</v>
      </c>
      <c r="D404" s="74" t="str">
        <f t="shared" si="9"/>
        <v>003702</v>
      </c>
      <c r="E404" s="74"/>
      <c r="F404" s="75">
        <v>44539</v>
      </c>
      <c r="G404" s="76">
        <v>1380343</v>
      </c>
      <c r="H404" s="77" t="s">
        <v>68</v>
      </c>
      <c r="I404" s="75">
        <v>44579</v>
      </c>
      <c r="J404" s="78">
        <v>44580</v>
      </c>
      <c r="K404" s="79" t="s">
        <v>69</v>
      </c>
      <c r="L404" s="80"/>
      <c r="M404" s="67"/>
      <c r="N404" s="81"/>
      <c r="O404" s="81"/>
    </row>
    <row r="405" spans="1:15" s="66" customFormat="1" hidden="1" x14ac:dyDescent="0.25">
      <c r="A405" s="73">
        <v>525</v>
      </c>
      <c r="B405" s="74">
        <v>930</v>
      </c>
      <c r="C405" s="74" t="s">
        <v>678</v>
      </c>
      <c r="D405" s="74" t="str">
        <f t="shared" si="9"/>
        <v>b03706</v>
      </c>
      <c r="E405" s="74"/>
      <c r="F405" s="75">
        <v>44539</v>
      </c>
      <c r="G405" s="76">
        <v>1543691</v>
      </c>
      <c r="H405" s="77" t="s">
        <v>65</v>
      </c>
      <c r="I405" s="75">
        <v>44579</v>
      </c>
      <c r="J405" s="78">
        <v>44580</v>
      </c>
      <c r="K405" s="79" t="s">
        <v>66</v>
      </c>
      <c r="L405" s="80"/>
      <c r="M405" s="67"/>
      <c r="N405" s="81"/>
      <c r="O405" s="81"/>
    </row>
    <row r="406" spans="1:15" s="66" customFormat="1" hidden="1" x14ac:dyDescent="0.25">
      <c r="A406" s="73">
        <v>578</v>
      </c>
      <c r="B406" s="74">
        <v>299</v>
      </c>
      <c r="C406" s="74" t="s">
        <v>744</v>
      </c>
      <c r="D406" s="74" t="str">
        <f t="shared" si="9"/>
        <v>003716</v>
      </c>
      <c r="E406" s="74"/>
      <c r="F406" s="75">
        <v>44539</v>
      </c>
      <c r="G406" s="76">
        <v>1872758</v>
      </c>
      <c r="H406" s="77" t="s">
        <v>422</v>
      </c>
      <c r="I406" s="75">
        <v>44579</v>
      </c>
      <c r="J406" s="78">
        <v>44580</v>
      </c>
      <c r="K406" s="79" t="s">
        <v>69</v>
      </c>
      <c r="L406" s="80"/>
      <c r="M406" s="67"/>
      <c r="N406" s="81"/>
      <c r="O406" s="81"/>
    </row>
    <row r="407" spans="1:15" s="66" customFormat="1" hidden="1" x14ac:dyDescent="0.25">
      <c r="A407" s="73">
        <v>593</v>
      </c>
      <c r="B407" s="74">
        <v>299</v>
      </c>
      <c r="C407" s="74" t="s">
        <v>766</v>
      </c>
      <c r="D407" s="74" t="str">
        <f t="shared" si="9"/>
        <v>003723</v>
      </c>
      <c r="E407" s="74"/>
      <c r="F407" s="75">
        <v>44539</v>
      </c>
      <c r="G407" s="76">
        <v>1946600</v>
      </c>
      <c r="H407" s="77" t="s">
        <v>83</v>
      </c>
      <c r="I407" s="75">
        <v>44579</v>
      </c>
      <c r="J407" s="78">
        <v>44580</v>
      </c>
      <c r="K407" s="79" t="s">
        <v>69</v>
      </c>
      <c r="L407" s="80"/>
      <c r="M407" s="67"/>
      <c r="N407" s="81"/>
      <c r="O407" s="81"/>
    </row>
    <row r="408" spans="1:15" s="66" customFormat="1" hidden="1" x14ac:dyDescent="0.25">
      <c r="A408" s="73">
        <v>606</v>
      </c>
      <c r="B408" s="74">
        <v>910</v>
      </c>
      <c r="C408" s="74" t="s">
        <v>779</v>
      </c>
      <c r="D408" s="74" t="str">
        <f t="shared" si="9"/>
        <v>003725</v>
      </c>
      <c r="E408" s="74"/>
      <c r="F408" s="75">
        <v>44539</v>
      </c>
      <c r="G408" s="76">
        <v>1999124</v>
      </c>
      <c r="H408" s="77" t="s">
        <v>86</v>
      </c>
      <c r="I408" s="75">
        <v>44579</v>
      </c>
      <c r="J408" s="78">
        <v>44580</v>
      </c>
      <c r="K408" s="79" t="s">
        <v>98</v>
      </c>
      <c r="L408" s="80"/>
      <c r="M408" s="67"/>
      <c r="N408" s="81"/>
      <c r="O408" s="81"/>
    </row>
    <row r="409" spans="1:15" s="66" customFormat="1" x14ac:dyDescent="0.25">
      <c r="A409" s="73">
        <v>611</v>
      </c>
      <c r="B409" s="74">
        <v>304</v>
      </c>
      <c r="C409" s="74" t="s">
        <v>785</v>
      </c>
      <c r="D409" s="74" t="str">
        <f t="shared" si="9"/>
        <v>003698</v>
      </c>
      <c r="E409" s="74"/>
      <c r="F409" s="75">
        <v>44539</v>
      </c>
      <c r="G409" s="76">
        <v>2029379</v>
      </c>
      <c r="H409" s="77" t="s">
        <v>107</v>
      </c>
      <c r="I409" s="75">
        <v>44579</v>
      </c>
      <c r="J409" s="78">
        <v>44580</v>
      </c>
      <c r="K409" s="79" t="s">
        <v>270</v>
      </c>
      <c r="L409" s="80"/>
      <c r="M409" s="67"/>
      <c r="N409" s="81"/>
      <c r="O409" s="81"/>
    </row>
    <row r="410" spans="1:15" s="66" customFormat="1" hidden="1" x14ac:dyDescent="0.25">
      <c r="A410" s="73">
        <v>663</v>
      </c>
      <c r="B410" s="74">
        <v>930</v>
      </c>
      <c r="C410" s="74" t="s">
        <v>851</v>
      </c>
      <c r="D410" s="74" t="str">
        <f t="shared" si="9"/>
        <v>b3708</v>
      </c>
      <c r="E410" s="74"/>
      <c r="F410" s="75">
        <v>44539</v>
      </c>
      <c r="G410" s="76">
        <v>2182142</v>
      </c>
      <c r="H410" s="77" t="s">
        <v>65</v>
      </c>
      <c r="I410" s="75">
        <v>44579</v>
      </c>
      <c r="J410" s="78">
        <v>44580</v>
      </c>
      <c r="K410" s="79" t="s">
        <v>66</v>
      </c>
      <c r="L410" s="80"/>
      <c r="M410" s="67"/>
      <c r="N410" s="81"/>
      <c r="O410" s="81"/>
    </row>
    <row r="411" spans="1:15" s="66" customFormat="1" hidden="1" x14ac:dyDescent="0.25">
      <c r="A411" s="73">
        <v>742</v>
      </c>
      <c r="B411" s="74">
        <v>299</v>
      </c>
      <c r="C411" s="74" t="s">
        <v>935</v>
      </c>
      <c r="D411" s="74" t="str">
        <f t="shared" si="9"/>
        <v>003703</v>
      </c>
      <c r="E411" s="74"/>
      <c r="F411" s="75">
        <v>44539</v>
      </c>
      <c r="G411" s="76">
        <v>3020141</v>
      </c>
      <c r="H411" s="77" t="s">
        <v>74</v>
      </c>
      <c r="I411" s="75">
        <v>44579</v>
      </c>
      <c r="J411" s="78">
        <v>44580</v>
      </c>
      <c r="K411" s="79" t="s">
        <v>69</v>
      </c>
      <c r="L411" s="80"/>
      <c r="M411" s="67"/>
      <c r="N411" s="81"/>
      <c r="O411" s="81"/>
    </row>
    <row r="412" spans="1:15" s="66" customFormat="1" x14ac:dyDescent="0.25">
      <c r="A412" s="73">
        <v>754</v>
      </c>
      <c r="B412" s="74">
        <v>406</v>
      </c>
      <c r="C412" s="74" t="s">
        <v>947</v>
      </c>
      <c r="D412" s="74" t="str">
        <f t="shared" si="9"/>
        <v>003700</v>
      </c>
      <c r="E412" s="74"/>
      <c r="F412" s="75">
        <v>44539</v>
      </c>
      <c r="G412" s="76">
        <v>3142645</v>
      </c>
      <c r="H412" s="77" t="s">
        <v>107</v>
      </c>
      <c r="I412" s="75">
        <v>44579</v>
      </c>
      <c r="J412" s="78">
        <v>44580</v>
      </c>
      <c r="K412" s="79" t="s">
        <v>765</v>
      </c>
      <c r="L412" s="80"/>
      <c r="M412" s="67"/>
      <c r="N412" s="81"/>
      <c r="O412" s="81"/>
    </row>
    <row r="413" spans="1:15" s="66" customFormat="1" x14ac:dyDescent="0.25">
      <c r="A413" s="73">
        <v>846</v>
      </c>
      <c r="B413" s="74">
        <v>306</v>
      </c>
      <c r="C413" s="74" t="s">
        <v>1044</v>
      </c>
      <c r="D413" s="74" t="str">
        <f t="shared" si="9"/>
        <v>003696</v>
      </c>
      <c r="E413" s="74"/>
      <c r="F413" s="75">
        <v>44539</v>
      </c>
      <c r="G413" s="76">
        <v>4661943</v>
      </c>
      <c r="H413" s="77" t="s">
        <v>107</v>
      </c>
      <c r="I413" s="75">
        <v>44579</v>
      </c>
      <c r="J413" s="78">
        <v>44580</v>
      </c>
      <c r="K413" s="79" t="s">
        <v>796</v>
      </c>
      <c r="L413" s="80"/>
      <c r="M413" s="67"/>
      <c r="N413" s="81"/>
      <c r="O413" s="81"/>
    </row>
    <row r="414" spans="1:15" s="66" customFormat="1" hidden="1" x14ac:dyDescent="0.25">
      <c r="A414" s="73">
        <v>883</v>
      </c>
      <c r="B414" s="74">
        <v>299</v>
      </c>
      <c r="C414" s="74" t="s">
        <v>1084</v>
      </c>
      <c r="D414" s="74" t="str">
        <f t="shared" si="9"/>
        <v>003717</v>
      </c>
      <c r="E414" s="74"/>
      <c r="F414" s="75">
        <v>44539</v>
      </c>
      <c r="G414" s="76">
        <v>5605771</v>
      </c>
      <c r="H414" s="77" t="s">
        <v>95</v>
      </c>
      <c r="I414" s="75">
        <v>44579</v>
      </c>
      <c r="J414" s="78">
        <v>44580</v>
      </c>
      <c r="K414" s="79" t="s">
        <v>69</v>
      </c>
      <c r="L414" s="80"/>
      <c r="M414" s="67"/>
      <c r="N414" s="81"/>
      <c r="O414" s="81"/>
    </row>
    <row r="415" spans="1:15" s="66" customFormat="1" hidden="1" x14ac:dyDescent="0.25">
      <c r="A415" s="73">
        <v>944</v>
      </c>
      <c r="B415" s="74">
        <v>299</v>
      </c>
      <c r="C415" s="74" t="s">
        <v>1152</v>
      </c>
      <c r="D415" s="74" t="str">
        <f t="shared" si="9"/>
        <v>b3704</v>
      </c>
      <c r="E415" s="74"/>
      <c r="F415" s="75">
        <v>44539</v>
      </c>
      <c r="G415" s="76">
        <v>1380343</v>
      </c>
      <c r="H415" s="77" t="s">
        <v>86</v>
      </c>
      <c r="I415" s="75">
        <v>44581</v>
      </c>
      <c r="J415" s="78">
        <v>44610</v>
      </c>
      <c r="K415" s="79" t="s">
        <v>69</v>
      </c>
      <c r="L415" s="80"/>
      <c r="M415" s="67"/>
      <c r="N415" s="81"/>
      <c r="O415" s="81"/>
    </row>
    <row r="416" spans="1:15" s="66" customFormat="1" hidden="1" x14ac:dyDescent="0.25">
      <c r="A416" s="73">
        <v>977</v>
      </c>
      <c r="B416" s="74">
        <v>930</v>
      </c>
      <c r="C416" s="74" t="s">
        <v>1185</v>
      </c>
      <c r="D416" s="74" t="str">
        <f t="shared" si="9"/>
        <v>b03707</v>
      </c>
      <c r="E416" s="74"/>
      <c r="F416" s="75">
        <v>44539</v>
      </c>
      <c r="G416" s="76">
        <v>1543691</v>
      </c>
      <c r="H416" s="77" t="s">
        <v>529</v>
      </c>
      <c r="I416" s="75">
        <v>44600</v>
      </c>
      <c r="J416" s="78">
        <v>44610</v>
      </c>
      <c r="K416" s="79" t="s">
        <v>66</v>
      </c>
      <c r="L416" s="80"/>
      <c r="M416" s="67"/>
      <c r="N416" s="81"/>
      <c r="O416" s="81"/>
    </row>
    <row r="417" spans="1:15" s="66" customFormat="1" hidden="1" x14ac:dyDescent="0.25">
      <c r="A417" s="73">
        <v>41</v>
      </c>
      <c r="B417" s="74">
        <v>299</v>
      </c>
      <c r="C417" s="74">
        <v>45267</v>
      </c>
      <c r="D417" s="74" t="str">
        <f t="shared" si="9"/>
        <v>45267</v>
      </c>
      <c r="E417" s="74"/>
      <c r="F417" s="75">
        <v>44540</v>
      </c>
      <c r="G417" s="76">
        <v>-880077</v>
      </c>
      <c r="H417" s="77" t="s">
        <v>117</v>
      </c>
      <c r="I417" s="75">
        <v>44557</v>
      </c>
      <c r="J417" s="78">
        <v>44580</v>
      </c>
      <c r="K417" s="79" t="s">
        <v>69</v>
      </c>
      <c r="L417" s="80" t="s">
        <v>63</v>
      </c>
      <c r="M417" s="67"/>
      <c r="N417" s="81"/>
      <c r="O417" s="81"/>
    </row>
    <row r="418" spans="1:15" s="66" customFormat="1" hidden="1" x14ac:dyDescent="0.25">
      <c r="A418" s="73">
        <v>42</v>
      </c>
      <c r="B418" s="74">
        <v>299</v>
      </c>
      <c r="C418" s="74">
        <v>45283</v>
      </c>
      <c r="D418" s="74" t="str">
        <f t="shared" si="9"/>
        <v>45283</v>
      </c>
      <c r="E418" s="74"/>
      <c r="F418" s="75">
        <v>44540</v>
      </c>
      <c r="G418" s="76">
        <v>-552002</v>
      </c>
      <c r="H418" s="77" t="s">
        <v>118</v>
      </c>
      <c r="I418" s="75">
        <v>44557</v>
      </c>
      <c r="J418" s="78">
        <v>44580</v>
      </c>
      <c r="K418" s="79" t="s">
        <v>69</v>
      </c>
      <c r="L418" s="80" t="s">
        <v>63</v>
      </c>
      <c r="M418" s="67"/>
      <c r="N418" s="81"/>
      <c r="O418" s="81"/>
    </row>
    <row r="419" spans="1:15" s="66" customFormat="1" hidden="1" x14ac:dyDescent="0.25">
      <c r="A419" s="73">
        <v>44</v>
      </c>
      <c r="B419" s="74">
        <v>299</v>
      </c>
      <c r="C419" s="74">
        <v>45290</v>
      </c>
      <c r="D419" s="74" t="str">
        <f t="shared" si="9"/>
        <v>45290</v>
      </c>
      <c r="E419" s="74"/>
      <c r="F419" s="75">
        <v>44540</v>
      </c>
      <c r="G419" s="76">
        <v>-325102</v>
      </c>
      <c r="H419" s="77" t="s">
        <v>120</v>
      </c>
      <c r="I419" s="75">
        <v>44557</v>
      </c>
      <c r="J419" s="78">
        <v>44580</v>
      </c>
      <c r="K419" s="79" t="s">
        <v>69</v>
      </c>
      <c r="L419" s="80" t="s">
        <v>63</v>
      </c>
      <c r="M419" s="67"/>
      <c r="N419" s="81"/>
      <c r="O419" s="81"/>
    </row>
    <row r="420" spans="1:15" s="66" customFormat="1" hidden="1" x14ac:dyDescent="0.25">
      <c r="A420" s="73">
        <v>104</v>
      </c>
      <c r="B420" s="74">
        <v>562</v>
      </c>
      <c r="C420" s="74" t="s">
        <v>180</v>
      </c>
      <c r="D420" s="74" t="str">
        <f t="shared" si="9"/>
        <v>B654</v>
      </c>
      <c r="E420" s="74"/>
      <c r="F420" s="75">
        <v>44540</v>
      </c>
      <c r="G420" s="76">
        <v>-510654</v>
      </c>
      <c r="H420" s="77" t="s">
        <v>181</v>
      </c>
      <c r="I420" s="75">
        <v>44561</v>
      </c>
      <c r="J420" s="78">
        <v>44580</v>
      </c>
      <c r="K420" s="79" t="s">
        <v>182</v>
      </c>
      <c r="L420" s="80" t="s">
        <v>63</v>
      </c>
      <c r="M420" s="67"/>
      <c r="N420" s="81"/>
      <c r="O420" s="81"/>
    </row>
    <row r="421" spans="1:15" s="66" customFormat="1" hidden="1" x14ac:dyDescent="0.25">
      <c r="A421" s="73">
        <v>119</v>
      </c>
      <c r="B421" s="74">
        <v>299</v>
      </c>
      <c r="C421" s="74">
        <v>45327</v>
      </c>
      <c r="D421" s="74" t="str">
        <f t="shared" si="9"/>
        <v>45327</v>
      </c>
      <c r="E421" s="74"/>
      <c r="F421" s="75">
        <v>44540</v>
      </c>
      <c r="G421" s="76">
        <v>-749575</v>
      </c>
      <c r="H421" s="77" t="s">
        <v>200</v>
      </c>
      <c r="I421" s="75">
        <v>44567</v>
      </c>
      <c r="J421" s="78">
        <v>44580</v>
      </c>
      <c r="K421" s="79" t="s">
        <v>69</v>
      </c>
      <c r="L421" s="80" t="s">
        <v>63</v>
      </c>
      <c r="M421" s="67"/>
      <c r="N421" s="81"/>
      <c r="O421" s="81"/>
    </row>
    <row r="422" spans="1:15" s="66" customFormat="1" x14ac:dyDescent="0.25">
      <c r="A422" s="73">
        <v>334</v>
      </c>
      <c r="B422" s="74">
        <v>528</v>
      </c>
      <c r="C422" s="74" t="s">
        <v>459</v>
      </c>
      <c r="D422" s="74" t="str">
        <f t="shared" si="9"/>
        <v>003770</v>
      </c>
      <c r="E422" s="74"/>
      <c r="F422" s="75">
        <v>44540</v>
      </c>
      <c r="G422" s="76">
        <v>816750</v>
      </c>
      <c r="H422" s="77" t="s">
        <v>460</v>
      </c>
      <c r="I422" s="75">
        <v>44579</v>
      </c>
      <c r="J422" s="78">
        <v>44580</v>
      </c>
      <c r="K422" s="79" t="s">
        <v>185</v>
      </c>
      <c r="L422" s="80"/>
      <c r="M422" s="67"/>
      <c r="N422" s="81"/>
      <c r="O422" s="81"/>
    </row>
    <row r="423" spans="1:15" s="66" customFormat="1" hidden="1" x14ac:dyDescent="0.25">
      <c r="A423" s="73">
        <v>367</v>
      </c>
      <c r="B423" s="74">
        <v>299</v>
      </c>
      <c r="C423" s="74" t="s">
        <v>500</v>
      </c>
      <c r="D423" s="74" t="str">
        <f t="shared" si="9"/>
        <v>b3750</v>
      </c>
      <c r="E423" s="74"/>
      <c r="F423" s="75">
        <v>44540</v>
      </c>
      <c r="G423" s="76">
        <v>932872</v>
      </c>
      <c r="H423" s="77" t="s">
        <v>86</v>
      </c>
      <c r="I423" s="75">
        <v>44579</v>
      </c>
      <c r="J423" s="78">
        <v>44580</v>
      </c>
      <c r="K423" s="79" t="s">
        <v>69</v>
      </c>
      <c r="L423" s="80"/>
      <c r="M423" s="67"/>
      <c r="N423" s="81"/>
      <c r="O423" s="81"/>
    </row>
    <row r="424" spans="1:15" s="66" customFormat="1" hidden="1" x14ac:dyDescent="0.25">
      <c r="A424" s="73">
        <v>371</v>
      </c>
      <c r="B424" s="74">
        <v>299</v>
      </c>
      <c r="C424" s="74" t="s">
        <v>504</v>
      </c>
      <c r="D424" s="74" t="str">
        <f t="shared" si="9"/>
        <v>b3762</v>
      </c>
      <c r="E424" s="74"/>
      <c r="F424" s="75">
        <v>44540</v>
      </c>
      <c r="G424" s="76">
        <v>944779</v>
      </c>
      <c r="H424" s="77" t="s">
        <v>86</v>
      </c>
      <c r="I424" s="75">
        <v>44579</v>
      </c>
      <c r="J424" s="78">
        <v>44580</v>
      </c>
      <c r="K424" s="79" t="s">
        <v>69</v>
      </c>
      <c r="L424" s="80"/>
      <c r="M424" s="67"/>
      <c r="N424" s="81"/>
      <c r="O424" s="81"/>
    </row>
    <row r="425" spans="1:15" s="66" customFormat="1" hidden="1" x14ac:dyDescent="0.25">
      <c r="A425" s="73">
        <v>384</v>
      </c>
      <c r="B425" s="74">
        <v>299</v>
      </c>
      <c r="C425" s="74" t="s">
        <v>519</v>
      </c>
      <c r="D425" s="74" t="str">
        <f t="shared" si="9"/>
        <v>003761</v>
      </c>
      <c r="E425" s="74"/>
      <c r="F425" s="75">
        <v>44540</v>
      </c>
      <c r="G425" s="76">
        <v>1014690</v>
      </c>
      <c r="H425" s="77" t="s">
        <v>95</v>
      </c>
      <c r="I425" s="75">
        <v>44579</v>
      </c>
      <c r="J425" s="78">
        <v>44580</v>
      </c>
      <c r="K425" s="79" t="s">
        <v>69</v>
      </c>
      <c r="L425" s="80"/>
      <c r="M425" s="67"/>
      <c r="N425" s="81"/>
      <c r="O425" s="81"/>
    </row>
    <row r="426" spans="1:15" s="66" customFormat="1" hidden="1" x14ac:dyDescent="0.25">
      <c r="A426" s="73">
        <v>398</v>
      </c>
      <c r="B426" s="74">
        <v>299</v>
      </c>
      <c r="C426" s="74" t="s">
        <v>536</v>
      </c>
      <c r="D426" s="74" t="str">
        <f t="shared" si="9"/>
        <v>b03746</v>
      </c>
      <c r="E426" s="74"/>
      <c r="F426" s="75">
        <v>44540</v>
      </c>
      <c r="G426" s="76">
        <v>1043994</v>
      </c>
      <c r="H426" s="77" t="s">
        <v>65</v>
      </c>
      <c r="I426" s="75">
        <v>44579</v>
      </c>
      <c r="J426" s="78">
        <v>44580</v>
      </c>
      <c r="K426" s="79" t="s">
        <v>69</v>
      </c>
      <c r="L426" s="80"/>
      <c r="M426" s="67"/>
      <c r="N426" s="81"/>
      <c r="O426" s="81"/>
    </row>
    <row r="427" spans="1:15" s="66" customFormat="1" hidden="1" x14ac:dyDescent="0.25">
      <c r="A427" s="73">
        <v>453</v>
      </c>
      <c r="B427" s="74">
        <v>299</v>
      </c>
      <c r="C427" s="74" t="s">
        <v>600</v>
      </c>
      <c r="D427" s="74" t="str">
        <f t="shared" si="9"/>
        <v>003768</v>
      </c>
      <c r="E427" s="74"/>
      <c r="F427" s="75">
        <v>44540</v>
      </c>
      <c r="G427" s="76">
        <v>1243615</v>
      </c>
      <c r="H427" s="77" t="s">
        <v>74</v>
      </c>
      <c r="I427" s="75">
        <v>44579</v>
      </c>
      <c r="J427" s="78">
        <v>44580</v>
      </c>
      <c r="K427" s="79" t="s">
        <v>69</v>
      </c>
      <c r="L427" s="80"/>
      <c r="M427" s="67"/>
      <c r="N427" s="81"/>
      <c r="O427" s="81"/>
    </row>
    <row r="428" spans="1:15" s="66" customFormat="1" hidden="1" x14ac:dyDescent="0.25">
      <c r="A428" s="73">
        <v>546</v>
      </c>
      <c r="B428" s="74">
        <v>920</v>
      </c>
      <c r="C428" s="74" t="s">
        <v>705</v>
      </c>
      <c r="D428" s="74" t="str">
        <f t="shared" si="9"/>
        <v>-b8496</v>
      </c>
      <c r="E428" s="74"/>
      <c r="F428" s="75">
        <v>44540</v>
      </c>
      <c r="G428" s="76">
        <v>1662888</v>
      </c>
      <c r="H428" s="77" t="s">
        <v>74</v>
      </c>
      <c r="I428" s="75">
        <v>44579</v>
      </c>
      <c r="J428" s="78">
        <v>44580</v>
      </c>
      <c r="K428" s="79" t="s">
        <v>187</v>
      </c>
      <c r="L428" s="80"/>
      <c r="M428" s="67"/>
      <c r="N428" s="81"/>
      <c r="O428" s="81"/>
    </row>
    <row r="429" spans="1:15" s="66" customFormat="1" hidden="1" x14ac:dyDescent="0.25">
      <c r="A429" s="73">
        <v>551</v>
      </c>
      <c r="B429" s="74">
        <v>299</v>
      </c>
      <c r="C429" s="74" t="s">
        <v>710</v>
      </c>
      <c r="D429" s="74" t="str">
        <f t="shared" si="9"/>
        <v>003766</v>
      </c>
      <c r="E429" s="74"/>
      <c r="F429" s="75">
        <v>44540</v>
      </c>
      <c r="G429" s="76">
        <v>1694561</v>
      </c>
      <c r="H429" s="77" t="s">
        <v>333</v>
      </c>
      <c r="I429" s="75">
        <v>44579</v>
      </c>
      <c r="J429" s="78">
        <v>44580</v>
      </c>
      <c r="K429" s="79" t="s">
        <v>69</v>
      </c>
      <c r="L429" s="80"/>
      <c r="M429" s="67"/>
      <c r="N429" s="81"/>
      <c r="O429" s="81"/>
    </row>
    <row r="430" spans="1:15" s="66" customFormat="1" hidden="1" x14ac:dyDescent="0.25">
      <c r="A430" s="73">
        <v>553</v>
      </c>
      <c r="B430" s="74">
        <v>299</v>
      </c>
      <c r="C430" s="74" t="s">
        <v>712</v>
      </c>
      <c r="D430" s="74" t="str">
        <f t="shared" si="9"/>
        <v>003744</v>
      </c>
      <c r="E430" s="74"/>
      <c r="F430" s="75">
        <v>44540</v>
      </c>
      <c r="G430" s="76">
        <v>1706283</v>
      </c>
      <c r="H430" s="77" t="s">
        <v>115</v>
      </c>
      <c r="I430" s="75">
        <v>44579</v>
      </c>
      <c r="J430" s="78">
        <v>44580</v>
      </c>
      <c r="K430" s="79" t="s">
        <v>69</v>
      </c>
      <c r="L430" s="80"/>
      <c r="M430" s="67"/>
      <c r="N430" s="81"/>
      <c r="O430" s="81"/>
    </row>
    <row r="431" spans="1:15" s="66" customFormat="1" hidden="1" x14ac:dyDescent="0.25">
      <c r="A431" s="73">
        <v>572</v>
      </c>
      <c r="B431" s="74">
        <v>299</v>
      </c>
      <c r="C431" s="74" t="s">
        <v>738</v>
      </c>
      <c r="D431" s="74" t="str">
        <f t="shared" si="9"/>
        <v>003745</v>
      </c>
      <c r="E431" s="74"/>
      <c r="F431" s="75">
        <v>44540</v>
      </c>
      <c r="G431" s="76">
        <v>1847324</v>
      </c>
      <c r="H431" s="77" t="s">
        <v>115</v>
      </c>
      <c r="I431" s="75">
        <v>44579</v>
      </c>
      <c r="J431" s="78">
        <v>44580</v>
      </c>
      <c r="K431" s="79" t="s">
        <v>69</v>
      </c>
      <c r="L431" s="80"/>
      <c r="M431" s="67"/>
      <c r="N431" s="81"/>
      <c r="O431" s="81"/>
    </row>
    <row r="432" spans="1:15" s="66" customFormat="1" hidden="1" x14ac:dyDescent="0.25">
      <c r="A432" s="73">
        <v>575</v>
      </c>
      <c r="B432" s="74">
        <v>299</v>
      </c>
      <c r="C432" s="74" t="s">
        <v>741</v>
      </c>
      <c r="D432" s="74" t="str">
        <f t="shared" si="9"/>
        <v>003743</v>
      </c>
      <c r="E432" s="74"/>
      <c r="F432" s="75">
        <v>44540</v>
      </c>
      <c r="G432" s="76">
        <v>1851828</v>
      </c>
      <c r="H432" s="77" t="s">
        <v>115</v>
      </c>
      <c r="I432" s="75">
        <v>44579</v>
      </c>
      <c r="J432" s="78">
        <v>44580</v>
      </c>
      <c r="K432" s="79" t="s">
        <v>69</v>
      </c>
      <c r="L432" s="80"/>
      <c r="M432" s="67"/>
      <c r="N432" s="81"/>
      <c r="O432" s="81"/>
    </row>
    <row r="433" spans="1:15" s="66" customFormat="1" x14ac:dyDescent="0.25">
      <c r="A433" s="73">
        <v>582</v>
      </c>
      <c r="B433" s="74">
        <v>411</v>
      </c>
      <c r="C433" s="74" t="s">
        <v>749</v>
      </c>
      <c r="D433" s="74" t="str">
        <f t="shared" si="9"/>
        <v>003753</v>
      </c>
      <c r="E433" s="74"/>
      <c r="F433" s="75">
        <v>44540</v>
      </c>
      <c r="G433" s="76">
        <v>1895267</v>
      </c>
      <c r="H433" s="77" t="s">
        <v>257</v>
      </c>
      <c r="I433" s="75">
        <v>44579</v>
      </c>
      <c r="J433" s="78">
        <v>44580</v>
      </c>
      <c r="K433" s="79" t="s">
        <v>750</v>
      </c>
      <c r="L433" s="80"/>
      <c r="M433" s="67"/>
      <c r="N433" s="81"/>
      <c r="O433" s="81"/>
    </row>
    <row r="434" spans="1:15" s="66" customFormat="1" x14ac:dyDescent="0.25">
      <c r="A434" s="73">
        <v>604</v>
      </c>
      <c r="B434" s="74">
        <v>570</v>
      </c>
      <c r="C434" s="74" t="s">
        <v>777</v>
      </c>
      <c r="D434" s="74" t="str">
        <f t="shared" si="9"/>
        <v>003767</v>
      </c>
      <c r="E434" s="74"/>
      <c r="F434" s="75">
        <v>44540</v>
      </c>
      <c r="G434" s="76">
        <v>1975193</v>
      </c>
      <c r="H434" s="77" t="s">
        <v>107</v>
      </c>
      <c r="I434" s="75">
        <v>44579</v>
      </c>
      <c r="J434" s="78">
        <v>44580</v>
      </c>
      <c r="K434" s="79" t="s">
        <v>351</v>
      </c>
      <c r="L434" s="80"/>
      <c r="M434" s="67"/>
      <c r="N434" s="81"/>
      <c r="O434" s="81"/>
    </row>
    <row r="435" spans="1:15" s="66" customFormat="1" hidden="1" x14ac:dyDescent="0.25">
      <c r="A435" s="73">
        <v>680</v>
      </c>
      <c r="B435" s="74">
        <v>299</v>
      </c>
      <c r="C435" s="74" t="s">
        <v>869</v>
      </c>
      <c r="D435" s="74" t="str">
        <f t="shared" si="9"/>
        <v>b3759</v>
      </c>
      <c r="E435" s="74"/>
      <c r="F435" s="75">
        <v>44540</v>
      </c>
      <c r="G435" s="76">
        <v>2307031</v>
      </c>
      <c r="H435" s="77" t="s">
        <v>68</v>
      </c>
      <c r="I435" s="75">
        <v>44579</v>
      </c>
      <c r="J435" s="78">
        <v>44580</v>
      </c>
      <c r="K435" s="79" t="s">
        <v>69</v>
      </c>
      <c r="L435" s="80"/>
      <c r="M435" s="67"/>
      <c r="N435" s="81"/>
      <c r="O435" s="81"/>
    </row>
    <row r="436" spans="1:15" s="66" customFormat="1" x14ac:dyDescent="0.25">
      <c r="A436" s="73">
        <v>682</v>
      </c>
      <c r="B436" s="74">
        <v>414</v>
      </c>
      <c r="C436" s="74" t="s">
        <v>871</v>
      </c>
      <c r="D436" s="74" t="str">
        <f t="shared" si="9"/>
        <v>003763</v>
      </c>
      <c r="E436" s="74"/>
      <c r="F436" s="75">
        <v>44540</v>
      </c>
      <c r="G436" s="76">
        <v>2325642</v>
      </c>
      <c r="H436" s="77" t="s">
        <v>107</v>
      </c>
      <c r="I436" s="75">
        <v>44579</v>
      </c>
      <c r="J436" s="78">
        <v>44580</v>
      </c>
      <c r="K436" s="79" t="s">
        <v>590</v>
      </c>
      <c r="L436" s="80"/>
      <c r="M436" s="67"/>
      <c r="N436" s="81"/>
      <c r="O436" s="81"/>
    </row>
    <row r="437" spans="1:15" s="66" customFormat="1" x14ac:dyDescent="0.25">
      <c r="A437" s="73">
        <v>744</v>
      </c>
      <c r="B437" s="74">
        <v>609</v>
      </c>
      <c r="C437" s="74" t="s">
        <v>937</v>
      </c>
      <c r="D437" s="74" t="str">
        <f t="shared" si="9"/>
        <v>003754</v>
      </c>
      <c r="E437" s="74"/>
      <c r="F437" s="75">
        <v>44540</v>
      </c>
      <c r="G437" s="76">
        <v>3025011</v>
      </c>
      <c r="H437" s="77" t="s">
        <v>257</v>
      </c>
      <c r="I437" s="75">
        <v>44579</v>
      </c>
      <c r="J437" s="78">
        <v>44580</v>
      </c>
      <c r="K437" s="79" t="s">
        <v>695</v>
      </c>
      <c r="L437" s="80"/>
      <c r="M437" s="67"/>
      <c r="N437" s="81"/>
      <c r="O437" s="81"/>
    </row>
    <row r="438" spans="1:15" s="66" customFormat="1" x14ac:dyDescent="0.25">
      <c r="A438" s="73">
        <v>752</v>
      </c>
      <c r="B438" s="74">
        <v>456</v>
      </c>
      <c r="C438" s="74" t="s">
        <v>945</v>
      </c>
      <c r="D438" s="74" t="str">
        <f t="shared" si="9"/>
        <v>003764</v>
      </c>
      <c r="E438" s="74"/>
      <c r="F438" s="75">
        <v>44540</v>
      </c>
      <c r="G438" s="76">
        <v>3133383</v>
      </c>
      <c r="H438" s="77" t="s">
        <v>107</v>
      </c>
      <c r="I438" s="75">
        <v>44579</v>
      </c>
      <c r="J438" s="78">
        <v>44580</v>
      </c>
      <c r="K438" s="79" t="s">
        <v>854</v>
      </c>
      <c r="L438" s="80"/>
      <c r="M438" s="67"/>
      <c r="N438" s="81"/>
      <c r="O438" s="81"/>
    </row>
    <row r="439" spans="1:15" s="66" customFormat="1" x14ac:dyDescent="0.25">
      <c r="A439" s="73">
        <v>842</v>
      </c>
      <c r="B439" s="74">
        <v>413</v>
      </c>
      <c r="C439" s="74" t="s">
        <v>1040</v>
      </c>
      <c r="D439" s="74" t="str">
        <f t="shared" si="9"/>
        <v>003749</v>
      </c>
      <c r="E439" s="74"/>
      <c r="F439" s="75">
        <v>44540</v>
      </c>
      <c r="G439" s="76">
        <v>4456419</v>
      </c>
      <c r="H439" s="77" t="s">
        <v>107</v>
      </c>
      <c r="I439" s="75">
        <v>44579</v>
      </c>
      <c r="J439" s="78">
        <v>44580</v>
      </c>
      <c r="K439" s="79" t="s">
        <v>329</v>
      </c>
      <c r="L439" s="80"/>
      <c r="M439" s="67"/>
      <c r="N439" s="81"/>
      <c r="O439" s="81"/>
    </row>
    <row r="440" spans="1:15" s="66" customFormat="1" x14ac:dyDescent="0.25">
      <c r="A440" s="73">
        <v>904</v>
      </c>
      <c r="B440" s="74">
        <v>415</v>
      </c>
      <c r="C440" s="74" t="s">
        <v>1109</v>
      </c>
      <c r="D440" s="74" t="str">
        <f t="shared" si="9"/>
        <v>003747</v>
      </c>
      <c r="E440" s="74"/>
      <c r="F440" s="75">
        <v>44540</v>
      </c>
      <c r="G440" s="76">
        <v>7426089</v>
      </c>
      <c r="H440" s="77" t="s">
        <v>107</v>
      </c>
      <c r="I440" s="75">
        <v>44579</v>
      </c>
      <c r="J440" s="78">
        <v>44580</v>
      </c>
      <c r="K440" s="79" t="s">
        <v>721</v>
      </c>
      <c r="L440" s="80"/>
      <c r="M440" s="67"/>
      <c r="N440" s="81"/>
      <c r="O440" s="81"/>
    </row>
    <row r="441" spans="1:15" s="66" customFormat="1" hidden="1" x14ac:dyDescent="0.25">
      <c r="A441" s="73">
        <v>1</v>
      </c>
      <c r="B441" s="74">
        <v>547</v>
      </c>
      <c r="C441" s="74">
        <v>480</v>
      </c>
      <c r="D441" s="74" t="str">
        <f t="shared" si="9"/>
        <v>480</v>
      </c>
      <c r="E441" s="74"/>
      <c r="F441" s="75">
        <v>44541</v>
      </c>
      <c r="G441" s="76">
        <v>-3429558</v>
      </c>
      <c r="H441" s="77" t="s">
        <v>61</v>
      </c>
      <c r="I441" s="75">
        <v>44550</v>
      </c>
      <c r="J441" s="78">
        <v>44580</v>
      </c>
      <c r="K441" s="79" t="s">
        <v>62</v>
      </c>
      <c r="L441" s="80" t="s">
        <v>63</v>
      </c>
      <c r="M441" s="67"/>
      <c r="N441" s="81"/>
      <c r="O441" s="81"/>
    </row>
    <row r="442" spans="1:15" s="66" customFormat="1" hidden="1" x14ac:dyDescent="0.25">
      <c r="A442" s="73">
        <v>129</v>
      </c>
      <c r="B442" s="74">
        <v>299</v>
      </c>
      <c r="C442" s="74">
        <v>45343</v>
      </c>
      <c r="D442" s="74" t="str">
        <f t="shared" si="9"/>
        <v>45343</v>
      </c>
      <c r="E442" s="74"/>
      <c r="F442" s="75">
        <v>44541</v>
      </c>
      <c r="G442" s="76">
        <v>-244328</v>
      </c>
      <c r="H442" s="77" t="s">
        <v>210</v>
      </c>
      <c r="I442" s="75">
        <v>44567</v>
      </c>
      <c r="J442" s="78">
        <v>44580</v>
      </c>
      <c r="K442" s="79" t="s">
        <v>69</v>
      </c>
      <c r="L442" s="80" t="s">
        <v>63</v>
      </c>
      <c r="M442" s="67"/>
      <c r="N442" s="81"/>
      <c r="O442" s="81"/>
    </row>
    <row r="443" spans="1:15" s="66" customFormat="1" hidden="1" x14ac:dyDescent="0.25">
      <c r="A443" s="73">
        <v>182</v>
      </c>
      <c r="B443" s="74">
        <v>440</v>
      </c>
      <c r="C443" s="74">
        <v>858</v>
      </c>
      <c r="D443" s="74" t="str">
        <f t="shared" si="9"/>
        <v>858</v>
      </c>
      <c r="E443" s="74"/>
      <c r="F443" s="75">
        <v>44541</v>
      </c>
      <c r="G443" s="76">
        <v>-1029676</v>
      </c>
      <c r="H443" s="77" t="s">
        <v>266</v>
      </c>
      <c r="I443" s="75">
        <v>44579</v>
      </c>
      <c r="J443" s="78">
        <v>44580</v>
      </c>
      <c r="K443" s="79" t="s">
        <v>267</v>
      </c>
      <c r="L443" s="80" t="s">
        <v>63</v>
      </c>
      <c r="M443" s="67"/>
      <c r="N443" s="81"/>
      <c r="O443" s="81"/>
    </row>
    <row r="444" spans="1:15" s="66" customFormat="1" hidden="1" x14ac:dyDescent="0.25">
      <c r="A444" s="73">
        <v>262</v>
      </c>
      <c r="B444" s="74">
        <v>299</v>
      </c>
      <c r="C444" s="74" t="s">
        <v>378</v>
      </c>
      <c r="D444" s="74" t="str">
        <f t="shared" si="9"/>
        <v>b03785</v>
      </c>
      <c r="E444" s="74"/>
      <c r="F444" s="75">
        <v>44541</v>
      </c>
      <c r="G444" s="76">
        <v>562511</v>
      </c>
      <c r="H444" s="77" t="s">
        <v>68</v>
      </c>
      <c r="I444" s="75">
        <v>44579</v>
      </c>
      <c r="J444" s="78">
        <v>44580</v>
      </c>
      <c r="K444" s="79" t="s">
        <v>69</v>
      </c>
      <c r="L444" s="80"/>
      <c r="M444" s="67"/>
      <c r="N444" s="81"/>
      <c r="O444" s="81"/>
    </row>
    <row r="445" spans="1:15" s="66" customFormat="1" hidden="1" x14ac:dyDescent="0.25">
      <c r="A445" s="73">
        <v>268</v>
      </c>
      <c r="B445" s="74">
        <v>299</v>
      </c>
      <c r="C445" s="74" t="s">
        <v>384</v>
      </c>
      <c r="D445" s="74" t="str">
        <f t="shared" si="9"/>
        <v>b3973</v>
      </c>
      <c r="E445" s="74"/>
      <c r="F445" s="75">
        <v>44541</v>
      </c>
      <c r="G445" s="76">
        <v>608814</v>
      </c>
      <c r="H445" s="77" t="s">
        <v>86</v>
      </c>
      <c r="I445" s="75">
        <v>44579</v>
      </c>
      <c r="J445" s="78">
        <v>44580</v>
      </c>
      <c r="K445" s="79" t="s">
        <v>69</v>
      </c>
      <c r="L445" s="80"/>
      <c r="M445" s="67"/>
      <c r="N445" s="81"/>
      <c r="O445" s="81"/>
    </row>
    <row r="446" spans="1:15" s="66" customFormat="1" hidden="1" x14ac:dyDescent="0.25">
      <c r="A446" s="73">
        <v>273</v>
      </c>
      <c r="B446" s="74">
        <v>299</v>
      </c>
      <c r="C446" s="74" t="s">
        <v>389</v>
      </c>
      <c r="D446" s="74" t="str">
        <f t="shared" si="9"/>
        <v>003791</v>
      </c>
      <c r="E446" s="74"/>
      <c r="F446" s="75">
        <v>44541</v>
      </c>
      <c r="G446" s="76">
        <v>610819</v>
      </c>
      <c r="H446" s="77" t="s">
        <v>74</v>
      </c>
      <c r="I446" s="75">
        <v>44579</v>
      </c>
      <c r="J446" s="78">
        <v>44580</v>
      </c>
      <c r="K446" s="79" t="s">
        <v>69</v>
      </c>
      <c r="L446" s="80"/>
      <c r="M446" s="67"/>
      <c r="N446" s="81"/>
      <c r="O446" s="81"/>
    </row>
    <row r="447" spans="1:15" s="66" customFormat="1" hidden="1" x14ac:dyDescent="0.25">
      <c r="A447" s="73">
        <v>274</v>
      </c>
      <c r="B447" s="74">
        <v>299</v>
      </c>
      <c r="C447" s="74" t="s">
        <v>390</v>
      </c>
      <c r="D447" s="74" t="str">
        <f t="shared" si="9"/>
        <v>003789</v>
      </c>
      <c r="E447" s="74"/>
      <c r="F447" s="75">
        <v>44541</v>
      </c>
      <c r="G447" s="76">
        <v>610819</v>
      </c>
      <c r="H447" s="77" t="s">
        <v>333</v>
      </c>
      <c r="I447" s="75">
        <v>44579</v>
      </c>
      <c r="J447" s="78">
        <v>44580</v>
      </c>
      <c r="K447" s="79" t="s">
        <v>69</v>
      </c>
      <c r="L447" s="80"/>
      <c r="M447" s="67"/>
      <c r="N447" s="81"/>
      <c r="O447" s="81"/>
    </row>
    <row r="448" spans="1:15" s="66" customFormat="1" hidden="1" x14ac:dyDescent="0.25">
      <c r="A448" s="73">
        <v>300</v>
      </c>
      <c r="B448" s="74">
        <v>299</v>
      </c>
      <c r="C448" s="74" t="s">
        <v>419</v>
      </c>
      <c r="D448" s="74" t="str">
        <f t="shared" si="9"/>
        <v>003778</v>
      </c>
      <c r="E448" s="74"/>
      <c r="F448" s="75">
        <v>44541</v>
      </c>
      <c r="G448" s="76">
        <v>679872</v>
      </c>
      <c r="H448" s="77" t="s">
        <v>68</v>
      </c>
      <c r="I448" s="75">
        <v>44579</v>
      </c>
      <c r="J448" s="78">
        <v>44580</v>
      </c>
      <c r="K448" s="79" t="s">
        <v>69</v>
      </c>
      <c r="L448" s="80"/>
      <c r="M448" s="67"/>
      <c r="N448" s="81"/>
      <c r="O448" s="81"/>
    </row>
    <row r="449" spans="1:15" s="66" customFormat="1" x14ac:dyDescent="0.25">
      <c r="A449" s="73">
        <v>326</v>
      </c>
      <c r="B449" s="74">
        <v>409</v>
      </c>
      <c r="C449" s="74" t="s">
        <v>449</v>
      </c>
      <c r="D449" s="74" t="str">
        <f t="shared" si="9"/>
        <v>003787</v>
      </c>
      <c r="E449" s="74"/>
      <c r="F449" s="75">
        <v>44541</v>
      </c>
      <c r="G449" s="76">
        <v>807741</v>
      </c>
      <c r="H449" s="77" t="s">
        <v>257</v>
      </c>
      <c r="I449" s="75">
        <v>44579</v>
      </c>
      <c r="J449" s="78">
        <v>44580</v>
      </c>
      <c r="K449" s="79" t="s">
        <v>450</v>
      </c>
      <c r="L449" s="80"/>
      <c r="M449" s="67"/>
      <c r="N449" s="81"/>
      <c r="O449" s="81"/>
    </row>
    <row r="450" spans="1:15" s="66" customFormat="1" hidden="1" x14ac:dyDescent="0.25">
      <c r="A450" s="73">
        <v>333</v>
      </c>
      <c r="B450" s="74">
        <v>299</v>
      </c>
      <c r="C450" s="74" t="s">
        <v>458</v>
      </c>
      <c r="D450" s="74" t="str">
        <f t="shared" si="9"/>
        <v>003781</v>
      </c>
      <c r="E450" s="74"/>
      <c r="F450" s="75">
        <v>44541</v>
      </c>
      <c r="G450" s="76">
        <v>816750</v>
      </c>
      <c r="H450" s="77" t="s">
        <v>83</v>
      </c>
      <c r="I450" s="75">
        <v>44579</v>
      </c>
      <c r="J450" s="78">
        <v>44580</v>
      </c>
      <c r="K450" s="79" t="s">
        <v>69</v>
      </c>
      <c r="L450" s="80"/>
      <c r="M450" s="67"/>
      <c r="N450" s="81"/>
      <c r="O450" s="81"/>
    </row>
    <row r="451" spans="1:15" s="66" customFormat="1" hidden="1" x14ac:dyDescent="0.25">
      <c r="A451" s="73">
        <v>353</v>
      </c>
      <c r="B451" s="74">
        <v>299</v>
      </c>
      <c r="C451" s="74" t="s">
        <v>484</v>
      </c>
      <c r="D451" s="74" t="str">
        <f t="shared" ref="D451:D514" si="10">RIGHT(C451,6)</f>
        <v>b3790</v>
      </c>
      <c r="E451" s="74"/>
      <c r="F451" s="75">
        <v>44541</v>
      </c>
      <c r="G451" s="76">
        <v>884815</v>
      </c>
      <c r="H451" s="77" t="s">
        <v>68</v>
      </c>
      <c r="I451" s="75">
        <v>44579</v>
      </c>
      <c r="J451" s="78">
        <v>44580</v>
      </c>
      <c r="K451" s="79" t="s">
        <v>69</v>
      </c>
      <c r="L451" s="80"/>
      <c r="M451" s="67"/>
      <c r="N451" s="81"/>
      <c r="O451" s="81"/>
    </row>
    <row r="452" spans="1:15" s="66" customFormat="1" hidden="1" x14ac:dyDescent="0.25">
      <c r="A452" s="73">
        <v>376</v>
      </c>
      <c r="B452" s="74">
        <v>299</v>
      </c>
      <c r="C452" s="74" t="s">
        <v>511</v>
      </c>
      <c r="D452" s="74" t="str">
        <f t="shared" si="10"/>
        <v>003974</v>
      </c>
      <c r="E452" s="74"/>
      <c r="F452" s="75">
        <v>44541</v>
      </c>
      <c r="G452" s="76">
        <v>978267</v>
      </c>
      <c r="H452" s="77" t="s">
        <v>333</v>
      </c>
      <c r="I452" s="75">
        <v>44579</v>
      </c>
      <c r="J452" s="78">
        <v>44580</v>
      </c>
      <c r="K452" s="79" t="s">
        <v>69</v>
      </c>
      <c r="L452" s="80"/>
      <c r="M452" s="67"/>
      <c r="N452" s="81"/>
      <c r="O452" s="81"/>
    </row>
    <row r="453" spans="1:15" s="66" customFormat="1" hidden="1" x14ac:dyDescent="0.25">
      <c r="A453" s="73">
        <v>385</v>
      </c>
      <c r="B453" s="74">
        <v>299</v>
      </c>
      <c r="C453" s="74" t="s">
        <v>520</v>
      </c>
      <c r="D453" s="74" t="str">
        <f t="shared" si="10"/>
        <v>003792</v>
      </c>
      <c r="E453" s="74"/>
      <c r="F453" s="75">
        <v>44541</v>
      </c>
      <c r="G453" s="76">
        <v>1014690</v>
      </c>
      <c r="H453" s="77" t="s">
        <v>95</v>
      </c>
      <c r="I453" s="75">
        <v>44579</v>
      </c>
      <c r="J453" s="78">
        <v>44580</v>
      </c>
      <c r="K453" s="79" t="s">
        <v>69</v>
      </c>
      <c r="L453" s="80"/>
      <c r="M453" s="67"/>
      <c r="N453" s="81"/>
      <c r="O453" s="81"/>
    </row>
    <row r="454" spans="1:15" s="66" customFormat="1" hidden="1" x14ac:dyDescent="0.25">
      <c r="A454" s="73">
        <v>399</v>
      </c>
      <c r="B454" s="74">
        <v>299</v>
      </c>
      <c r="C454" s="74" t="s">
        <v>537</v>
      </c>
      <c r="D454" s="74" t="str">
        <f t="shared" si="10"/>
        <v>003786</v>
      </c>
      <c r="E454" s="74"/>
      <c r="F454" s="75">
        <v>44541</v>
      </c>
      <c r="G454" s="76">
        <v>1044780</v>
      </c>
      <c r="H454" s="77" t="s">
        <v>95</v>
      </c>
      <c r="I454" s="75">
        <v>44579</v>
      </c>
      <c r="J454" s="78">
        <v>44580</v>
      </c>
      <c r="K454" s="79" t="s">
        <v>69</v>
      </c>
      <c r="L454" s="80"/>
      <c r="M454" s="67"/>
      <c r="N454" s="81"/>
      <c r="O454" s="81"/>
    </row>
    <row r="455" spans="1:15" s="66" customFormat="1" hidden="1" x14ac:dyDescent="0.25">
      <c r="A455" s="73">
        <v>415</v>
      </c>
      <c r="B455" s="74">
        <v>299</v>
      </c>
      <c r="C455" s="74" t="s">
        <v>555</v>
      </c>
      <c r="D455" s="74" t="str">
        <f t="shared" si="10"/>
        <v>003793</v>
      </c>
      <c r="E455" s="74"/>
      <c r="F455" s="75">
        <v>44541</v>
      </c>
      <c r="G455" s="76">
        <v>1109473</v>
      </c>
      <c r="H455" s="77" t="s">
        <v>68</v>
      </c>
      <c r="I455" s="75">
        <v>44579</v>
      </c>
      <c r="J455" s="78">
        <v>44580</v>
      </c>
      <c r="K455" s="79" t="s">
        <v>69</v>
      </c>
      <c r="L455" s="80"/>
      <c r="M455" s="67"/>
      <c r="N455" s="81"/>
      <c r="O455" s="81"/>
    </row>
    <row r="456" spans="1:15" s="66" customFormat="1" hidden="1" x14ac:dyDescent="0.25">
      <c r="A456" s="73">
        <v>467</v>
      </c>
      <c r="B456" s="74">
        <v>299</v>
      </c>
      <c r="C456" s="74" t="s">
        <v>614</v>
      </c>
      <c r="D456" s="74" t="str">
        <f t="shared" si="10"/>
        <v>003775</v>
      </c>
      <c r="E456" s="74"/>
      <c r="F456" s="75">
        <v>44541</v>
      </c>
      <c r="G456" s="76">
        <v>1290691</v>
      </c>
      <c r="H456" s="77" t="s">
        <v>68</v>
      </c>
      <c r="I456" s="75">
        <v>44579</v>
      </c>
      <c r="J456" s="78">
        <v>44580</v>
      </c>
      <c r="K456" s="79" t="s">
        <v>69</v>
      </c>
      <c r="L456" s="80"/>
      <c r="M456" s="67"/>
      <c r="N456" s="81"/>
      <c r="O456" s="81"/>
    </row>
    <row r="457" spans="1:15" s="66" customFormat="1" hidden="1" x14ac:dyDescent="0.25">
      <c r="A457" s="73">
        <v>512</v>
      </c>
      <c r="B457" s="74">
        <v>299</v>
      </c>
      <c r="C457" s="74" t="s">
        <v>663</v>
      </c>
      <c r="D457" s="74" t="str">
        <f t="shared" si="10"/>
        <v>b3975</v>
      </c>
      <c r="E457" s="74"/>
      <c r="F457" s="75">
        <v>44541</v>
      </c>
      <c r="G457" s="76">
        <v>1474703</v>
      </c>
      <c r="H457" s="77" t="s">
        <v>68</v>
      </c>
      <c r="I457" s="75">
        <v>44579</v>
      </c>
      <c r="J457" s="78">
        <v>44580</v>
      </c>
      <c r="K457" s="79" t="s">
        <v>69</v>
      </c>
      <c r="L457" s="80"/>
      <c r="M457" s="67"/>
      <c r="N457" s="81"/>
      <c r="O457" s="81"/>
    </row>
    <row r="458" spans="1:15" s="66" customFormat="1" x14ac:dyDescent="0.25">
      <c r="A458" s="73">
        <v>587</v>
      </c>
      <c r="B458" s="74">
        <v>602</v>
      </c>
      <c r="C458" s="74" t="s">
        <v>755</v>
      </c>
      <c r="D458" s="74" t="str">
        <f t="shared" ref="D458:D459" si="11">RIGHT(C458,4)</f>
        <v>3978</v>
      </c>
      <c r="E458" s="74"/>
      <c r="F458" s="75">
        <v>44541</v>
      </c>
      <c r="G458" s="76">
        <v>1921007</v>
      </c>
      <c r="H458" s="77" t="s">
        <v>756</v>
      </c>
      <c r="I458" s="75">
        <v>44579</v>
      </c>
      <c r="J458" s="78">
        <v>44580</v>
      </c>
      <c r="K458" s="79" t="s">
        <v>757</v>
      </c>
      <c r="L458" s="80"/>
      <c r="M458" s="67"/>
      <c r="N458" s="81"/>
      <c r="O458" s="81"/>
    </row>
    <row r="459" spans="1:15" s="66" customFormat="1" x14ac:dyDescent="0.25">
      <c r="A459" s="73">
        <v>708</v>
      </c>
      <c r="B459" s="74">
        <v>565</v>
      </c>
      <c r="C459" s="74" t="s">
        <v>900</v>
      </c>
      <c r="D459" s="74" t="str">
        <f t="shared" si="11"/>
        <v>3784</v>
      </c>
      <c r="E459" s="74"/>
      <c r="F459" s="75">
        <v>44541</v>
      </c>
      <c r="G459" s="76">
        <v>2614541</v>
      </c>
      <c r="H459" s="77" t="s">
        <v>553</v>
      </c>
      <c r="I459" s="75">
        <v>44579</v>
      </c>
      <c r="J459" s="78">
        <v>44580</v>
      </c>
      <c r="K459" s="79" t="s">
        <v>828</v>
      </c>
      <c r="L459" s="80"/>
      <c r="M459" s="67"/>
      <c r="N459" s="81"/>
      <c r="O459" s="81"/>
    </row>
    <row r="460" spans="1:15" s="66" customFormat="1" hidden="1" x14ac:dyDescent="0.25">
      <c r="A460" s="73">
        <v>716</v>
      </c>
      <c r="B460" s="74">
        <v>299</v>
      </c>
      <c r="C460" s="74" t="s">
        <v>909</v>
      </c>
      <c r="D460" s="74" t="str">
        <f t="shared" si="10"/>
        <v>003783</v>
      </c>
      <c r="E460" s="74"/>
      <c r="F460" s="75">
        <v>44541</v>
      </c>
      <c r="G460" s="76">
        <v>2692729</v>
      </c>
      <c r="H460" s="77" t="s">
        <v>83</v>
      </c>
      <c r="I460" s="75">
        <v>44579</v>
      </c>
      <c r="J460" s="78">
        <v>44580</v>
      </c>
      <c r="K460" s="79" t="s">
        <v>69</v>
      </c>
      <c r="L460" s="80"/>
      <c r="M460" s="67"/>
      <c r="N460" s="81"/>
      <c r="O460" s="81"/>
    </row>
    <row r="461" spans="1:15" s="66" customFormat="1" x14ac:dyDescent="0.25">
      <c r="A461" s="73">
        <v>723</v>
      </c>
      <c r="B461" s="74">
        <v>465</v>
      </c>
      <c r="C461" s="74" t="s">
        <v>917</v>
      </c>
      <c r="D461" s="74" t="str">
        <f t="shared" si="10"/>
        <v>003788</v>
      </c>
      <c r="E461" s="74"/>
      <c r="F461" s="75">
        <v>44541</v>
      </c>
      <c r="G461" s="76">
        <v>2738775</v>
      </c>
      <c r="H461" s="77" t="s">
        <v>107</v>
      </c>
      <c r="I461" s="75">
        <v>44579</v>
      </c>
      <c r="J461" s="78">
        <v>44580</v>
      </c>
      <c r="K461" s="79" t="s">
        <v>108</v>
      </c>
      <c r="L461" s="80"/>
      <c r="M461" s="67"/>
      <c r="N461" s="81"/>
      <c r="O461" s="81"/>
    </row>
    <row r="462" spans="1:15" s="66" customFormat="1" x14ac:dyDescent="0.25">
      <c r="A462" s="73">
        <v>755</v>
      </c>
      <c r="B462" s="74">
        <v>418</v>
      </c>
      <c r="C462" s="74">
        <v>3777</v>
      </c>
      <c r="D462" s="74" t="str">
        <f t="shared" si="10"/>
        <v>3777</v>
      </c>
      <c r="E462" s="74"/>
      <c r="F462" s="75">
        <v>44541</v>
      </c>
      <c r="G462" s="76">
        <v>3142645</v>
      </c>
      <c r="H462" s="77" t="s">
        <v>107</v>
      </c>
      <c r="I462" s="75">
        <v>44579</v>
      </c>
      <c r="J462" s="78">
        <v>44580</v>
      </c>
      <c r="K462" s="79" t="s">
        <v>626</v>
      </c>
      <c r="L462" s="80"/>
      <c r="M462" s="67"/>
      <c r="N462" s="81"/>
      <c r="O462" s="81"/>
    </row>
    <row r="463" spans="1:15" s="66" customFormat="1" x14ac:dyDescent="0.25">
      <c r="A463" s="73">
        <v>816</v>
      </c>
      <c r="B463" s="74">
        <v>515</v>
      </c>
      <c r="C463" s="74" t="s">
        <v>1013</v>
      </c>
      <c r="D463" s="74" t="str">
        <f t="shared" si="10"/>
        <v>003979</v>
      </c>
      <c r="E463" s="74"/>
      <c r="F463" s="75">
        <v>44541</v>
      </c>
      <c r="G463" s="76">
        <v>3842014</v>
      </c>
      <c r="H463" s="77" t="s">
        <v>524</v>
      </c>
      <c r="I463" s="75">
        <v>44579</v>
      </c>
      <c r="J463" s="78">
        <v>44580</v>
      </c>
      <c r="K463" s="79" t="s">
        <v>316</v>
      </c>
      <c r="L463" s="80"/>
      <c r="M463" s="67"/>
      <c r="N463" s="81"/>
      <c r="O463" s="81"/>
    </row>
    <row r="464" spans="1:15" s="66" customFormat="1" x14ac:dyDescent="0.25">
      <c r="A464" s="73">
        <v>825</v>
      </c>
      <c r="B464" s="74">
        <v>443</v>
      </c>
      <c r="C464" s="74" t="s">
        <v>1023</v>
      </c>
      <c r="D464" s="74" t="str">
        <f t="shared" si="10"/>
        <v>003972</v>
      </c>
      <c r="E464" s="74"/>
      <c r="F464" s="75">
        <v>44541</v>
      </c>
      <c r="G464" s="76">
        <v>4058758</v>
      </c>
      <c r="H464" s="77" t="s">
        <v>107</v>
      </c>
      <c r="I464" s="75">
        <v>44579</v>
      </c>
      <c r="J464" s="78">
        <v>44580</v>
      </c>
      <c r="K464" s="79" t="s">
        <v>1024</v>
      </c>
      <c r="L464" s="80"/>
      <c r="M464" s="67"/>
      <c r="N464" s="81"/>
      <c r="O464" s="81"/>
    </row>
    <row r="465" spans="1:15" s="66" customFormat="1" x14ac:dyDescent="0.25">
      <c r="A465" s="73">
        <v>922</v>
      </c>
      <c r="B465" s="74">
        <v>438</v>
      </c>
      <c r="C465" s="74" t="s">
        <v>1128</v>
      </c>
      <c r="D465" s="74" t="str">
        <f t="shared" si="10"/>
        <v>003980</v>
      </c>
      <c r="E465" s="74"/>
      <c r="F465" s="75">
        <v>44541</v>
      </c>
      <c r="G465" s="76">
        <v>12176428</v>
      </c>
      <c r="H465" s="77" t="s">
        <v>723</v>
      </c>
      <c r="I465" s="75">
        <v>44579</v>
      </c>
      <c r="J465" s="78">
        <v>44580</v>
      </c>
      <c r="K465" s="79" t="s">
        <v>290</v>
      </c>
      <c r="L465" s="80"/>
      <c r="M465" s="67"/>
      <c r="N465" s="81"/>
      <c r="O465" s="81"/>
    </row>
    <row r="466" spans="1:15" s="66" customFormat="1" hidden="1" x14ac:dyDescent="0.25">
      <c r="A466" s="73">
        <v>992</v>
      </c>
      <c r="B466" s="74">
        <v>910</v>
      </c>
      <c r="C466" s="74" t="s">
        <v>1201</v>
      </c>
      <c r="D466" s="74" t="str">
        <f t="shared" si="10"/>
        <v>003977</v>
      </c>
      <c r="E466" s="74"/>
      <c r="F466" s="75">
        <v>44541</v>
      </c>
      <c r="G466" s="76">
        <v>1848749</v>
      </c>
      <c r="H466" s="77" t="s">
        <v>86</v>
      </c>
      <c r="I466" s="75">
        <v>44616</v>
      </c>
      <c r="J466" s="78">
        <v>44639</v>
      </c>
      <c r="K466" s="79" t="s">
        <v>98</v>
      </c>
      <c r="L466" s="80"/>
      <c r="M466" s="67"/>
      <c r="N466" s="81"/>
      <c r="O466" s="81"/>
    </row>
    <row r="467" spans="1:15" s="66" customFormat="1" hidden="1" x14ac:dyDescent="0.25">
      <c r="A467" s="73">
        <v>184</v>
      </c>
      <c r="B467" s="74">
        <v>304</v>
      </c>
      <c r="C467" s="74">
        <v>5376</v>
      </c>
      <c r="D467" s="74" t="str">
        <f t="shared" si="10"/>
        <v>5376</v>
      </c>
      <c r="E467" s="74"/>
      <c r="F467" s="75">
        <v>44543</v>
      </c>
      <c r="G467" s="76">
        <v>-738331</v>
      </c>
      <c r="H467" s="77" t="s">
        <v>269</v>
      </c>
      <c r="I467" s="75">
        <v>44579</v>
      </c>
      <c r="J467" s="78">
        <v>44580</v>
      </c>
      <c r="K467" s="79" t="s">
        <v>270</v>
      </c>
      <c r="L467" s="80" t="s">
        <v>63</v>
      </c>
      <c r="M467" s="67"/>
      <c r="N467" s="81"/>
      <c r="O467" s="81"/>
    </row>
    <row r="468" spans="1:15" s="66" customFormat="1" hidden="1" x14ac:dyDescent="0.25">
      <c r="A468" s="73">
        <v>257</v>
      </c>
      <c r="B468" s="74">
        <v>910</v>
      </c>
      <c r="C468" s="74" t="s">
        <v>372</v>
      </c>
      <c r="D468" s="74" t="str">
        <f t="shared" si="10"/>
        <v>004112</v>
      </c>
      <c r="E468" s="74"/>
      <c r="F468" s="75">
        <v>44543</v>
      </c>
      <c r="G468" s="76">
        <v>552002</v>
      </c>
      <c r="H468" s="77" t="s">
        <v>86</v>
      </c>
      <c r="I468" s="75">
        <v>44579</v>
      </c>
      <c r="J468" s="78">
        <v>44580</v>
      </c>
      <c r="K468" s="79" t="s">
        <v>98</v>
      </c>
      <c r="L468" s="80"/>
      <c r="M468" s="67"/>
      <c r="N468" s="81"/>
      <c r="O468" s="81"/>
    </row>
    <row r="469" spans="1:15" s="66" customFormat="1" hidden="1" x14ac:dyDescent="0.25">
      <c r="A469" s="73">
        <v>258</v>
      </c>
      <c r="B469" s="74">
        <v>910</v>
      </c>
      <c r="C469" s="74" t="s">
        <v>373</v>
      </c>
      <c r="D469" s="74" t="str">
        <f t="shared" si="10"/>
        <v>004124</v>
      </c>
      <c r="E469" s="74"/>
      <c r="F469" s="75">
        <v>44543</v>
      </c>
      <c r="G469" s="76">
        <v>552002</v>
      </c>
      <c r="H469" s="77" t="s">
        <v>86</v>
      </c>
      <c r="I469" s="75">
        <v>44579</v>
      </c>
      <c r="J469" s="78">
        <v>44580</v>
      </c>
      <c r="K469" s="79" t="s">
        <v>98</v>
      </c>
      <c r="L469" s="80"/>
      <c r="M469" s="67"/>
      <c r="N469" s="81"/>
      <c r="O469" s="81"/>
    </row>
    <row r="470" spans="1:15" s="66" customFormat="1" hidden="1" x14ac:dyDescent="0.25">
      <c r="A470" s="73">
        <v>259</v>
      </c>
      <c r="B470" s="74">
        <v>299</v>
      </c>
      <c r="C470" s="74" t="s">
        <v>374</v>
      </c>
      <c r="D470" s="74" t="str">
        <f t="shared" si="10"/>
        <v>003999</v>
      </c>
      <c r="E470" s="74"/>
      <c r="F470" s="75">
        <v>44543</v>
      </c>
      <c r="G470" s="76">
        <v>556633</v>
      </c>
      <c r="H470" s="77" t="s">
        <v>115</v>
      </c>
      <c r="I470" s="75">
        <v>44579</v>
      </c>
      <c r="J470" s="78">
        <v>44580</v>
      </c>
      <c r="K470" s="79" t="s">
        <v>69</v>
      </c>
      <c r="L470" s="80"/>
      <c r="M470" s="67"/>
      <c r="N470" s="81"/>
      <c r="O470" s="81"/>
    </row>
    <row r="471" spans="1:15" s="66" customFormat="1" hidden="1" x14ac:dyDescent="0.25">
      <c r="A471" s="73">
        <v>279</v>
      </c>
      <c r="B471" s="74">
        <v>910</v>
      </c>
      <c r="C471" s="74" t="s">
        <v>398</v>
      </c>
      <c r="D471" s="74" t="str">
        <f t="shared" si="10"/>
        <v>004132</v>
      </c>
      <c r="E471" s="74"/>
      <c r="F471" s="75">
        <v>44543</v>
      </c>
      <c r="G471" s="76">
        <v>636024</v>
      </c>
      <c r="H471" s="77" t="s">
        <v>86</v>
      </c>
      <c r="I471" s="75">
        <v>44579</v>
      </c>
      <c r="J471" s="78">
        <v>44580</v>
      </c>
      <c r="K471" s="79" t="s">
        <v>98</v>
      </c>
      <c r="L471" s="80"/>
      <c r="M471" s="67"/>
      <c r="N471" s="81"/>
      <c r="O471" s="81"/>
    </row>
    <row r="472" spans="1:15" s="66" customFormat="1" hidden="1" x14ac:dyDescent="0.25">
      <c r="A472" s="73">
        <v>325</v>
      </c>
      <c r="B472" s="74">
        <v>299</v>
      </c>
      <c r="C472" s="74" t="s">
        <v>448</v>
      </c>
      <c r="D472" s="74" t="str">
        <f t="shared" si="10"/>
        <v>004012</v>
      </c>
      <c r="E472" s="74"/>
      <c r="F472" s="75">
        <v>44543</v>
      </c>
      <c r="G472" s="76">
        <v>807741</v>
      </c>
      <c r="H472" s="77" t="s">
        <v>83</v>
      </c>
      <c r="I472" s="75">
        <v>44579</v>
      </c>
      <c r="J472" s="78">
        <v>44580</v>
      </c>
      <c r="K472" s="79" t="s">
        <v>69</v>
      </c>
      <c r="L472" s="80"/>
      <c r="M472" s="67"/>
      <c r="N472" s="81"/>
      <c r="O472" s="81"/>
    </row>
    <row r="473" spans="1:15" s="66" customFormat="1" hidden="1" x14ac:dyDescent="0.25">
      <c r="A473" s="73">
        <v>328</v>
      </c>
      <c r="B473" s="74">
        <v>910</v>
      </c>
      <c r="C473" s="74" t="s">
        <v>453</v>
      </c>
      <c r="D473" s="74" t="str">
        <f t="shared" si="10"/>
        <v>004116</v>
      </c>
      <c r="E473" s="74"/>
      <c r="F473" s="75">
        <v>44543</v>
      </c>
      <c r="G473" s="76">
        <v>807741</v>
      </c>
      <c r="H473" s="77" t="s">
        <v>86</v>
      </c>
      <c r="I473" s="75">
        <v>44579</v>
      </c>
      <c r="J473" s="78">
        <v>44580</v>
      </c>
      <c r="K473" s="79" t="s">
        <v>98</v>
      </c>
      <c r="L473" s="80"/>
      <c r="M473" s="67"/>
      <c r="N473" s="81"/>
      <c r="O473" s="81"/>
    </row>
    <row r="474" spans="1:15" s="66" customFormat="1" hidden="1" x14ac:dyDescent="0.25">
      <c r="A474" s="73">
        <v>329</v>
      </c>
      <c r="B474" s="74">
        <v>910</v>
      </c>
      <c r="C474" s="74" t="s">
        <v>454</v>
      </c>
      <c r="D474" s="74" t="str">
        <f t="shared" si="10"/>
        <v>004136</v>
      </c>
      <c r="E474" s="74"/>
      <c r="F474" s="75">
        <v>44543</v>
      </c>
      <c r="G474" s="76">
        <v>807741</v>
      </c>
      <c r="H474" s="77" t="s">
        <v>86</v>
      </c>
      <c r="I474" s="75">
        <v>44579</v>
      </c>
      <c r="J474" s="78">
        <v>44580</v>
      </c>
      <c r="K474" s="79" t="s">
        <v>98</v>
      </c>
      <c r="L474" s="80"/>
      <c r="M474" s="67"/>
      <c r="N474" s="81"/>
      <c r="O474" s="81"/>
    </row>
    <row r="475" spans="1:15" s="66" customFormat="1" hidden="1" x14ac:dyDescent="0.25">
      <c r="A475" s="73">
        <v>330</v>
      </c>
      <c r="B475" s="74">
        <v>910</v>
      </c>
      <c r="C475" s="74" t="s">
        <v>455</v>
      </c>
      <c r="D475" s="74" t="str">
        <f t="shared" si="10"/>
        <v>004123</v>
      </c>
      <c r="E475" s="74"/>
      <c r="F475" s="75">
        <v>44543</v>
      </c>
      <c r="G475" s="76">
        <v>807741</v>
      </c>
      <c r="H475" s="77" t="s">
        <v>86</v>
      </c>
      <c r="I475" s="75">
        <v>44579</v>
      </c>
      <c r="J475" s="78">
        <v>44580</v>
      </c>
      <c r="K475" s="79" t="s">
        <v>98</v>
      </c>
      <c r="L475" s="80"/>
      <c r="M475" s="67"/>
      <c r="N475" s="81"/>
      <c r="O475" s="81"/>
    </row>
    <row r="476" spans="1:15" s="66" customFormat="1" hidden="1" x14ac:dyDescent="0.25">
      <c r="A476" s="73">
        <v>331</v>
      </c>
      <c r="B476" s="74">
        <v>910</v>
      </c>
      <c r="C476" s="74" t="s">
        <v>456</v>
      </c>
      <c r="D476" s="74" t="str">
        <f t="shared" si="10"/>
        <v>004118</v>
      </c>
      <c r="E476" s="74"/>
      <c r="F476" s="75">
        <v>44543</v>
      </c>
      <c r="G476" s="76">
        <v>807741</v>
      </c>
      <c r="H476" s="77" t="s">
        <v>86</v>
      </c>
      <c r="I476" s="75">
        <v>44579</v>
      </c>
      <c r="J476" s="78">
        <v>44580</v>
      </c>
      <c r="K476" s="79" t="s">
        <v>98</v>
      </c>
      <c r="L476" s="80"/>
      <c r="M476" s="67"/>
      <c r="N476" s="81"/>
      <c r="O476" s="81"/>
    </row>
    <row r="477" spans="1:15" s="66" customFormat="1" hidden="1" x14ac:dyDescent="0.25">
      <c r="A477" s="73">
        <v>378</v>
      </c>
      <c r="B477" s="74">
        <v>910</v>
      </c>
      <c r="C477" s="74" t="s">
        <v>513</v>
      </c>
      <c r="D477" s="74" t="str">
        <f t="shared" si="10"/>
        <v>004137</v>
      </c>
      <c r="E477" s="74"/>
      <c r="F477" s="75">
        <v>44543</v>
      </c>
      <c r="G477" s="76">
        <v>1010535</v>
      </c>
      <c r="H477" s="77" t="s">
        <v>86</v>
      </c>
      <c r="I477" s="75">
        <v>44579</v>
      </c>
      <c r="J477" s="78">
        <v>44580</v>
      </c>
      <c r="K477" s="79" t="s">
        <v>98</v>
      </c>
      <c r="L477" s="80"/>
      <c r="M477" s="67"/>
      <c r="N477" s="81"/>
      <c r="O477" s="81"/>
    </row>
    <row r="478" spans="1:15" s="66" customFormat="1" hidden="1" x14ac:dyDescent="0.25">
      <c r="A478" s="73">
        <v>386</v>
      </c>
      <c r="B478" s="74">
        <v>299</v>
      </c>
      <c r="C478" s="74" t="s">
        <v>521</v>
      </c>
      <c r="D478" s="74" t="str">
        <f t="shared" si="10"/>
        <v>004002</v>
      </c>
      <c r="E478" s="74"/>
      <c r="F478" s="75">
        <v>44543</v>
      </c>
      <c r="G478" s="76">
        <v>1014690</v>
      </c>
      <c r="H478" s="77" t="s">
        <v>65</v>
      </c>
      <c r="I478" s="75">
        <v>44579</v>
      </c>
      <c r="J478" s="78">
        <v>44580</v>
      </c>
      <c r="K478" s="79" t="s">
        <v>69</v>
      </c>
      <c r="L478" s="80"/>
      <c r="M478" s="67"/>
      <c r="N478" s="81"/>
      <c r="O478" s="81"/>
    </row>
    <row r="479" spans="1:15" s="66" customFormat="1" hidden="1" x14ac:dyDescent="0.25">
      <c r="A479" s="73">
        <v>409</v>
      </c>
      <c r="B479" s="74">
        <v>910</v>
      </c>
      <c r="C479" s="74" t="s">
        <v>548</v>
      </c>
      <c r="D479" s="74" t="str">
        <f t="shared" si="10"/>
        <v>004110</v>
      </c>
      <c r="E479" s="74"/>
      <c r="F479" s="75">
        <v>44543</v>
      </c>
      <c r="G479" s="76">
        <v>1083742</v>
      </c>
      <c r="H479" s="77" t="s">
        <v>86</v>
      </c>
      <c r="I479" s="75">
        <v>44579</v>
      </c>
      <c r="J479" s="78">
        <v>44580</v>
      </c>
      <c r="K479" s="79" t="s">
        <v>98</v>
      </c>
      <c r="L479" s="80"/>
      <c r="M479" s="67"/>
      <c r="N479" s="81"/>
      <c r="O479" s="81"/>
    </row>
    <row r="480" spans="1:15" s="66" customFormat="1" hidden="1" x14ac:dyDescent="0.25">
      <c r="A480" s="73">
        <v>419</v>
      </c>
      <c r="B480" s="74">
        <v>910</v>
      </c>
      <c r="C480" s="74" t="s">
        <v>561</v>
      </c>
      <c r="D480" s="74" t="str">
        <f t="shared" si="10"/>
        <v>004134</v>
      </c>
      <c r="E480" s="74"/>
      <c r="F480" s="75">
        <v>44543</v>
      </c>
      <c r="G480" s="76">
        <v>1113266</v>
      </c>
      <c r="H480" s="77" t="s">
        <v>86</v>
      </c>
      <c r="I480" s="75">
        <v>44579</v>
      </c>
      <c r="J480" s="78">
        <v>44580</v>
      </c>
      <c r="K480" s="79" t="s">
        <v>98</v>
      </c>
      <c r="L480" s="80"/>
      <c r="M480" s="67"/>
      <c r="N480" s="81"/>
      <c r="O480" s="81"/>
    </row>
    <row r="481" spans="1:15" s="66" customFormat="1" hidden="1" x14ac:dyDescent="0.25">
      <c r="A481" s="73">
        <v>434</v>
      </c>
      <c r="B481" s="74">
        <v>910</v>
      </c>
      <c r="C481" s="74" t="s">
        <v>577</v>
      </c>
      <c r="D481" s="74" t="str">
        <f t="shared" si="10"/>
        <v>004133</v>
      </c>
      <c r="E481" s="74"/>
      <c r="F481" s="75">
        <v>44543</v>
      </c>
      <c r="G481" s="76">
        <v>1180290</v>
      </c>
      <c r="H481" s="77" t="s">
        <v>86</v>
      </c>
      <c r="I481" s="75">
        <v>44579</v>
      </c>
      <c r="J481" s="78">
        <v>44580</v>
      </c>
      <c r="K481" s="79" t="s">
        <v>98</v>
      </c>
      <c r="L481" s="80"/>
      <c r="M481" s="67"/>
      <c r="N481" s="81"/>
      <c r="O481" s="81"/>
    </row>
    <row r="482" spans="1:15" s="66" customFormat="1" x14ac:dyDescent="0.25">
      <c r="A482" s="73">
        <v>436</v>
      </c>
      <c r="B482" s="74">
        <v>534</v>
      </c>
      <c r="C482" s="74" t="s">
        <v>579</v>
      </c>
      <c r="D482" s="74" t="str">
        <f t="shared" si="10"/>
        <v>004082</v>
      </c>
      <c r="E482" s="74"/>
      <c r="F482" s="75">
        <v>44543</v>
      </c>
      <c r="G482" s="76">
        <v>1182425</v>
      </c>
      <c r="H482" s="77" t="s">
        <v>107</v>
      </c>
      <c r="I482" s="75">
        <v>44579</v>
      </c>
      <c r="J482" s="78">
        <v>44580</v>
      </c>
      <c r="K482" s="79" t="s">
        <v>580</v>
      </c>
      <c r="L482" s="80"/>
      <c r="M482" s="67"/>
      <c r="N482" s="81"/>
      <c r="O482" s="81"/>
    </row>
    <row r="483" spans="1:15" s="66" customFormat="1" x14ac:dyDescent="0.25">
      <c r="A483" s="73">
        <v>454</v>
      </c>
      <c r="B483" s="74">
        <v>940</v>
      </c>
      <c r="C483" s="74" t="s">
        <v>601</v>
      </c>
      <c r="D483" s="74" t="str">
        <f t="shared" si="10"/>
        <v>004087</v>
      </c>
      <c r="E483" s="74"/>
      <c r="F483" s="75">
        <v>44543</v>
      </c>
      <c r="G483" s="76">
        <v>1244870</v>
      </c>
      <c r="H483" s="77" t="s">
        <v>356</v>
      </c>
      <c r="I483" s="75">
        <v>44579</v>
      </c>
      <c r="J483" s="78">
        <v>44580</v>
      </c>
      <c r="K483" s="79" t="s">
        <v>306</v>
      </c>
      <c r="L483" s="80"/>
      <c r="M483" s="67"/>
      <c r="N483" s="81"/>
      <c r="O483" s="81"/>
    </row>
    <row r="484" spans="1:15" s="66" customFormat="1" hidden="1" x14ac:dyDescent="0.25">
      <c r="A484" s="73">
        <v>488</v>
      </c>
      <c r="B484" s="74">
        <v>910</v>
      </c>
      <c r="C484" s="74" t="s">
        <v>637</v>
      </c>
      <c r="D484" s="74" t="str">
        <f t="shared" si="10"/>
        <v>004117</v>
      </c>
      <c r="E484" s="74"/>
      <c r="F484" s="75">
        <v>44543</v>
      </c>
      <c r="G484" s="76">
        <v>1359743</v>
      </c>
      <c r="H484" s="77" t="s">
        <v>86</v>
      </c>
      <c r="I484" s="75">
        <v>44579</v>
      </c>
      <c r="J484" s="78">
        <v>44580</v>
      </c>
      <c r="K484" s="79" t="s">
        <v>98</v>
      </c>
      <c r="L484" s="80"/>
      <c r="M484" s="67"/>
      <c r="N484" s="81"/>
      <c r="O484" s="81"/>
    </row>
    <row r="485" spans="1:15" s="66" customFormat="1" hidden="1" x14ac:dyDescent="0.25">
      <c r="A485" s="73">
        <v>489</v>
      </c>
      <c r="B485" s="74">
        <v>910</v>
      </c>
      <c r="C485" s="74" t="s">
        <v>638</v>
      </c>
      <c r="D485" s="74" t="str">
        <f t="shared" si="10"/>
        <v>004122</v>
      </c>
      <c r="E485" s="74"/>
      <c r="F485" s="75">
        <v>44543</v>
      </c>
      <c r="G485" s="76">
        <v>1359743</v>
      </c>
      <c r="H485" s="77" t="s">
        <v>86</v>
      </c>
      <c r="I485" s="75">
        <v>44579</v>
      </c>
      <c r="J485" s="78">
        <v>44580</v>
      </c>
      <c r="K485" s="79" t="s">
        <v>98</v>
      </c>
      <c r="L485" s="80"/>
      <c r="M485" s="67"/>
      <c r="N485" s="81"/>
      <c r="O485" s="81"/>
    </row>
    <row r="486" spans="1:15" s="66" customFormat="1" hidden="1" x14ac:dyDescent="0.25">
      <c r="A486" s="73">
        <v>490</v>
      </c>
      <c r="B486" s="74">
        <v>910</v>
      </c>
      <c r="C486" s="74" t="s">
        <v>639</v>
      </c>
      <c r="D486" s="74" t="str">
        <f t="shared" si="10"/>
        <v>004115</v>
      </c>
      <c r="E486" s="74"/>
      <c r="F486" s="75">
        <v>44543</v>
      </c>
      <c r="G486" s="76">
        <v>1359743</v>
      </c>
      <c r="H486" s="77" t="s">
        <v>86</v>
      </c>
      <c r="I486" s="75">
        <v>44579</v>
      </c>
      <c r="J486" s="78">
        <v>44580</v>
      </c>
      <c r="K486" s="79" t="s">
        <v>98</v>
      </c>
      <c r="L486" s="80"/>
      <c r="M486" s="67"/>
      <c r="N486" s="81"/>
      <c r="O486" s="81"/>
    </row>
    <row r="487" spans="1:15" s="66" customFormat="1" hidden="1" x14ac:dyDescent="0.25">
      <c r="A487" s="73">
        <v>494</v>
      </c>
      <c r="B487" s="74">
        <v>299</v>
      </c>
      <c r="C487" s="74" t="s">
        <v>643</v>
      </c>
      <c r="D487" s="74" t="str">
        <f t="shared" si="10"/>
        <v>004022</v>
      </c>
      <c r="E487" s="74"/>
      <c r="F487" s="75">
        <v>44543</v>
      </c>
      <c r="G487" s="76">
        <v>1388008</v>
      </c>
      <c r="H487" s="77" t="s">
        <v>74</v>
      </c>
      <c r="I487" s="75">
        <v>44579</v>
      </c>
      <c r="J487" s="78">
        <v>44580</v>
      </c>
      <c r="K487" s="79" t="s">
        <v>69</v>
      </c>
      <c r="L487" s="80"/>
      <c r="M487" s="67"/>
      <c r="N487" s="81"/>
      <c r="O487" s="81"/>
    </row>
    <row r="488" spans="1:15" s="66" customFormat="1" hidden="1" x14ac:dyDescent="0.25">
      <c r="A488" s="73">
        <v>495</v>
      </c>
      <c r="B488" s="74">
        <v>299</v>
      </c>
      <c r="C488" s="74" t="s">
        <v>644</v>
      </c>
      <c r="D488" s="74" t="str">
        <f t="shared" si="10"/>
        <v>004028</v>
      </c>
      <c r="E488" s="74"/>
      <c r="F488" s="75">
        <v>44543</v>
      </c>
      <c r="G488" s="76">
        <v>1418560</v>
      </c>
      <c r="H488" s="77" t="s">
        <v>74</v>
      </c>
      <c r="I488" s="75">
        <v>44579</v>
      </c>
      <c r="J488" s="78">
        <v>44580</v>
      </c>
      <c r="K488" s="79" t="s">
        <v>69</v>
      </c>
      <c r="L488" s="80"/>
      <c r="M488" s="67"/>
      <c r="N488" s="81"/>
      <c r="O488" s="81"/>
    </row>
    <row r="489" spans="1:15" s="66" customFormat="1" x14ac:dyDescent="0.25">
      <c r="A489" s="73">
        <v>532</v>
      </c>
      <c r="B489" s="74">
        <v>542</v>
      </c>
      <c r="C489" s="74" t="s">
        <v>687</v>
      </c>
      <c r="D489" s="74" t="str">
        <f>RIGHT(C489,4)</f>
        <v>4083</v>
      </c>
      <c r="E489" s="74"/>
      <c r="F489" s="75">
        <v>44543</v>
      </c>
      <c r="G489" s="76">
        <v>1571323</v>
      </c>
      <c r="H489" s="77" t="s">
        <v>553</v>
      </c>
      <c r="I489" s="75">
        <v>44579</v>
      </c>
      <c r="J489" s="78">
        <v>44580</v>
      </c>
      <c r="K489" s="79" t="s">
        <v>525</v>
      </c>
      <c r="L489" s="80"/>
      <c r="M489" s="67"/>
      <c r="N489" s="81"/>
      <c r="O489" s="81"/>
    </row>
    <row r="490" spans="1:15" s="66" customFormat="1" hidden="1" x14ac:dyDescent="0.25">
      <c r="A490" s="73">
        <v>538</v>
      </c>
      <c r="B490" s="74">
        <v>299</v>
      </c>
      <c r="C490" s="74" t="s">
        <v>693</v>
      </c>
      <c r="D490" s="74" t="str">
        <f t="shared" si="10"/>
        <v>004031</v>
      </c>
      <c r="E490" s="74"/>
      <c r="F490" s="75">
        <v>44543</v>
      </c>
      <c r="G490" s="76">
        <v>1618348</v>
      </c>
      <c r="H490" s="77" t="s">
        <v>68</v>
      </c>
      <c r="I490" s="75">
        <v>44579</v>
      </c>
      <c r="J490" s="78">
        <v>44580</v>
      </c>
      <c r="K490" s="79" t="s">
        <v>69</v>
      </c>
      <c r="L490" s="80"/>
      <c r="M490" s="67"/>
      <c r="N490" s="81"/>
      <c r="O490" s="81"/>
    </row>
    <row r="491" spans="1:15" s="66" customFormat="1" x14ac:dyDescent="0.25">
      <c r="A491" s="73">
        <v>543</v>
      </c>
      <c r="B491" s="74">
        <v>425</v>
      </c>
      <c r="C491" s="74" t="s">
        <v>701</v>
      </c>
      <c r="D491" s="74" t="str">
        <f t="shared" si="10"/>
        <v>004010</v>
      </c>
      <c r="E491" s="74"/>
      <c r="F491" s="75">
        <v>44543</v>
      </c>
      <c r="G491" s="76">
        <v>1633500</v>
      </c>
      <c r="H491" s="77" t="s">
        <v>350</v>
      </c>
      <c r="I491" s="75">
        <v>44579</v>
      </c>
      <c r="J491" s="78">
        <v>44580</v>
      </c>
      <c r="K491" s="79" t="s">
        <v>702</v>
      </c>
      <c r="L491" s="80"/>
      <c r="M491" s="67"/>
      <c r="N491" s="81"/>
      <c r="O491" s="81"/>
    </row>
    <row r="492" spans="1:15" s="66" customFormat="1" hidden="1" x14ac:dyDescent="0.25">
      <c r="A492" s="73">
        <v>547</v>
      </c>
      <c r="B492" s="74">
        <v>910</v>
      </c>
      <c r="C492" s="74" t="s">
        <v>706</v>
      </c>
      <c r="D492" s="74" t="str">
        <f t="shared" si="10"/>
        <v>004113</v>
      </c>
      <c r="E492" s="74"/>
      <c r="F492" s="75">
        <v>44543</v>
      </c>
      <c r="G492" s="76">
        <v>1668821</v>
      </c>
      <c r="H492" s="77" t="s">
        <v>86</v>
      </c>
      <c r="I492" s="75">
        <v>44579</v>
      </c>
      <c r="J492" s="78">
        <v>44580</v>
      </c>
      <c r="K492" s="79" t="s">
        <v>98</v>
      </c>
      <c r="L492" s="80"/>
      <c r="M492" s="67"/>
      <c r="N492" s="81"/>
      <c r="O492" s="81"/>
    </row>
    <row r="493" spans="1:15" s="66" customFormat="1" x14ac:dyDescent="0.25">
      <c r="A493" s="73">
        <v>561</v>
      </c>
      <c r="B493" s="74">
        <v>415</v>
      </c>
      <c r="C493" s="74" t="s">
        <v>720</v>
      </c>
      <c r="D493" s="74" t="str">
        <f t="shared" si="10"/>
        <v>003996</v>
      </c>
      <c r="E493" s="74"/>
      <c r="F493" s="75">
        <v>44543</v>
      </c>
      <c r="G493" s="76">
        <v>1773640</v>
      </c>
      <c r="H493" s="77" t="s">
        <v>107</v>
      </c>
      <c r="I493" s="75">
        <v>44579</v>
      </c>
      <c r="J493" s="78">
        <v>44580</v>
      </c>
      <c r="K493" s="79" t="s">
        <v>721</v>
      </c>
      <c r="L493" s="80"/>
      <c r="M493" s="67"/>
      <c r="N493" s="81"/>
      <c r="O493" s="81"/>
    </row>
    <row r="494" spans="1:15" s="66" customFormat="1" x14ac:dyDescent="0.25">
      <c r="A494" s="73">
        <v>565</v>
      </c>
      <c r="B494" s="74">
        <v>532</v>
      </c>
      <c r="C494" s="74" t="s">
        <v>727</v>
      </c>
      <c r="D494" s="74" t="str">
        <f>RIGHT(C494,4)</f>
        <v>4086</v>
      </c>
      <c r="E494" s="74"/>
      <c r="F494" s="75">
        <v>44543</v>
      </c>
      <c r="G494" s="76">
        <v>1788507</v>
      </c>
      <c r="H494" s="77" t="s">
        <v>559</v>
      </c>
      <c r="I494" s="75">
        <v>44579</v>
      </c>
      <c r="J494" s="78">
        <v>44580</v>
      </c>
      <c r="K494" s="79" t="s">
        <v>494</v>
      </c>
      <c r="L494" s="80"/>
      <c r="M494" s="67"/>
      <c r="N494" s="81"/>
      <c r="O494" s="81"/>
    </row>
    <row r="495" spans="1:15" s="66" customFormat="1" x14ac:dyDescent="0.25">
      <c r="A495" s="73">
        <v>568</v>
      </c>
      <c r="B495" s="74">
        <v>517</v>
      </c>
      <c r="C495" s="74" t="s">
        <v>730</v>
      </c>
      <c r="D495" s="74" t="str">
        <f>RIGHT(C495,4)</f>
        <v>4085</v>
      </c>
      <c r="E495" s="74"/>
      <c r="F495" s="75">
        <v>44543</v>
      </c>
      <c r="G495" s="76">
        <v>1822431</v>
      </c>
      <c r="H495" s="77" t="s">
        <v>731</v>
      </c>
      <c r="I495" s="75">
        <v>44579</v>
      </c>
      <c r="J495" s="78">
        <v>44580</v>
      </c>
      <c r="K495" s="79" t="s">
        <v>648</v>
      </c>
      <c r="L495" s="80"/>
      <c r="M495" s="67"/>
      <c r="N495" s="81"/>
      <c r="O495" s="81"/>
    </row>
    <row r="496" spans="1:15" s="66" customFormat="1" x14ac:dyDescent="0.25">
      <c r="A496" s="73">
        <v>577</v>
      </c>
      <c r="B496" s="74">
        <v>940</v>
      </c>
      <c r="C496" s="74" t="s">
        <v>743</v>
      </c>
      <c r="D496" s="74" t="str">
        <f t="shared" si="10"/>
        <v>004088</v>
      </c>
      <c r="E496" s="74"/>
      <c r="F496" s="75">
        <v>44543</v>
      </c>
      <c r="G496" s="76">
        <v>1870391</v>
      </c>
      <c r="H496" s="77" t="s">
        <v>356</v>
      </c>
      <c r="I496" s="75">
        <v>44579</v>
      </c>
      <c r="J496" s="78">
        <v>44580</v>
      </c>
      <c r="K496" s="79" t="s">
        <v>306</v>
      </c>
      <c r="L496" s="80"/>
      <c r="M496" s="67"/>
      <c r="N496" s="81"/>
      <c r="O496" s="81"/>
    </row>
    <row r="497" spans="1:15" s="66" customFormat="1" hidden="1" x14ac:dyDescent="0.25">
      <c r="A497" s="73">
        <v>598</v>
      </c>
      <c r="B497" s="74">
        <v>299</v>
      </c>
      <c r="C497" s="74" t="s">
        <v>771</v>
      </c>
      <c r="D497" s="74" t="str">
        <f t="shared" si="10"/>
        <v>004027</v>
      </c>
      <c r="E497" s="74"/>
      <c r="F497" s="75">
        <v>44543</v>
      </c>
      <c r="G497" s="76">
        <v>1970562</v>
      </c>
      <c r="H497" s="77" t="s">
        <v>333</v>
      </c>
      <c r="I497" s="75">
        <v>44579</v>
      </c>
      <c r="J497" s="78">
        <v>44580</v>
      </c>
      <c r="K497" s="79" t="s">
        <v>69</v>
      </c>
      <c r="L497" s="80"/>
      <c r="M497" s="67"/>
      <c r="N497" s="81"/>
      <c r="O497" s="81"/>
    </row>
    <row r="498" spans="1:15" s="66" customFormat="1" hidden="1" x14ac:dyDescent="0.25">
      <c r="A498" s="73">
        <v>599</v>
      </c>
      <c r="B498" s="74">
        <v>299</v>
      </c>
      <c r="C498" s="74" t="s">
        <v>772</v>
      </c>
      <c r="D498" s="74" t="str">
        <f t="shared" si="10"/>
        <v>004009</v>
      </c>
      <c r="E498" s="74"/>
      <c r="F498" s="75">
        <v>44543</v>
      </c>
      <c r="G498" s="76">
        <v>1970562</v>
      </c>
      <c r="H498" s="77" t="s">
        <v>83</v>
      </c>
      <c r="I498" s="75">
        <v>44579</v>
      </c>
      <c r="J498" s="78">
        <v>44580</v>
      </c>
      <c r="K498" s="79" t="s">
        <v>69</v>
      </c>
      <c r="L498" s="80"/>
      <c r="M498" s="67"/>
      <c r="N498" s="81"/>
      <c r="O498" s="81"/>
    </row>
    <row r="499" spans="1:15" s="66" customFormat="1" hidden="1" x14ac:dyDescent="0.25">
      <c r="A499" s="73">
        <v>600</v>
      </c>
      <c r="B499" s="74">
        <v>299</v>
      </c>
      <c r="C499" s="74" t="s">
        <v>773</v>
      </c>
      <c r="D499" s="74" t="str">
        <f t="shared" si="10"/>
        <v>004005</v>
      </c>
      <c r="E499" s="74"/>
      <c r="F499" s="75">
        <v>44543</v>
      </c>
      <c r="G499" s="76">
        <v>1970562</v>
      </c>
      <c r="H499" s="77" t="s">
        <v>83</v>
      </c>
      <c r="I499" s="75">
        <v>44579</v>
      </c>
      <c r="J499" s="78">
        <v>44580</v>
      </c>
      <c r="K499" s="79" t="s">
        <v>69</v>
      </c>
      <c r="L499" s="80"/>
      <c r="M499" s="67"/>
      <c r="N499" s="81"/>
      <c r="O499" s="81"/>
    </row>
    <row r="500" spans="1:15" s="66" customFormat="1" hidden="1" x14ac:dyDescent="0.25">
      <c r="A500" s="73">
        <v>602</v>
      </c>
      <c r="B500" s="74">
        <v>910</v>
      </c>
      <c r="C500" s="74" t="s">
        <v>775</v>
      </c>
      <c r="D500" s="74" t="str">
        <f t="shared" si="10"/>
        <v>004119</v>
      </c>
      <c r="E500" s="74"/>
      <c r="F500" s="75">
        <v>44543</v>
      </c>
      <c r="G500" s="76">
        <v>1970562</v>
      </c>
      <c r="H500" s="77" t="s">
        <v>86</v>
      </c>
      <c r="I500" s="75">
        <v>44579</v>
      </c>
      <c r="J500" s="78">
        <v>44580</v>
      </c>
      <c r="K500" s="79" t="s">
        <v>98</v>
      </c>
      <c r="L500" s="80"/>
      <c r="M500" s="67"/>
      <c r="N500" s="81"/>
      <c r="O500" s="81"/>
    </row>
    <row r="501" spans="1:15" s="66" customFormat="1" hidden="1" x14ac:dyDescent="0.25">
      <c r="A501" s="73">
        <v>608</v>
      </c>
      <c r="B501" s="74">
        <v>910</v>
      </c>
      <c r="C501" s="74" t="s">
        <v>782</v>
      </c>
      <c r="D501" s="74" t="str">
        <f t="shared" si="10"/>
        <v>004131</v>
      </c>
      <c r="E501" s="74"/>
      <c r="F501" s="75">
        <v>44543</v>
      </c>
      <c r="G501" s="76">
        <v>2021261</v>
      </c>
      <c r="H501" s="77" t="s">
        <v>86</v>
      </c>
      <c r="I501" s="75">
        <v>44579</v>
      </c>
      <c r="J501" s="78">
        <v>44580</v>
      </c>
      <c r="K501" s="79" t="s">
        <v>98</v>
      </c>
      <c r="L501" s="80"/>
      <c r="M501" s="67"/>
      <c r="N501" s="81"/>
      <c r="O501" s="81"/>
    </row>
    <row r="502" spans="1:15" s="66" customFormat="1" hidden="1" x14ac:dyDescent="0.25">
      <c r="A502" s="73">
        <v>609</v>
      </c>
      <c r="B502" s="74">
        <v>910</v>
      </c>
      <c r="C502" s="74" t="s">
        <v>783</v>
      </c>
      <c r="D502" s="74" t="str">
        <f t="shared" si="10"/>
        <v>004114</v>
      </c>
      <c r="E502" s="74"/>
      <c r="F502" s="75">
        <v>44543</v>
      </c>
      <c r="G502" s="76">
        <v>2021261</v>
      </c>
      <c r="H502" s="77" t="s">
        <v>86</v>
      </c>
      <c r="I502" s="75">
        <v>44579</v>
      </c>
      <c r="J502" s="78">
        <v>44580</v>
      </c>
      <c r="K502" s="79" t="s">
        <v>98</v>
      </c>
      <c r="L502" s="80"/>
      <c r="M502" s="67"/>
      <c r="N502" s="81"/>
      <c r="O502" s="81"/>
    </row>
    <row r="503" spans="1:15" s="66" customFormat="1" hidden="1" x14ac:dyDescent="0.25">
      <c r="A503" s="73">
        <v>648</v>
      </c>
      <c r="B503" s="74">
        <v>299</v>
      </c>
      <c r="C503" s="74" t="s">
        <v>835</v>
      </c>
      <c r="D503" s="74" t="str">
        <f t="shared" si="10"/>
        <v>004024</v>
      </c>
      <c r="E503" s="74"/>
      <c r="F503" s="75">
        <v>44543</v>
      </c>
      <c r="G503" s="76">
        <v>2093515</v>
      </c>
      <c r="H503" s="77" t="s">
        <v>68</v>
      </c>
      <c r="I503" s="75">
        <v>44579</v>
      </c>
      <c r="J503" s="78">
        <v>44580</v>
      </c>
      <c r="K503" s="79" t="s">
        <v>69</v>
      </c>
      <c r="L503" s="80"/>
      <c r="M503" s="67"/>
      <c r="N503" s="81"/>
      <c r="O503" s="81"/>
    </row>
    <row r="504" spans="1:15" s="66" customFormat="1" hidden="1" x14ac:dyDescent="0.25">
      <c r="A504" s="73">
        <v>664</v>
      </c>
      <c r="B504" s="74">
        <v>299</v>
      </c>
      <c r="C504" s="74" t="s">
        <v>852</v>
      </c>
      <c r="D504" s="74" t="str">
        <f t="shared" si="10"/>
        <v>004008</v>
      </c>
      <c r="E504" s="74"/>
      <c r="F504" s="75">
        <v>44543</v>
      </c>
      <c r="G504" s="76">
        <v>2187746</v>
      </c>
      <c r="H504" s="77" t="s">
        <v>83</v>
      </c>
      <c r="I504" s="75">
        <v>44579</v>
      </c>
      <c r="J504" s="78">
        <v>44580</v>
      </c>
      <c r="K504" s="79" t="s">
        <v>69</v>
      </c>
      <c r="L504" s="80"/>
      <c r="M504" s="67"/>
      <c r="N504" s="81"/>
      <c r="O504" s="81"/>
    </row>
    <row r="505" spans="1:15" s="66" customFormat="1" x14ac:dyDescent="0.25">
      <c r="A505" s="73">
        <v>667</v>
      </c>
      <c r="B505" s="74">
        <v>940</v>
      </c>
      <c r="C505" s="74" t="s">
        <v>856</v>
      </c>
      <c r="D505" s="74" t="str">
        <f t="shared" si="10"/>
        <v>004090</v>
      </c>
      <c r="E505" s="74"/>
      <c r="F505" s="75">
        <v>44543</v>
      </c>
      <c r="G505" s="76">
        <v>2216159</v>
      </c>
      <c r="H505" s="77" t="s">
        <v>356</v>
      </c>
      <c r="I505" s="75">
        <v>44579</v>
      </c>
      <c r="J505" s="78">
        <v>44580</v>
      </c>
      <c r="K505" s="79" t="s">
        <v>306</v>
      </c>
      <c r="L505" s="80"/>
      <c r="M505" s="67"/>
      <c r="N505" s="81"/>
      <c r="O505" s="81"/>
    </row>
    <row r="506" spans="1:15" s="66" customFormat="1" hidden="1" x14ac:dyDescent="0.25">
      <c r="A506" s="73">
        <v>670</v>
      </c>
      <c r="B506" s="74">
        <v>910</v>
      </c>
      <c r="C506" s="74" t="s">
        <v>859</v>
      </c>
      <c r="D506" s="74" t="str">
        <f t="shared" si="10"/>
        <v>004107</v>
      </c>
      <c r="E506" s="74"/>
      <c r="F506" s="75">
        <v>44543</v>
      </c>
      <c r="G506" s="76">
        <v>2221033</v>
      </c>
      <c r="H506" s="77" t="s">
        <v>86</v>
      </c>
      <c r="I506" s="75">
        <v>44579</v>
      </c>
      <c r="J506" s="78">
        <v>44580</v>
      </c>
      <c r="K506" s="79" t="s">
        <v>98</v>
      </c>
      <c r="L506" s="80"/>
      <c r="M506" s="67"/>
      <c r="N506" s="81"/>
      <c r="O506" s="81"/>
    </row>
    <row r="507" spans="1:15" s="66" customFormat="1" hidden="1" x14ac:dyDescent="0.25">
      <c r="A507" s="73">
        <v>684</v>
      </c>
      <c r="B507" s="74">
        <v>930</v>
      </c>
      <c r="C507" s="74" t="s">
        <v>873</v>
      </c>
      <c r="D507" s="74" t="str">
        <f t="shared" si="10"/>
        <v>b04017</v>
      </c>
      <c r="E507" s="74"/>
      <c r="F507" s="75">
        <v>44543</v>
      </c>
      <c r="G507" s="76">
        <v>2352119</v>
      </c>
      <c r="H507" s="77" t="s">
        <v>65</v>
      </c>
      <c r="I507" s="75">
        <v>44579</v>
      </c>
      <c r="J507" s="78">
        <v>44580</v>
      </c>
      <c r="K507" s="79" t="s">
        <v>66</v>
      </c>
      <c r="L507" s="80"/>
      <c r="M507" s="67"/>
      <c r="N507" s="81"/>
      <c r="O507" s="81"/>
    </row>
    <row r="508" spans="1:15" s="66" customFormat="1" hidden="1" x14ac:dyDescent="0.25">
      <c r="A508" s="73">
        <v>693</v>
      </c>
      <c r="B508" s="74">
        <v>299</v>
      </c>
      <c r="C508" s="74" t="s">
        <v>882</v>
      </c>
      <c r="D508" s="74" t="str">
        <f t="shared" si="10"/>
        <v>004006</v>
      </c>
      <c r="E508" s="74"/>
      <c r="F508" s="75">
        <v>44543</v>
      </c>
      <c r="G508" s="76">
        <v>2473092</v>
      </c>
      <c r="H508" s="77" t="s">
        <v>83</v>
      </c>
      <c r="I508" s="75">
        <v>44579</v>
      </c>
      <c r="J508" s="78">
        <v>44580</v>
      </c>
      <c r="K508" s="79" t="s">
        <v>69</v>
      </c>
      <c r="L508" s="80"/>
      <c r="M508" s="67"/>
      <c r="N508" s="81"/>
      <c r="O508" s="81"/>
    </row>
    <row r="509" spans="1:15" s="66" customFormat="1" hidden="1" x14ac:dyDescent="0.25">
      <c r="A509" s="73">
        <v>717</v>
      </c>
      <c r="B509" s="74">
        <v>299</v>
      </c>
      <c r="C509" s="74" t="s">
        <v>910</v>
      </c>
      <c r="D509" s="74" t="str">
        <f t="shared" si="10"/>
        <v>004029</v>
      </c>
      <c r="E509" s="74"/>
      <c r="F509" s="75">
        <v>44543</v>
      </c>
      <c r="G509" s="76">
        <v>2719486</v>
      </c>
      <c r="H509" s="77" t="s">
        <v>74</v>
      </c>
      <c r="I509" s="75">
        <v>44579</v>
      </c>
      <c r="J509" s="78">
        <v>44580</v>
      </c>
      <c r="K509" s="79" t="s">
        <v>69</v>
      </c>
      <c r="L509" s="80"/>
      <c r="M509" s="67"/>
      <c r="N509" s="81"/>
      <c r="O509" s="81"/>
    </row>
    <row r="510" spans="1:15" s="66" customFormat="1" x14ac:dyDescent="0.25">
      <c r="A510" s="73">
        <v>721</v>
      </c>
      <c r="B510" s="74">
        <v>441</v>
      </c>
      <c r="C510" s="74" t="s">
        <v>914</v>
      </c>
      <c r="D510" s="74" t="str">
        <f t="shared" si="10"/>
        <v>004084</v>
      </c>
      <c r="E510" s="74"/>
      <c r="F510" s="75">
        <v>44543</v>
      </c>
      <c r="G510" s="76">
        <v>2734144</v>
      </c>
      <c r="H510" s="77" t="s">
        <v>107</v>
      </c>
      <c r="I510" s="75">
        <v>44579</v>
      </c>
      <c r="J510" s="78">
        <v>44580</v>
      </c>
      <c r="K510" s="79" t="s">
        <v>915</v>
      </c>
      <c r="L510" s="80"/>
      <c r="M510" s="67"/>
      <c r="N510" s="81"/>
      <c r="O510" s="81"/>
    </row>
    <row r="511" spans="1:15" s="66" customFormat="1" x14ac:dyDescent="0.25">
      <c r="A511" s="73">
        <v>725</v>
      </c>
      <c r="B511" s="74">
        <v>607</v>
      </c>
      <c r="C511" s="74" t="s">
        <v>919</v>
      </c>
      <c r="D511" s="74" t="str">
        <f t="shared" si="10"/>
        <v>004030</v>
      </c>
      <c r="E511" s="74"/>
      <c r="F511" s="75">
        <v>44543</v>
      </c>
      <c r="G511" s="76">
        <v>2789551</v>
      </c>
      <c r="H511" s="77" t="s">
        <v>107</v>
      </c>
      <c r="I511" s="75">
        <v>44579</v>
      </c>
      <c r="J511" s="78">
        <v>44580</v>
      </c>
      <c r="K511" s="79" t="s">
        <v>584</v>
      </c>
      <c r="L511" s="80"/>
      <c r="M511" s="67"/>
      <c r="N511" s="81"/>
      <c r="O511" s="81"/>
    </row>
    <row r="512" spans="1:15" s="66" customFormat="1" hidden="1" x14ac:dyDescent="0.25">
      <c r="A512" s="73">
        <v>728</v>
      </c>
      <c r="B512" s="74">
        <v>910</v>
      </c>
      <c r="C512" s="74" t="s">
        <v>922</v>
      </c>
      <c r="D512" s="74" t="str">
        <f t="shared" si="10"/>
        <v>004108</v>
      </c>
      <c r="E512" s="74"/>
      <c r="F512" s="75">
        <v>44543</v>
      </c>
      <c r="G512" s="76">
        <v>2824382</v>
      </c>
      <c r="H512" s="77" t="s">
        <v>86</v>
      </c>
      <c r="I512" s="75">
        <v>44579</v>
      </c>
      <c r="J512" s="78">
        <v>44580</v>
      </c>
      <c r="K512" s="79" t="s">
        <v>98</v>
      </c>
      <c r="L512" s="80"/>
      <c r="M512" s="67"/>
      <c r="N512" s="81"/>
      <c r="O512" s="81"/>
    </row>
    <row r="513" spans="1:15" s="66" customFormat="1" hidden="1" x14ac:dyDescent="0.25">
      <c r="A513" s="73">
        <v>731</v>
      </c>
      <c r="B513" s="74">
        <v>910</v>
      </c>
      <c r="C513" s="74" t="s">
        <v>925</v>
      </c>
      <c r="D513" s="74" t="str">
        <f t="shared" si="10"/>
        <v>004121</v>
      </c>
      <c r="E513" s="74"/>
      <c r="F513" s="75">
        <v>44543</v>
      </c>
      <c r="G513" s="76">
        <v>2861102</v>
      </c>
      <c r="H513" s="77" t="s">
        <v>86</v>
      </c>
      <c r="I513" s="75">
        <v>44579</v>
      </c>
      <c r="J513" s="78">
        <v>44580</v>
      </c>
      <c r="K513" s="79" t="s">
        <v>98</v>
      </c>
      <c r="L513" s="80"/>
      <c r="M513" s="67"/>
      <c r="N513" s="81"/>
      <c r="O513" s="81"/>
    </row>
    <row r="514" spans="1:15" s="66" customFormat="1" hidden="1" x14ac:dyDescent="0.25">
      <c r="A514" s="73">
        <v>735</v>
      </c>
      <c r="B514" s="74">
        <v>299</v>
      </c>
      <c r="C514" s="74" t="s">
        <v>929</v>
      </c>
      <c r="D514" s="74" t="str">
        <f t="shared" si="10"/>
        <v>004011</v>
      </c>
      <c r="E514" s="74"/>
      <c r="F514" s="75">
        <v>44543</v>
      </c>
      <c r="G514" s="76">
        <v>2917156</v>
      </c>
      <c r="H514" s="77" t="s">
        <v>83</v>
      </c>
      <c r="I514" s="75">
        <v>44579</v>
      </c>
      <c r="J514" s="78">
        <v>44580</v>
      </c>
      <c r="K514" s="79" t="s">
        <v>69</v>
      </c>
      <c r="L514" s="80"/>
      <c r="M514" s="67"/>
      <c r="N514" s="81"/>
      <c r="O514" s="81"/>
    </row>
    <row r="515" spans="1:15" s="66" customFormat="1" hidden="1" x14ac:dyDescent="0.25">
      <c r="A515" s="73">
        <v>746</v>
      </c>
      <c r="B515" s="74">
        <v>299</v>
      </c>
      <c r="C515" s="74" t="s">
        <v>939</v>
      </c>
      <c r="D515" s="74" t="str">
        <f t="shared" ref="D515:D578" si="12">RIGHT(C515,6)</f>
        <v>b4023</v>
      </c>
      <c r="E515" s="74"/>
      <c r="F515" s="75">
        <v>44543</v>
      </c>
      <c r="G515" s="76">
        <v>3041066</v>
      </c>
      <c r="H515" s="77" t="s">
        <v>86</v>
      </c>
      <c r="I515" s="75">
        <v>44579</v>
      </c>
      <c r="J515" s="78">
        <v>44580</v>
      </c>
      <c r="K515" s="79" t="s">
        <v>69</v>
      </c>
      <c r="L515" s="80"/>
      <c r="M515" s="67"/>
      <c r="N515" s="81"/>
      <c r="O515" s="81"/>
    </row>
    <row r="516" spans="1:15" s="66" customFormat="1" hidden="1" x14ac:dyDescent="0.25">
      <c r="A516" s="73">
        <v>748</v>
      </c>
      <c r="B516" s="74">
        <v>930</v>
      </c>
      <c r="C516" s="74" t="s">
        <v>941</v>
      </c>
      <c r="D516" s="74" t="str">
        <f t="shared" si="12"/>
        <v>004016</v>
      </c>
      <c r="E516" s="74"/>
      <c r="F516" s="75">
        <v>44543</v>
      </c>
      <c r="G516" s="76">
        <v>3080506</v>
      </c>
      <c r="H516" s="77" t="s">
        <v>65</v>
      </c>
      <c r="I516" s="75">
        <v>44579</v>
      </c>
      <c r="J516" s="78">
        <v>44580</v>
      </c>
      <c r="K516" s="79" t="s">
        <v>66</v>
      </c>
      <c r="L516" s="80"/>
      <c r="M516" s="67"/>
      <c r="N516" s="81"/>
      <c r="O516" s="81"/>
    </row>
    <row r="517" spans="1:15" s="66" customFormat="1" hidden="1" x14ac:dyDescent="0.25">
      <c r="A517" s="73">
        <v>750</v>
      </c>
      <c r="B517" s="74">
        <v>910</v>
      </c>
      <c r="C517" s="74" t="s">
        <v>943</v>
      </c>
      <c r="D517" s="74" t="str">
        <f t="shared" si="12"/>
        <v>004120</v>
      </c>
      <c r="E517" s="74"/>
      <c r="F517" s="75">
        <v>44543</v>
      </c>
      <c r="G517" s="76">
        <v>3087381</v>
      </c>
      <c r="H517" s="77" t="s">
        <v>86</v>
      </c>
      <c r="I517" s="75">
        <v>44579</v>
      </c>
      <c r="J517" s="78">
        <v>44580</v>
      </c>
      <c r="K517" s="79" t="s">
        <v>98</v>
      </c>
      <c r="L517" s="80"/>
      <c r="M517" s="67"/>
      <c r="N517" s="81"/>
      <c r="O517" s="81"/>
    </row>
    <row r="518" spans="1:15" s="66" customFormat="1" hidden="1" x14ac:dyDescent="0.25">
      <c r="A518" s="73">
        <v>759</v>
      </c>
      <c r="B518" s="74">
        <v>299</v>
      </c>
      <c r="C518" s="74" t="s">
        <v>950</v>
      </c>
      <c r="D518" s="74" t="str">
        <f t="shared" si="12"/>
        <v>004025</v>
      </c>
      <c r="E518" s="74"/>
      <c r="F518" s="75">
        <v>44543</v>
      </c>
      <c r="G518" s="76">
        <v>3148112</v>
      </c>
      <c r="H518" s="77" t="s">
        <v>337</v>
      </c>
      <c r="I518" s="75">
        <v>44579</v>
      </c>
      <c r="J518" s="78">
        <v>44580</v>
      </c>
      <c r="K518" s="79" t="s">
        <v>69</v>
      </c>
      <c r="L518" s="80"/>
      <c r="M518" s="67"/>
      <c r="N518" s="81"/>
      <c r="O518" s="81"/>
    </row>
    <row r="519" spans="1:15" s="66" customFormat="1" hidden="1" x14ac:dyDescent="0.25">
      <c r="A519" s="73">
        <v>760</v>
      </c>
      <c r="B519" s="74">
        <v>910</v>
      </c>
      <c r="C519" s="74" t="s">
        <v>951</v>
      </c>
      <c r="D519" s="74" t="str">
        <f t="shared" si="12"/>
        <v>004109</v>
      </c>
      <c r="E519" s="74"/>
      <c r="F519" s="75">
        <v>44543</v>
      </c>
      <c r="G519" s="76">
        <v>3191533</v>
      </c>
      <c r="H519" s="77" t="s">
        <v>86</v>
      </c>
      <c r="I519" s="75">
        <v>44579</v>
      </c>
      <c r="J519" s="78">
        <v>44580</v>
      </c>
      <c r="K519" s="79" t="s">
        <v>98</v>
      </c>
      <c r="L519" s="80"/>
      <c r="M519" s="67"/>
      <c r="N519" s="81"/>
      <c r="O519" s="81"/>
    </row>
    <row r="520" spans="1:15" s="66" customFormat="1" hidden="1" x14ac:dyDescent="0.25">
      <c r="A520" s="73">
        <v>775</v>
      </c>
      <c r="B520" s="74">
        <v>910</v>
      </c>
      <c r="C520" s="74" t="s">
        <v>969</v>
      </c>
      <c r="D520" s="74" t="str">
        <f t="shared" si="12"/>
        <v>004111</v>
      </c>
      <c r="E520" s="74"/>
      <c r="F520" s="75">
        <v>44543</v>
      </c>
      <c r="G520" s="76">
        <v>3389122</v>
      </c>
      <c r="H520" s="77" t="s">
        <v>86</v>
      </c>
      <c r="I520" s="75">
        <v>44579</v>
      </c>
      <c r="J520" s="78">
        <v>44580</v>
      </c>
      <c r="K520" s="79" t="s">
        <v>98</v>
      </c>
      <c r="L520" s="80"/>
      <c r="M520" s="67"/>
      <c r="N520" s="81"/>
      <c r="O520" s="81"/>
    </row>
    <row r="521" spans="1:15" s="66" customFormat="1" hidden="1" x14ac:dyDescent="0.25">
      <c r="A521" s="73">
        <v>797</v>
      </c>
      <c r="B521" s="74">
        <v>930</v>
      </c>
      <c r="C521" s="74" t="s">
        <v>992</v>
      </c>
      <c r="D521" s="74" t="str">
        <f t="shared" si="12"/>
        <v>004018</v>
      </c>
      <c r="E521" s="74"/>
      <c r="F521" s="75">
        <v>44543</v>
      </c>
      <c r="G521" s="76">
        <v>3646770</v>
      </c>
      <c r="H521" s="77" t="s">
        <v>65</v>
      </c>
      <c r="I521" s="75">
        <v>44579</v>
      </c>
      <c r="J521" s="78">
        <v>44580</v>
      </c>
      <c r="K521" s="79" t="s">
        <v>66</v>
      </c>
      <c r="L521" s="80"/>
      <c r="M521" s="67"/>
      <c r="N521" s="81"/>
      <c r="O521" s="81"/>
    </row>
    <row r="522" spans="1:15" s="66" customFormat="1" hidden="1" x14ac:dyDescent="0.25">
      <c r="A522" s="73">
        <v>808</v>
      </c>
      <c r="B522" s="74">
        <v>299</v>
      </c>
      <c r="C522" s="74" t="s">
        <v>1004</v>
      </c>
      <c r="D522" s="74" t="str">
        <f t="shared" si="12"/>
        <v>003998</v>
      </c>
      <c r="E522" s="74"/>
      <c r="F522" s="75">
        <v>44543</v>
      </c>
      <c r="G522" s="76">
        <v>3723955</v>
      </c>
      <c r="H522" s="77" t="s">
        <v>115</v>
      </c>
      <c r="I522" s="75">
        <v>44579</v>
      </c>
      <c r="J522" s="78">
        <v>44580</v>
      </c>
      <c r="K522" s="79" t="s">
        <v>69</v>
      </c>
      <c r="L522" s="80"/>
      <c r="M522" s="67"/>
      <c r="N522" s="81"/>
      <c r="O522" s="81"/>
    </row>
    <row r="523" spans="1:15" s="66" customFormat="1" hidden="1" x14ac:dyDescent="0.25">
      <c r="A523" s="73">
        <v>823</v>
      </c>
      <c r="B523" s="74">
        <v>299</v>
      </c>
      <c r="C523" s="74" t="s">
        <v>1021</v>
      </c>
      <c r="D523" s="74" t="str">
        <f t="shared" si="12"/>
        <v>004026</v>
      </c>
      <c r="E523" s="74"/>
      <c r="F523" s="75">
        <v>44543</v>
      </c>
      <c r="G523" s="76">
        <v>4038562</v>
      </c>
      <c r="H523" s="77" t="s">
        <v>68</v>
      </c>
      <c r="I523" s="75">
        <v>44579</v>
      </c>
      <c r="J523" s="78">
        <v>44580</v>
      </c>
      <c r="K523" s="79" t="s">
        <v>69</v>
      </c>
      <c r="L523" s="80"/>
      <c r="M523" s="67"/>
      <c r="N523" s="81"/>
      <c r="O523" s="81"/>
    </row>
    <row r="524" spans="1:15" s="66" customFormat="1" hidden="1" x14ac:dyDescent="0.25">
      <c r="A524" s="73">
        <v>824</v>
      </c>
      <c r="B524" s="74">
        <v>299</v>
      </c>
      <c r="C524" s="74" t="s">
        <v>1022</v>
      </c>
      <c r="D524" s="74" t="str">
        <f t="shared" si="12"/>
        <v>b4019</v>
      </c>
      <c r="E524" s="74"/>
      <c r="F524" s="75">
        <v>44543</v>
      </c>
      <c r="G524" s="76">
        <v>4047637</v>
      </c>
      <c r="H524" s="77" t="s">
        <v>68</v>
      </c>
      <c r="I524" s="75">
        <v>44579</v>
      </c>
      <c r="J524" s="78">
        <v>44580</v>
      </c>
      <c r="K524" s="79" t="s">
        <v>69</v>
      </c>
      <c r="L524" s="80"/>
      <c r="M524" s="67"/>
      <c r="N524" s="81"/>
      <c r="O524" s="81"/>
    </row>
    <row r="525" spans="1:15" s="66" customFormat="1" hidden="1" x14ac:dyDescent="0.25">
      <c r="A525" s="73">
        <v>834</v>
      </c>
      <c r="B525" s="74">
        <v>910</v>
      </c>
      <c r="C525" s="74" t="s">
        <v>1033</v>
      </c>
      <c r="D525" s="74" t="str">
        <f t="shared" si="12"/>
        <v>004130</v>
      </c>
      <c r="E525" s="74"/>
      <c r="F525" s="75">
        <v>44543</v>
      </c>
      <c r="G525" s="76">
        <v>4232139</v>
      </c>
      <c r="H525" s="77" t="s">
        <v>86</v>
      </c>
      <c r="I525" s="75">
        <v>44579</v>
      </c>
      <c r="J525" s="78">
        <v>44580</v>
      </c>
      <c r="K525" s="79" t="s">
        <v>98</v>
      </c>
      <c r="L525" s="80"/>
      <c r="M525" s="67"/>
      <c r="N525" s="81"/>
      <c r="O525" s="81"/>
    </row>
    <row r="526" spans="1:15" s="66" customFormat="1" x14ac:dyDescent="0.25">
      <c r="A526" s="73">
        <v>837</v>
      </c>
      <c r="B526" s="74">
        <v>940</v>
      </c>
      <c r="C526" s="74" t="s">
        <v>1035</v>
      </c>
      <c r="D526" s="74" t="str">
        <f t="shared" si="12"/>
        <v>004089</v>
      </c>
      <c r="E526" s="74"/>
      <c r="F526" s="75">
        <v>44543</v>
      </c>
      <c r="G526" s="76">
        <v>4300637</v>
      </c>
      <c r="H526" s="77" t="s">
        <v>356</v>
      </c>
      <c r="I526" s="75">
        <v>44579</v>
      </c>
      <c r="J526" s="78">
        <v>44580</v>
      </c>
      <c r="K526" s="79" t="s">
        <v>306</v>
      </c>
      <c r="L526" s="80"/>
      <c r="M526" s="67"/>
      <c r="N526" s="81"/>
      <c r="O526" s="81"/>
    </row>
    <row r="527" spans="1:15" s="66" customFormat="1" hidden="1" x14ac:dyDescent="0.25">
      <c r="A527" s="73">
        <v>851</v>
      </c>
      <c r="B527" s="74">
        <v>299</v>
      </c>
      <c r="C527" s="74" t="s">
        <v>1050</v>
      </c>
      <c r="D527" s="74" t="str">
        <f t="shared" si="12"/>
        <v>004007</v>
      </c>
      <c r="E527" s="74"/>
      <c r="F527" s="75">
        <v>44543</v>
      </c>
      <c r="G527" s="76">
        <v>4880337</v>
      </c>
      <c r="H527" s="77" t="s">
        <v>83</v>
      </c>
      <c r="I527" s="75">
        <v>44579</v>
      </c>
      <c r="J527" s="78">
        <v>44580</v>
      </c>
      <c r="K527" s="79" t="s">
        <v>69</v>
      </c>
      <c r="L527" s="80"/>
      <c r="M527" s="67"/>
      <c r="N527" s="81"/>
      <c r="O527" s="81"/>
    </row>
    <row r="528" spans="1:15" s="66" customFormat="1" hidden="1" x14ac:dyDescent="0.25">
      <c r="A528" s="73">
        <v>852</v>
      </c>
      <c r="B528" s="74">
        <v>299</v>
      </c>
      <c r="C528" s="74" t="s">
        <v>1051</v>
      </c>
      <c r="D528" s="74" t="str">
        <f t="shared" si="12"/>
        <v>004021</v>
      </c>
      <c r="E528" s="74"/>
      <c r="F528" s="75">
        <v>44543</v>
      </c>
      <c r="G528" s="76">
        <v>4880337</v>
      </c>
      <c r="H528" s="77" t="s">
        <v>83</v>
      </c>
      <c r="I528" s="75">
        <v>44579</v>
      </c>
      <c r="J528" s="78">
        <v>44580</v>
      </c>
      <c r="K528" s="79" t="s">
        <v>69</v>
      </c>
      <c r="L528" s="80"/>
      <c r="M528" s="67"/>
      <c r="N528" s="81"/>
      <c r="O528" s="81"/>
    </row>
    <row r="529" spans="1:15" s="66" customFormat="1" hidden="1" x14ac:dyDescent="0.25">
      <c r="A529" s="73">
        <v>853</v>
      </c>
      <c r="B529" s="74">
        <v>299</v>
      </c>
      <c r="C529" s="74" t="s">
        <v>1052</v>
      </c>
      <c r="D529" s="74" t="str">
        <f t="shared" si="12"/>
        <v>003997</v>
      </c>
      <c r="E529" s="74"/>
      <c r="F529" s="75">
        <v>44543</v>
      </c>
      <c r="G529" s="76">
        <v>4880337</v>
      </c>
      <c r="H529" s="77" t="s">
        <v>115</v>
      </c>
      <c r="I529" s="75">
        <v>44579</v>
      </c>
      <c r="J529" s="78">
        <v>44580</v>
      </c>
      <c r="K529" s="79" t="s">
        <v>69</v>
      </c>
      <c r="L529" s="80"/>
      <c r="M529" s="67"/>
      <c r="N529" s="81"/>
      <c r="O529" s="81"/>
    </row>
    <row r="530" spans="1:15" s="66" customFormat="1" hidden="1" x14ac:dyDescent="0.25">
      <c r="A530" s="73">
        <v>859</v>
      </c>
      <c r="B530" s="74">
        <v>910</v>
      </c>
      <c r="C530" s="74" t="s">
        <v>1058</v>
      </c>
      <c r="D530" s="74" t="str">
        <f t="shared" si="12"/>
        <v>004126</v>
      </c>
      <c r="E530" s="74"/>
      <c r="F530" s="75">
        <v>44543</v>
      </c>
      <c r="G530" s="76">
        <v>4880337</v>
      </c>
      <c r="H530" s="77" t="s">
        <v>86</v>
      </c>
      <c r="I530" s="75">
        <v>44579</v>
      </c>
      <c r="J530" s="78">
        <v>44580</v>
      </c>
      <c r="K530" s="79" t="s">
        <v>98</v>
      </c>
      <c r="L530" s="80"/>
      <c r="M530" s="67"/>
      <c r="N530" s="81"/>
      <c r="O530" s="81"/>
    </row>
    <row r="531" spans="1:15" s="66" customFormat="1" hidden="1" x14ac:dyDescent="0.25">
      <c r="A531" s="73">
        <v>860</v>
      </c>
      <c r="B531" s="74">
        <v>910</v>
      </c>
      <c r="C531" s="74" t="s">
        <v>1059</v>
      </c>
      <c r="D531" s="74" t="str">
        <f t="shared" si="12"/>
        <v>004127</v>
      </c>
      <c r="E531" s="74"/>
      <c r="F531" s="75">
        <v>44543</v>
      </c>
      <c r="G531" s="76">
        <v>4880337</v>
      </c>
      <c r="H531" s="77" t="s">
        <v>86</v>
      </c>
      <c r="I531" s="75">
        <v>44579</v>
      </c>
      <c r="J531" s="78">
        <v>44580</v>
      </c>
      <c r="K531" s="79" t="s">
        <v>98</v>
      </c>
      <c r="L531" s="80"/>
      <c r="M531" s="67"/>
      <c r="N531" s="81"/>
      <c r="O531" s="81"/>
    </row>
    <row r="532" spans="1:15" s="66" customFormat="1" hidden="1" x14ac:dyDescent="0.25">
      <c r="A532" s="73">
        <v>861</v>
      </c>
      <c r="B532" s="74">
        <v>910</v>
      </c>
      <c r="C532" s="74" t="s">
        <v>1060</v>
      </c>
      <c r="D532" s="74" t="str">
        <f t="shared" si="12"/>
        <v>004128</v>
      </c>
      <c r="E532" s="74"/>
      <c r="F532" s="75">
        <v>44543</v>
      </c>
      <c r="G532" s="76">
        <v>4880337</v>
      </c>
      <c r="H532" s="77" t="s">
        <v>86</v>
      </c>
      <c r="I532" s="75">
        <v>44579</v>
      </c>
      <c r="J532" s="78">
        <v>44580</v>
      </c>
      <c r="K532" s="79" t="s">
        <v>98</v>
      </c>
      <c r="L532" s="80"/>
      <c r="M532" s="67"/>
      <c r="N532" s="81"/>
      <c r="O532" s="81"/>
    </row>
    <row r="533" spans="1:15" s="66" customFormat="1" hidden="1" x14ac:dyDescent="0.25">
      <c r="A533" s="73">
        <v>862</v>
      </c>
      <c r="B533" s="74">
        <v>910</v>
      </c>
      <c r="C533" s="74" t="s">
        <v>1061</v>
      </c>
      <c r="D533" s="74" t="str">
        <f t="shared" si="12"/>
        <v>004135</v>
      </c>
      <c r="E533" s="74"/>
      <c r="F533" s="75">
        <v>44543</v>
      </c>
      <c r="G533" s="76">
        <v>4880337</v>
      </c>
      <c r="H533" s="77" t="s">
        <v>86</v>
      </c>
      <c r="I533" s="75">
        <v>44579</v>
      </c>
      <c r="J533" s="78">
        <v>44580</v>
      </c>
      <c r="K533" s="79" t="s">
        <v>98</v>
      </c>
      <c r="L533" s="80"/>
      <c r="M533" s="67"/>
      <c r="N533" s="81"/>
      <c r="O533" s="81"/>
    </row>
    <row r="534" spans="1:15" s="66" customFormat="1" hidden="1" x14ac:dyDescent="0.25">
      <c r="A534" s="73">
        <v>863</v>
      </c>
      <c r="B534" s="74">
        <v>910</v>
      </c>
      <c r="C534" s="74" t="s">
        <v>1062</v>
      </c>
      <c r="D534" s="74" t="str">
        <f t="shared" si="12"/>
        <v>004125</v>
      </c>
      <c r="E534" s="74"/>
      <c r="F534" s="75">
        <v>44543</v>
      </c>
      <c r="G534" s="76">
        <v>4880337</v>
      </c>
      <c r="H534" s="77" t="s">
        <v>86</v>
      </c>
      <c r="I534" s="75">
        <v>44579</v>
      </c>
      <c r="J534" s="78">
        <v>44580</v>
      </c>
      <c r="K534" s="79" t="s">
        <v>98</v>
      </c>
      <c r="L534" s="80"/>
      <c r="M534" s="67"/>
      <c r="N534" s="81"/>
      <c r="O534" s="81"/>
    </row>
    <row r="535" spans="1:15" s="66" customFormat="1" hidden="1" x14ac:dyDescent="0.25">
      <c r="A535" s="73">
        <v>864</v>
      </c>
      <c r="B535" s="74">
        <v>920</v>
      </c>
      <c r="C535" s="74" t="s">
        <v>1063</v>
      </c>
      <c r="D535" s="74" t="str">
        <f t="shared" si="12"/>
        <v>-b4014</v>
      </c>
      <c r="E535" s="74"/>
      <c r="F535" s="75">
        <v>44543</v>
      </c>
      <c r="G535" s="76">
        <v>4880337</v>
      </c>
      <c r="H535" s="77" t="s">
        <v>74</v>
      </c>
      <c r="I535" s="75">
        <v>44579</v>
      </c>
      <c r="J535" s="78">
        <v>44580</v>
      </c>
      <c r="K535" s="79" t="s">
        <v>187</v>
      </c>
      <c r="L535" s="80"/>
      <c r="M535" s="67"/>
      <c r="N535" s="81"/>
      <c r="O535" s="81"/>
    </row>
    <row r="536" spans="1:15" s="66" customFormat="1" hidden="1" x14ac:dyDescent="0.25">
      <c r="A536" s="73">
        <v>867</v>
      </c>
      <c r="B536" s="74">
        <v>920</v>
      </c>
      <c r="C536" s="74" t="s">
        <v>1066</v>
      </c>
      <c r="D536" s="74" t="str">
        <f t="shared" si="12"/>
        <v>-b4013</v>
      </c>
      <c r="E536" s="74"/>
      <c r="F536" s="75">
        <v>44543</v>
      </c>
      <c r="G536" s="76">
        <v>4926339</v>
      </c>
      <c r="H536" s="77" t="s">
        <v>74</v>
      </c>
      <c r="I536" s="75">
        <v>44579</v>
      </c>
      <c r="J536" s="78">
        <v>44580</v>
      </c>
      <c r="K536" s="79" t="s">
        <v>187</v>
      </c>
      <c r="L536" s="80"/>
      <c r="M536" s="67"/>
      <c r="N536" s="81"/>
      <c r="O536" s="81"/>
    </row>
    <row r="537" spans="1:15" s="66" customFormat="1" hidden="1" x14ac:dyDescent="0.25">
      <c r="A537" s="73">
        <v>871</v>
      </c>
      <c r="B537" s="74">
        <v>299</v>
      </c>
      <c r="C537" s="74" t="s">
        <v>1070</v>
      </c>
      <c r="D537" s="74" t="str">
        <f t="shared" si="12"/>
        <v>004000</v>
      </c>
      <c r="E537" s="74"/>
      <c r="F537" s="75">
        <v>44543</v>
      </c>
      <c r="G537" s="76">
        <v>5246828</v>
      </c>
      <c r="H537" s="77" t="s">
        <v>115</v>
      </c>
      <c r="I537" s="75">
        <v>44579</v>
      </c>
      <c r="J537" s="78">
        <v>44580</v>
      </c>
      <c r="K537" s="79" t="s">
        <v>69</v>
      </c>
      <c r="L537" s="80"/>
      <c r="M537" s="67"/>
      <c r="N537" s="81"/>
      <c r="O537" s="81"/>
    </row>
    <row r="538" spans="1:15" s="66" customFormat="1" hidden="1" x14ac:dyDescent="0.25">
      <c r="A538" s="73">
        <v>882</v>
      </c>
      <c r="B538" s="74">
        <v>930</v>
      </c>
      <c r="C538" s="74" t="s">
        <v>1083</v>
      </c>
      <c r="D538" s="74" t="str">
        <f t="shared" si="12"/>
        <v>004015</v>
      </c>
      <c r="E538" s="74"/>
      <c r="F538" s="75">
        <v>44543</v>
      </c>
      <c r="G538" s="76">
        <v>5583210</v>
      </c>
      <c r="H538" s="77" t="s">
        <v>65</v>
      </c>
      <c r="I538" s="75">
        <v>44579</v>
      </c>
      <c r="J538" s="78">
        <v>44580</v>
      </c>
      <c r="K538" s="79" t="s">
        <v>66</v>
      </c>
      <c r="L538" s="80"/>
      <c r="M538" s="67"/>
      <c r="N538" s="81"/>
      <c r="O538" s="81"/>
    </row>
    <row r="539" spans="1:15" s="66" customFormat="1" hidden="1" x14ac:dyDescent="0.25">
      <c r="A539" s="73">
        <v>884</v>
      </c>
      <c r="B539" s="74">
        <v>910</v>
      </c>
      <c r="C539" s="74" t="s">
        <v>1085</v>
      </c>
      <c r="D539" s="74" t="str">
        <f t="shared" si="12"/>
        <v>004129</v>
      </c>
      <c r="E539" s="74"/>
      <c r="F539" s="75">
        <v>44543</v>
      </c>
      <c r="G539" s="76">
        <v>5645497</v>
      </c>
      <c r="H539" s="77" t="s">
        <v>86</v>
      </c>
      <c r="I539" s="75">
        <v>44579</v>
      </c>
      <c r="J539" s="78">
        <v>44580</v>
      </c>
      <c r="K539" s="79" t="s">
        <v>98</v>
      </c>
      <c r="L539" s="80"/>
      <c r="M539" s="67"/>
      <c r="N539" s="81"/>
      <c r="O539" s="81"/>
    </row>
    <row r="540" spans="1:15" s="66" customFormat="1" hidden="1" x14ac:dyDescent="0.25">
      <c r="A540" s="73">
        <v>229</v>
      </c>
      <c r="B540" s="74">
        <v>299</v>
      </c>
      <c r="C540" s="74" t="s">
        <v>338</v>
      </c>
      <c r="D540" s="74" t="str">
        <f t="shared" si="12"/>
        <v>004166</v>
      </c>
      <c r="E540" s="74"/>
      <c r="F540" s="75">
        <v>44544</v>
      </c>
      <c r="G540" s="76">
        <v>394122</v>
      </c>
      <c r="H540" s="77" t="s">
        <v>83</v>
      </c>
      <c r="I540" s="75">
        <v>44579</v>
      </c>
      <c r="J540" s="78">
        <v>44580</v>
      </c>
      <c r="K540" s="79" t="s">
        <v>69</v>
      </c>
      <c r="L540" s="80"/>
      <c r="M540" s="67"/>
      <c r="N540" s="81"/>
      <c r="O540" s="81"/>
    </row>
    <row r="541" spans="1:15" s="66" customFormat="1" hidden="1" x14ac:dyDescent="0.25">
      <c r="A541" s="73">
        <v>232</v>
      </c>
      <c r="B541" s="74">
        <v>299</v>
      </c>
      <c r="C541" s="74" t="s">
        <v>342</v>
      </c>
      <c r="D541" s="74" t="str">
        <f t="shared" si="12"/>
        <v>004170</v>
      </c>
      <c r="E541" s="74"/>
      <c r="F541" s="75">
        <v>44544</v>
      </c>
      <c r="G541" s="76">
        <v>403871</v>
      </c>
      <c r="H541" s="77" t="s">
        <v>83</v>
      </c>
      <c r="I541" s="75">
        <v>44579</v>
      </c>
      <c r="J541" s="78">
        <v>44580</v>
      </c>
      <c r="K541" s="79" t="s">
        <v>69</v>
      </c>
      <c r="L541" s="80"/>
      <c r="M541" s="67"/>
      <c r="N541" s="81"/>
      <c r="O541" s="81"/>
    </row>
    <row r="542" spans="1:15" s="66" customFormat="1" hidden="1" x14ac:dyDescent="0.25">
      <c r="A542" s="73">
        <v>247</v>
      </c>
      <c r="B542" s="74">
        <v>299</v>
      </c>
      <c r="C542" s="74" t="s">
        <v>360</v>
      </c>
      <c r="D542" s="74" t="str">
        <f t="shared" si="12"/>
        <v>004171</v>
      </c>
      <c r="E542" s="74"/>
      <c r="F542" s="75">
        <v>44544</v>
      </c>
      <c r="G542" s="76">
        <v>518323</v>
      </c>
      <c r="H542" s="77" t="s">
        <v>83</v>
      </c>
      <c r="I542" s="75">
        <v>44579</v>
      </c>
      <c r="J542" s="78">
        <v>44580</v>
      </c>
      <c r="K542" s="79" t="s">
        <v>69</v>
      </c>
      <c r="L542" s="80"/>
      <c r="M542" s="67"/>
      <c r="N542" s="81"/>
      <c r="O542" s="81"/>
    </row>
    <row r="543" spans="1:15" s="66" customFormat="1" hidden="1" x14ac:dyDescent="0.25">
      <c r="A543" s="73">
        <v>249</v>
      </c>
      <c r="B543" s="74">
        <v>910</v>
      </c>
      <c r="C543" s="74" t="s">
        <v>363</v>
      </c>
      <c r="D543" s="74" t="str">
        <f t="shared" si="12"/>
        <v>004193</v>
      </c>
      <c r="E543" s="74"/>
      <c r="F543" s="75">
        <v>44544</v>
      </c>
      <c r="G543" s="76">
        <v>524698</v>
      </c>
      <c r="H543" s="77" t="s">
        <v>86</v>
      </c>
      <c r="I543" s="75">
        <v>44579</v>
      </c>
      <c r="J543" s="78">
        <v>44580</v>
      </c>
      <c r="K543" s="79" t="s">
        <v>98</v>
      </c>
      <c r="L543" s="80"/>
      <c r="M543" s="67"/>
      <c r="N543" s="81"/>
      <c r="O543" s="81"/>
    </row>
    <row r="544" spans="1:15" s="66" customFormat="1" hidden="1" x14ac:dyDescent="0.25">
      <c r="A544" s="73">
        <v>260</v>
      </c>
      <c r="B544" s="74">
        <v>910</v>
      </c>
      <c r="C544" s="74" t="s">
        <v>375</v>
      </c>
      <c r="D544" s="74" t="str">
        <f t="shared" si="12"/>
        <v>004194</v>
      </c>
      <c r="E544" s="74"/>
      <c r="F544" s="75">
        <v>44544</v>
      </c>
      <c r="G544" s="76">
        <v>556633</v>
      </c>
      <c r="H544" s="77" t="s">
        <v>86</v>
      </c>
      <c r="I544" s="75">
        <v>44579</v>
      </c>
      <c r="J544" s="78">
        <v>44580</v>
      </c>
      <c r="K544" s="79" t="s">
        <v>98</v>
      </c>
      <c r="L544" s="80"/>
      <c r="M544" s="67"/>
      <c r="N544" s="81"/>
      <c r="O544" s="81"/>
    </row>
    <row r="545" spans="1:15" s="66" customFormat="1" hidden="1" x14ac:dyDescent="0.25">
      <c r="A545" s="73">
        <v>315</v>
      </c>
      <c r="B545" s="74">
        <v>299</v>
      </c>
      <c r="C545" s="74" t="s">
        <v>437</v>
      </c>
      <c r="D545" s="74" t="str">
        <f t="shared" si="12"/>
        <v>004168</v>
      </c>
      <c r="E545" s="74"/>
      <c r="F545" s="75">
        <v>44544</v>
      </c>
      <c r="G545" s="76">
        <v>770362</v>
      </c>
      <c r="H545" s="77" t="s">
        <v>83</v>
      </c>
      <c r="I545" s="75">
        <v>44579</v>
      </c>
      <c r="J545" s="78">
        <v>44580</v>
      </c>
      <c r="K545" s="79" t="s">
        <v>69</v>
      </c>
      <c r="L545" s="80"/>
      <c r="M545" s="67"/>
      <c r="N545" s="81"/>
      <c r="O545" s="81"/>
    </row>
    <row r="546" spans="1:15" s="66" customFormat="1" hidden="1" x14ac:dyDescent="0.25">
      <c r="A546" s="73">
        <v>321</v>
      </c>
      <c r="B546" s="74">
        <v>299</v>
      </c>
      <c r="C546" s="74" t="s">
        <v>444</v>
      </c>
      <c r="D546" s="74" t="str">
        <f t="shared" si="12"/>
        <v>-b4176</v>
      </c>
      <c r="E546" s="74"/>
      <c r="F546" s="75">
        <v>44544</v>
      </c>
      <c r="G546" s="76">
        <v>798600</v>
      </c>
      <c r="H546" s="77" t="s">
        <v>74</v>
      </c>
      <c r="I546" s="75">
        <v>44579</v>
      </c>
      <c r="J546" s="78">
        <v>44580</v>
      </c>
      <c r="K546" s="79" t="s">
        <v>69</v>
      </c>
      <c r="L546" s="80"/>
      <c r="M546" s="67"/>
      <c r="N546" s="81"/>
      <c r="O546" s="81"/>
    </row>
    <row r="547" spans="1:15" s="66" customFormat="1" x14ac:dyDescent="0.25">
      <c r="A547" s="73">
        <v>337</v>
      </c>
      <c r="B547" s="74">
        <v>617</v>
      </c>
      <c r="C547" s="74" t="s">
        <v>464</v>
      </c>
      <c r="D547" s="74" t="str">
        <f t="shared" si="12"/>
        <v>004203</v>
      </c>
      <c r="E547" s="74"/>
      <c r="F547" s="75">
        <v>44544</v>
      </c>
      <c r="G547" s="76">
        <v>828003</v>
      </c>
      <c r="H547" s="77" t="s">
        <v>465</v>
      </c>
      <c r="I547" s="75">
        <v>44579</v>
      </c>
      <c r="J547" s="78">
        <v>44580</v>
      </c>
      <c r="K547" s="79" t="s">
        <v>466</v>
      </c>
      <c r="L547" s="80"/>
      <c r="M547" s="67"/>
      <c r="N547" s="81"/>
      <c r="O547" s="81"/>
    </row>
    <row r="548" spans="1:15" s="66" customFormat="1" x14ac:dyDescent="0.25">
      <c r="A548" s="73">
        <v>412</v>
      </c>
      <c r="B548" s="74">
        <v>465</v>
      </c>
      <c r="C548" s="74" t="s">
        <v>551</v>
      </c>
      <c r="D548" s="74" t="str">
        <f t="shared" si="12"/>
        <v>004142</v>
      </c>
      <c r="E548" s="74"/>
      <c r="F548" s="75">
        <v>44544</v>
      </c>
      <c r="G548" s="76">
        <v>1095464</v>
      </c>
      <c r="H548" s="77" t="s">
        <v>107</v>
      </c>
      <c r="I548" s="75">
        <v>44579</v>
      </c>
      <c r="J548" s="78">
        <v>44580</v>
      </c>
      <c r="K548" s="79" t="s">
        <v>108</v>
      </c>
      <c r="L548" s="80"/>
      <c r="M548" s="67"/>
      <c r="N548" s="81"/>
      <c r="O548" s="81"/>
    </row>
    <row r="549" spans="1:15" s="66" customFormat="1" hidden="1" x14ac:dyDescent="0.25">
      <c r="A549" s="73">
        <v>416</v>
      </c>
      <c r="B549" s="74">
        <v>299</v>
      </c>
      <c r="C549" s="74" t="s">
        <v>556</v>
      </c>
      <c r="D549" s="74" t="str">
        <f t="shared" si="12"/>
        <v>004167</v>
      </c>
      <c r="E549" s="74"/>
      <c r="F549" s="75">
        <v>44544</v>
      </c>
      <c r="G549" s="76">
        <v>1110608</v>
      </c>
      <c r="H549" s="77" t="s">
        <v>83</v>
      </c>
      <c r="I549" s="75">
        <v>44579</v>
      </c>
      <c r="J549" s="78">
        <v>44580</v>
      </c>
      <c r="K549" s="79" t="s">
        <v>69</v>
      </c>
      <c r="L549" s="80"/>
      <c r="M549" s="67"/>
      <c r="N549" s="81"/>
      <c r="O549" s="81"/>
    </row>
    <row r="550" spans="1:15" s="66" customFormat="1" x14ac:dyDescent="0.25">
      <c r="A550" s="73">
        <v>428</v>
      </c>
      <c r="B550" s="74">
        <v>569</v>
      </c>
      <c r="C550" s="74" t="s">
        <v>571</v>
      </c>
      <c r="D550" s="74" t="str">
        <f t="shared" si="12"/>
        <v>004205</v>
      </c>
      <c r="E550" s="74"/>
      <c r="F550" s="75">
        <v>44544</v>
      </c>
      <c r="G550" s="76">
        <v>1162821</v>
      </c>
      <c r="H550" s="77" t="s">
        <v>392</v>
      </c>
      <c r="I550" s="75">
        <v>44579</v>
      </c>
      <c r="J550" s="78">
        <v>44580</v>
      </c>
      <c r="K550" s="79" t="s">
        <v>393</v>
      </c>
      <c r="L550" s="80"/>
      <c r="M550" s="67"/>
      <c r="N550" s="81"/>
      <c r="O550" s="81"/>
    </row>
    <row r="551" spans="1:15" s="66" customFormat="1" x14ac:dyDescent="0.25">
      <c r="A551" s="73">
        <v>499</v>
      </c>
      <c r="B551" s="74">
        <v>620</v>
      </c>
      <c r="C551" s="74" t="s">
        <v>649</v>
      </c>
      <c r="D551" s="74" t="str">
        <f t="shared" si="12"/>
        <v>004172</v>
      </c>
      <c r="E551" s="74"/>
      <c r="F551" s="75">
        <v>44544</v>
      </c>
      <c r="G551" s="76">
        <v>1419517</v>
      </c>
      <c r="H551" s="77" t="s">
        <v>257</v>
      </c>
      <c r="I551" s="75">
        <v>44579</v>
      </c>
      <c r="J551" s="78">
        <v>44580</v>
      </c>
      <c r="K551" s="79" t="s">
        <v>650</v>
      </c>
      <c r="L551" s="80"/>
      <c r="M551" s="67"/>
      <c r="N551" s="81"/>
      <c r="O551" s="81"/>
    </row>
    <row r="552" spans="1:15" s="66" customFormat="1" hidden="1" x14ac:dyDescent="0.25">
      <c r="A552" s="73">
        <v>533</v>
      </c>
      <c r="B552" s="74">
        <v>299</v>
      </c>
      <c r="C552" s="74" t="s">
        <v>688</v>
      </c>
      <c r="D552" s="74" t="str">
        <f t="shared" si="12"/>
        <v>b04159</v>
      </c>
      <c r="E552" s="74"/>
      <c r="F552" s="75">
        <v>44544</v>
      </c>
      <c r="G552" s="76">
        <v>1584161</v>
      </c>
      <c r="H552" s="77" t="s">
        <v>333</v>
      </c>
      <c r="I552" s="75">
        <v>44579</v>
      </c>
      <c r="J552" s="78">
        <v>44580</v>
      </c>
      <c r="K552" s="79" t="s">
        <v>69</v>
      </c>
      <c r="L552" s="80"/>
      <c r="M552" s="67"/>
      <c r="N552" s="81"/>
      <c r="O552" s="81"/>
    </row>
    <row r="553" spans="1:15" s="66" customFormat="1" hidden="1" x14ac:dyDescent="0.25">
      <c r="A553" s="73">
        <v>534</v>
      </c>
      <c r="B553" s="74">
        <v>299</v>
      </c>
      <c r="C553" s="74" t="s">
        <v>689</v>
      </c>
      <c r="D553" s="74" t="str">
        <f t="shared" si="12"/>
        <v>004188</v>
      </c>
      <c r="E553" s="74"/>
      <c r="F553" s="75">
        <v>44544</v>
      </c>
      <c r="G553" s="76">
        <v>1598838</v>
      </c>
      <c r="H553" s="77" t="s">
        <v>68</v>
      </c>
      <c r="I553" s="75">
        <v>44579</v>
      </c>
      <c r="J553" s="78">
        <v>44580</v>
      </c>
      <c r="K553" s="79" t="s">
        <v>69</v>
      </c>
      <c r="L553" s="80"/>
      <c r="M553" s="67"/>
      <c r="N553" s="81"/>
      <c r="O553" s="81"/>
    </row>
    <row r="554" spans="1:15" s="66" customFormat="1" hidden="1" x14ac:dyDescent="0.25">
      <c r="A554" s="73">
        <v>549</v>
      </c>
      <c r="B554" s="74">
        <v>299</v>
      </c>
      <c r="C554" s="74" t="s">
        <v>708</v>
      </c>
      <c r="D554" s="74" t="str">
        <f t="shared" si="12"/>
        <v>004181</v>
      </c>
      <c r="E554" s="74"/>
      <c r="F554" s="75">
        <v>44544</v>
      </c>
      <c r="G554" s="76">
        <v>1684444</v>
      </c>
      <c r="H554" s="77" t="s">
        <v>74</v>
      </c>
      <c r="I554" s="75">
        <v>44579</v>
      </c>
      <c r="J554" s="78">
        <v>44580</v>
      </c>
      <c r="K554" s="79" t="s">
        <v>69</v>
      </c>
      <c r="L554" s="80"/>
      <c r="M554" s="67"/>
      <c r="N554" s="81"/>
      <c r="O554" s="81"/>
    </row>
    <row r="555" spans="1:15" s="66" customFormat="1" hidden="1" x14ac:dyDescent="0.25">
      <c r="A555" s="73">
        <v>563</v>
      </c>
      <c r="B555" s="74">
        <v>299</v>
      </c>
      <c r="C555" s="74" t="s">
        <v>725</v>
      </c>
      <c r="D555" s="74" t="str">
        <f t="shared" si="12"/>
        <v>004164</v>
      </c>
      <c r="E555" s="74"/>
      <c r="F555" s="75">
        <v>44544</v>
      </c>
      <c r="G555" s="76">
        <v>1778271</v>
      </c>
      <c r="H555" s="77" t="s">
        <v>83</v>
      </c>
      <c r="I555" s="75">
        <v>44579</v>
      </c>
      <c r="J555" s="78">
        <v>44580</v>
      </c>
      <c r="K555" s="79" t="s">
        <v>69</v>
      </c>
      <c r="L555" s="80"/>
      <c r="M555" s="67"/>
      <c r="N555" s="81"/>
      <c r="O555" s="81"/>
    </row>
    <row r="556" spans="1:15" s="66" customFormat="1" hidden="1" x14ac:dyDescent="0.25">
      <c r="A556" s="73">
        <v>566</v>
      </c>
      <c r="B556" s="74">
        <v>299</v>
      </c>
      <c r="C556" s="74" t="s">
        <v>728</v>
      </c>
      <c r="D556" s="74" t="str">
        <f t="shared" si="12"/>
        <v>004173</v>
      </c>
      <c r="E556" s="74"/>
      <c r="F556" s="75">
        <v>44544</v>
      </c>
      <c r="G556" s="76">
        <v>1796691</v>
      </c>
      <c r="H556" s="77" t="s">
        <v>74</v>
      </c>
      <c r="I556" s="75">
        <v>44579</v>
      </c>
      <c r="J556" s="78">
        <v>44580</v>
      </c>
      <c r="K556" s="79" t="s">
        <v>69</v>
      </c>
      <c r="L556" s="80"/>
      <c r="M556" s="67"/>
      <c r="N556" s="81"/>
      <c r="O556" s="81"/>
    </row>
    <row r="557" spans="1:15" s="66" customFormat="1" hidden="1" x14ac:dyDescent="0.25">
      <c r="A557" s="73">
        <v>585</v>
      </c>
      <c r="B557" s="74">
        <v>299</v>
      </c>
      <c r="C557" s="74" t="s">
        <v>753</v>
      </c>
      <c r="D557" s="74" t="str">
        <f t="shared" si="12"/>
        <v>b4147</v>
      </c>
      <c r="E557" s="74"/>
      <c r="F557" s="75">
        <v>44544</v>
      </c>
      <c r="G557" s="76">
        <v>1916839</v>
      </c>
      <c r="H557" s="77" t="s">
        <v>86</v>
      </c>
      <c r="I557" s="75">
        <v>44579</v>
      </c>
      <c r="J557" s="78">
        <v>44580</v>
      </c>
      <c r="K557" s="79" t="s">
        <v>69</v>
      </c>
      <c r="L557" s="80"/>
      <c r="M557" s="67"/>
      <c r="N557" s="81"/>
      <c r="O557" s="81"/>
    </row>
    <row r="558" spans="1:15" s="66" customFormat="1" hidden="1" x14ac:dyDescent="0.25">
      <c r="A558" s="73">
        <v>586</v>
      </c>
      <c r="B558" s="74">
        <v>299</v>
      </c>
      <c r="C558" s="74" t="s">
        <v>754</v>
      </c>
      <c r="D558" s="74" t="str">
        <f t="shared" si="12"/>
        <v>004174</v>
      </c>
      <c r="E558" s="74"/>
      <c r="F558" s="75">
        <v>44544</v>
      </c>
      <c r="G558" s="76">
        <v>1919037</v>
      </c>
      <c r="H558" s="77" t="s">
        <v>74</v>
      </c>
      <c r="I558" s="75">
        <v>44579</v>
      </c>
      <c r="J558" s="78">
        <v>44580</v>
      </c>
      <c r="K558" s="79" t="s">
        <v>69</v>
      </c>
      <c r="L558" s="80"/>
      <c r="M558" s="67"/>
      <c r="N558" s="81"/>
      <c r="O558" s="81"/>
    </row>
    <row r="559" spans="1:15" s="66" customFormat="1" x14ac:dyDescent="0.25">
      <c r="A559" s="73">
        <v>649</v>
      </c>
      <c r="B559" s="74">
        <v>451</v>
      </c>
      <c r="C559" s="74" t="s">
        <v>836</v>
      </c>
      <c r="D559" s="74" t="str">
        <f t="shared" si="12"/>
        <v>004163</v>
      </c>
      <c r="E559" s="74"/>
      <c r="F559" s="75">
        <v>44544</v>
      </c>
      <c r="G559" s="76">
        <v>2098432</v>
      </c>
      <c r="H559" s="77" t="s">
        <v>107</v>
      </c>
      <c r="I559" s="75">
        <v>44579</v>
      </c>
      <c r="J559" s="78">
        <v>44580</v>
      </c>
      <c r="K559" s="79" t="s">
        <v>811</v>
      </c>
      <c r="L559" s="80"/>
      <c r="M559" s="67"/>
      <c r="N559" s="81"/>
      <c r="O559" s="81"/>
    </row>
    <row r="560" spans="1:15" s="66" customFormat="1" x14ac:dyDescent="0.25">
      <c r="A560" s="73">
        <v>657</v>
      </c>
      <c r="B560" s="74">
        <v>457</v>
      </c>
      <c r="C560" s="74" t="s">
        <v>844</v>
      </c>
      <c r="D560" s="74" t="str">
        <f>RIGHT(C560,4)</f>
        <v>4189</v>
      </c>
      <c r="E560" s="74"/>
      <c r="F560" s="75">
        <v>44544</v>
      </c>
      <c r="G560" s="76">
        <v>2163865</v>
      </c>
      <c r="H560" s="77" t="s">
        <v>723</v>
      </c>
      <c r="I560" s="75">
        <v>44579</v>
      </c>
      <c r="J560" s="78">
        <v>44580</v>
      </c>
      <c r="K560" s="79" t="s">
        <v>724</v>
      </c>
      <c r="L560" s="80"/>
      <c r="M560" s="67"/>
      <c r="N560" s="81"/>
      <c r="O560" s="81"/>
    </row>
    <row r="561" spans="1:15" s="66" customFormat="1" x14ac:dyDescent="0.25">
      <c r="A561" s="73">
        <v>659</v>
      </c>
      <c r="B561" s="74">
        <v>528</v>
      </c>
      <c r="C561" s="74" t="s">
        <v>846</v>
      </c>
      <c r="D561" s="74" t="str">
        <f t="shared" si="12"/>
        <v>004199</v>
      </c>
      <c r="E561" s="74"/>
      <c r="F561" s="75">
        <v>44544</v>
      </c>
      <c r="G561" s="76">
        <v>2167484</v>
      </c>
      <c r="H561" s="77" t="s">
        <v>452</v>
      </c>
      <c r="I561" s="75">
        <v>44579</v>
      </c>
      <c r="J561" s="78">
        <v>44580</v>
      </c>
      <c r="K561" s="79" t="s">
        <v>185</v>
      </c>
      <c r="L561" s="80"/>
      <c r="M561" s="67"/>
      <c r="N561" s="81"/>
      <c r="O561" s="81"/>
    </row>
    <row r="562" spans="1:15" s="66" customFormat="1" x14ac:dyDescent="0.25">
      <c r="A562" s="73">
        <v>700</v>
      </c>
      <c r="B562" s="74">
        <v>304</v>
      </c>
      <c r="C562" s="74" t="s">
        <v>891</v>
      </c>
      <c r="D562" s="74" t="str">
        <f t="shared" si="12"/>
        <v>004140</v>
      </c>
      <c r="E562" s="74"/>
      <c r="F562" s="75">
        <v>44544</v>
      </c>
      <c r="G562" s="76">
        <v>2537513</v>
      </c>
      <c r="H562" s="77" t="s">
        <v>107</v>
      </c>
      <c r="I562" s="75">
        <v>44579</v>
      </c>
      <c r="J562" s="78">
        <v>44580</v>
      </c>
      <c r="K562" s="79" t="s">
        <v>270</v>
      </c>
      <c r="L562" s="80"/>
      <c r="M562" s="67"/>
      <c r="N562" s="81"/>
      <c r="O562" s="81"/>
    </row>
    <row r="563" spans="1:15" s="66" customFormat="1" hidden="1" x14ac:dyDescent="0.25">
      <c r="A563" s="73">
        <v>701</v>
      </c>
      <c r="B563" s="74">
        <v>910</v>
      </c>
      <c r="C563" s="74" t="s">
        <v>892</v>
      </c>
      <c r="D563" s="74" t="str">
        <f t="shared" si="12"/>
        <v>004347</v>
      </c>
      <c r="E563" s="74"/>
      <c r="F563" s="75">
        <v>44544</v>
      </c>
      <c r="G563" s="76">
        <v>2552297</v>
      </c>
      <c r="H563" s="77" t="s">
        <v>86</v>
      </c>
      <c r="I563" s="75">
        <v>44579</v>
      </c>
      <c r="J563" s="78">
        <v>44580</v>
      </c>
      <c r="K563" s="79" t="s">
        <v>98</v>
      </c>
      <c r="L563" s="80"/>
      <c r="M563" s="67"/>
      <c r="N563" s="81"/>
      <c r="O563" s="81"/>
    </row>
    <row r="564" spans="1:15" s="66" customFormat="1" hidden="1" x14ac:dyDescent="0.25">
      <c r="A564" s="73">
        <v>702</v>
      </c>
      <c r="B564" s="74">
        <v>910</v>
      </c>
      <c r="C564" s="74" t="s">
        <v>893</v>
      </c>
      <c r="D564" s="74" t="str">
        <f t="shared" si="12"/>
        <v>004195</v>
      </c>
      <c r="E564" s="74"/>
      <c r="F564" s="75">
        <v>44544</v>
      </c>
      <c r="G564" s="76">
        <v>2555236</v>
      </c>
      <c r="H564" s="77" t="s">
        <v>86</v>
      </c>
      <c r="I564" s="75">
        <v>44579</v>
      </c>
      <c r="J564" s="78">
        <v>44580</v>
      </c>
      <c r="K564" s="79" t="s">
        <v>98</v>
      </c>
      <c r="L564" s="80"/>
      <c r="M564" s="67"/>
      <c r="N564" s="81"/>
      <c r="O564" s="81"/>
    </row>
    <row r="565" spans="1:15" s="66" customFormat="1" hidden="1" x14ac:dyDescent="0.25">
      <c r="A565" s="73">
        <v>709</v>
      </c>
      <c r="B565" s="74">
        <v>299</v>
      </c>
      <c r="C565" s="74" t="s">
        <v>901</v>
      </c>
      <c r="D565" s="74" t="str">
        <f t="shared" si="12"/>
        <v>004179</v>
      </c>
      <c r="E565" s="74"/>
      <c r="F565" s="75">
        <v>44544</v>
      </c>
      <c r="G565" s="76">
        <v>2623962</v>
      </c>
      <c r="H565" s="77" t="s">
        <v>68</v>
      </c>
      <c r="I565" s="75">
        <v>44579</v>
      </c>
      <c r="J565" s="78">
        <v>44580</v>
      </c>
      <c r="K565" s="79" t="s">
        <v>69</v>
      </c>
      <c r="L565" s="80"/>
      <c r="M565" s="67"/>
      <c r="N565" s="81"/>
      <c r="O565" s="81"/>
    </row>
    <row r="566" spans="1:15" s="66" customFormat="1" hidden="1" x14ac:dyDescent="0.25">
      <c r="A566" s="73">
        <v>711</v>
      </c>
      <c r="B566" s="74">
        <v>299</v>
      </c>
      <c r="C566" s="74" t="s">
        <v>903</v>
      </c>
      <c r="D566" s="74" t="str">
        <f t="shared" si="12"/>
        <v>004190</v>
      </c>
      <c r="E566" s="74"/>
      <c r="F566" s="75">
        <v>44544</v>
      </c>
      <c r="G566" s="76">
        <v>2637696</v>
      </c>
      <c r="H566" s="77" t="s">
        <v>74</v>
      </c>
      <c r="I566" s="75">
        <v>44579</v>
      </c>
      <c r="J566" s="78">
        <v>44580</v>
      </c>
      <c r="K566" s="79" t="s">
        <v>69</v>
      </c>
      <c r="L566" s="80"/>
      <c r="M566" s="67"/>
      <c r="N566" s="81"/>
      <c r="O566" s="81"/>
    </row>
    <row r="567" spans="1:15" s="66" customFormat="1" hidden="1" x14ac:dyDescent="0.25">
      <c r="A567" s="73">
        <v>720</v>
      </c>
      <c r="B567" s="74">
        <v>299</v>
      </c>
      <c r="C567" s="74" t="s">
        <v>913</v>
      </c>
      <c r="D567" s="74" t="str">
        <f t="shared" si="12"/>
        <v>004185</v>
      </c>
      <c r="E567" s="74"/>
      <c r="F567" s="75">
        <v>44544</v>
      </c>
      <c r="G567" s="76">
        <v>2729562</v>
      </c>
      <c r="H567" s="77" t="s">
        <v>68</v>
      </c>
      <c r="I567" s="75">
        <v>44579</v>
      </c>
      <c r="J567" s="78">
        <v>44580</v>
      </c>
      <c r="K567" s="79" t="s">
        <v>69</v>
      </c>
      <c r="L567" s="80"/>
      <c r="M567" s="67"/>
      <c r="N567" s="81"/>
      <c r="O567" s="81"/>
    </row>
    <row r="568" spans="1:15" s="66" customFormat="1" hidden="1" x14ac:dyDescent="0.25">
      <c r="A568" s="73">
        <v>724</v>
      </c>
      <c r="B568" s="74">
        <v>299</v>
      </c>
      <c r="C568" s="74" t="s">
        <v>918</v>
      </c>
      <c r="D568" s="74" t="str">
        <f t="shared" si="12"/>
        <v>b4145</v>
      </c>
      <c r="E568" s="74"/>
      <c r="F568" s="75">
        <v>44544</v>
      </c>
      <c r="G568" s="76">
        <v>2748052</v>
      </c>
      <c r="H568" s="77" t="s">
        <v>86</v>
      </c>
      <c r="I568" s="75">
        <v>44579</v>
      </c>
      <c r="J568" s="78">
        <v>44580</v>
      </c>
      <c r="K568" s="79" t="s">
        <v>69</v>
      </c>
      <c r="L568" s="80"/>
      <c r="M568" s="67"/>
      <c r="N568" s="81"/>
      <c r="O568" s="81"/>
    </row>
    <row r="569" spans="1:15" s="66" customFormat="1" hidden="1" x14ac:dyDescent="0.25">
      <c r="A569" s="73">
        <v>734</v>
      </c>
      <c r="B569" s="74">
        <v>618</v>
      </c>
      <c r="C569" s="74" t="s">
        <v>928</v>
      </c>
      <c r="D569" s="74" t="str">
        <f t="shared" si="12"/>
        <v>A4198</v>
      </c>
      <c r="E569" s="74"/>
      <c r="F569" s="75">
        <v>44544</v>
      </c>
      <c r="G569" s="76">
        <v>2914626</v>
      </c>
      <c r="H569" s="77" t="s">
        <v>507</v>
      </c>
      <c r="I569" s="75">
        <v>44579</v>
      </c>
      <c r="J569" s="78">
        <v>44580</v>
      </c>
      <c r="K569" s="79" t="s">
        <v>508</v>
      </c>
      <c r="L569" s="80"/>
      <c r="M569" s="67"/>
      <c r="N569" s="81"/>
      <c r="O569" s="81"/>
    </row>
    <row r="570" spans="1:15" s="66" customFormat="1" x14ac:dyDescent="0.25">
      <c r="A570" s="73">
        <v>765</v>
      </c>
      <c r="B570" s="74">
        <v>515</v>
      </c>
      <c r="C570" s="74" t="s">
        <v>958</v>
      </c>
      <c r="D570" s="74" t="str">
        <f t="shared" si="12"/>
        <v>004206</v>
      </c>
      <c r="E570" s="74"/>
      <c r="F570" s="75">
        <v>44544</v>
      </c>
      <c r="G570" s="76">
        <v>3251226</v>
      </c>
      <c r="H570" s="77" t="s">
        <v>524</v>
      </c>
      <c r="I570" s="75">
        <v>44579</v>
      </c>
      <c r="J570" s="78">
        <v>44580</v>
      </c>
      <c r="K570" s="79" t="s">
        <v>316</v>
      </c>
      <c r="L570" s="80"/>
      <c r="M570" s="67"/>
      <c r="N570" s="81"/>
      <c r="O570" s="81"/>
    </row>
    <row r="571" spans="1:15" s="66" customFormat="1" hidden="1" x14ac:dyDescent="0.25">
      <c r="A571" s="73">
        <v>776</v>
      </c>
      <c r="B571" s="74">
        <v>299</v>
      </c>
      <c r="C571" s="74" t="s">
        <v>970</v>
      </c>
      <c r="D571" s="74" t="str">
        <f t="shared" si="12"/>
        <v>004169</v>
      </c>
      <c r="E571" s="74"/>
      <c r="F571" s="75">
        <v>44544</v>
      </c>
      <c r="G571" s="76">
        <v>3407370</v>
      </c>
      <c r="H571" s="77" t="s">
        <v>83</v>
      </c>
      <c r="I571" s="75">
        <v>44579</v>
      </c>
      <c r="J571" s="78">
        <v>44580</v>
      </c>
      <c r="K571" s="79" t="s">
        <v>69</v>
      </c>
      <c r="L571" s="80"/>
      <c r="M571" s="67"/>
      <c r="N571" s="81"/>
      <c r="O571" s="81"/>
    </row>
    <row r="572" spans="1:15" s="66" customFormat="1" x14ac:dyDescent="0.25">
      <c r="A572" s="73">
        <v>805</v>
      </c>
      <c r="B572" s="74">
        <v>601</v>
      </c>
      <c r="C572" s="74" t="s">
        <v>999</v>
      </c>
      <c r="D572" s="74" t="str">
        <f t="shared" si="12"/>
        <v>004204</v>
      </c>
      <c r="E572" s="74"/>
      <c r="F572" s="75">
        <v>44544</v>
      </c>
      <c r="G572" s="76">
        <v>3709514</v>
      </c>
      <c r="H572" s="77" t="s">
        <v>1000</v>
      </c>
      <c r="I572" s="75">
        <v>44579</v>
      </c>
      <c r="J572" s="78">
        <v>44580</v>
      </c>
      <c r="K572" s="79" t="s">
        <v>272</v>
      </c>
      <c r="L572" s="80"/>
      <c r="M572" s="67"/>
      <c r="N572" s="81"/>
      <c r="O572" s="81"/>
    </row>
    <row r="573" spans="1:15" s="66" customFormat="1" hidden="1" x14ac:dyDescent="0.25">
      <c r="A573" s="73">
        <v>813</v>
      </c>
      <c r="B573" s="74">
        <v>439</v>
      </c>
      <c r="C573" s="74">
        <v>4201</v>
      </c>
      <c r="D573" s="74" t="str">
        <f t="shared" si="12"/>
        <v>4201</v>
      </c>
      <c r="E573" s="74"/>
      <c r="F573" s="75">
        <v>44544</v>
      </c>
      <c r="G573" s="76">
        <v>3842014</v>
      </c>
      <c r="H573" s="77" t="s">
        <v>1009</v>
      </c>
      <c r="I573" s="75">
        <v>44579</v>
      </c>
      <c r="J573" s="78">
        <v>44580</v>
      </c>
      <c r="K573" s="79" t="s">
        <v>1010</v>
      </c>
      <c r="L573" s="80"/>
      <c r="M573" s="67"/>
      <c r="N573" s="81"/>
      <c r="O573" s="81"/>
    </row>
    <row r="574" spans="1:15" s="66" customFormat="1" x14ac:dyDescent="0.25">
      <c r="A574" s="73">
        <v>827</v>
      </c>
      <c r="B574" s="74">
        <v>508</v>
      </c>
      <c r="C574" s="74" t="s">
        <v>1026</v>
      </c>
      <c r="D574" s="74" t="str">
        <f t="shared" si="12"/>
        <v>004141</v>
      </c>
      <c r="E574" s="74"/>
      <c r="F574" s="75">
        <v>44544</v>
      </c>
      <c r="G574" s="76">
        <v>4060524</v>
      </c>
      <c r="H574" s="77" t="s">
        <v>107</v>
      </c>
      <c r="I574" s="75">
        <v>44579</v>
      </c>
      <c r="J574" s="78">
        <v>44580</v>
      </c>
      <c r="K574" s="79" t="s">
        <v>819</v>
      </c>
      <c r="L574" s="80"/>
      <c r="M574" s="67"/>
      <c r="N574" s="81"/>
      <c r="O574" s="81"/>
    </row>
    <row r="575" spans="1:15" s="66" customFormat="1" hidden="1" x14ac:dyDescent="0.25">
      <c r="A575" s="73">
        <v>832</v>
      </c>
      <c r="B575" s="74">
        <v>299</v>
      </c>
      <c r="C575" s="74" t="s">
        <v>1031</v>
      </c>
      <c r="D575" s="74" t="str">
        <f t="shared" si="12"/>
        <v>-b4175</v>
      </c>
      <c r="E575" s="74"/>
      <c r="F575" s="75">
        <v>44544</v>
      </c>
      <c r="G575" s="76">
        <v>4226937</v>
      </c>
      <c r="H575" s="77" t="s">
        <v>74</v>
      </c>
      <c r="I575" s="75">
        <v>44579</v>
      </c>
      <c r="J575" s="78">
        <v>44580</v>
      </c>
      <c r="K575" s="79" t="s">
        <v>69</v>
      </c>
      <c r="L575" s="80"/>
      <c r="M575" s="67"/>
      <c r="N575" s="81"/>
      <c r="O575" s="81"/>
    </row>
    <row r="576" spans="1:15" s="66" customFormat="1" x14ac:dyDescent="0.25">
      <c r="A576" s="73">
        <v>835</v>
      </c>
      <c r="B576" s="74">
        <v>406</v>
      </c>
      <c r="C576" s="74" t="s">
        <v>1034</v>
      </c>
      <c r="D576" s="74" t="str">
        <f t="shared" si="12"/>
        <v>004160</v>
      </c>
      <c r="E576" s="74"/>
      <c r="F576" s="75">
        <v>44544</v>
      </c>
      <c r="G576" s="76">
        <v>4246649</v>
      </c>
      <c r="H576" s="77" t="s">
        <v>107</v>
      </c>
      <c r="I576" s="75">
        <v>44579</v>
      </c>
      <c r="J576" s="78">
        <v>44580</v>
      </c>
      <c r="K576" s="79" t="s">
        <v>765</v>
      </c>
      <c r="L576" s="80"/>
      <c r="M576" s="67"/>
      <c r="N576" s="81"/>
      <c r="O576" s="81"/>
    </row>
    <row r="577" spans="1:15" s="66" customFormat="1" hidden="1" x14ac:dyDescent="0.25">
      <c r="A577" s="73">
        <v>839</v>
      </c>
      <c r="B577" s="74">
        <v>299</v>
      </c>
      <c r="C577" s="74" t="s">
        <v>1037</v>
      </c>
      <c r="D577" s="74" t="str">
        <f t="shared" si="12"/>
        <v>004186</v>
      </c>
      <c r="E577" s="74"/>
      <c r="F577" s="75">
        <v>44544</v>
      </c>
      <c r="G577" s="76">
        <v>4374337</v>
      </c>
      <c r="H577" s="77" t="s">
        <v>74</v>
      </c>
      <c r="I577" s="75">
        <v>44579</v>
      </c>
      <c r="J577" s="78">
        <v>44580</v>
      </c>
      <c r="K577" s="79" t="s">
        <v>69</v>
      </c>
      <c r="L577" s="80"/>
      <c r="M577" s="67"/>
      <c r="N577" s="81"/>
      <c r="O577" s="81"/>
    </row>
    <row r="578" spans="1:15" s="66" customFormat="1" hidden="1" x14ac:dyDescent="0.25">
      <c r="A578" s="73">
        <v>841</v>
      </c>
      <c r="B578" s="74">
        <v>299</v>
      </c>
      <c r="C578" s="74" t="s">
        <v>1039</v>
      </c>
      <c r="D578" s="74" t="str">
        <f t="shared" si="12"/>
        <v>004149</v>
      </c>
      <c r="E578" s="74"/>
      <c r="F578" s="75">
        <v>44544</v>
      </c>
      <c r="G578" s="76">
        <v>4381212</v>
      </c>
      <c r="H578" s="77" t="s">
        <v>68</v>
      </c>
      <c r="I578" s="75">
        <v>44579</v>
      </c>
      <c r="J578" s="78">
        <v>44580</v>
      </c>
      <c r="K578" s="79" t="s">
        <v>69</v>
      </c>
      <c r="L578" s="80"/>
      <c r="M578" s="67"/>
      <c r="N578" s="81"/>
      <c r="O578" s="81"/>
    </row>
    <row r="579" spans="1:15" s="66" customFormat="1" hidden="1" x14ac:dyDescent="0.25">
      <c r="A579" s="73">
        <v>849</v>
      </c>
      <c r="B579" s="74">
        <v>299</v>
      </c>
      <c r="C579" s="74" t="s">
        <v>1048</v>
      </c>
      <c r="D579" s="74" t="str">
        <f t="shared" ref="D579:D642" si="13">RIGHT(C579,6)</f>
        <v>004177</v>
      </c>
      <c r="E579" s="74"/>
      <c r="F579" s="75">
        <v>44544</v>
      </c>
      <c r="G579" s="76">
        <v>4814997</v>
      </c>
      <c r="H579" s="77" t="s">
        <v>95</v>
      </c>
      <c r="I579" s="75">
        <v>44579</v>
      </c>
      <c r="J579" s="78">
        <v>44580</v>
      </c>
      <c r="K579" s="79" t="s">
        <v>69</v>
      </c>
      <c r="L579" s="80"/>
      <c r="M579" s="67"/>
      <c r="N579" s="81"/>
      <c r="O579" s="81"/>
    </row>
    <row r="580" spans="1:15" s="66" customFormat="1" hidden="1" x14ac:dyDescent="0.25">
      <c r="A580" s="73">
        <v>854</v>
      </c>
      <c r="B580" s="74">
        <v>299</v>
      </c>
      <c r="C580" s="74" t="s">
        <v>1053</v>
      </c>
      <c r="D580" s="74" t="str">
        <f t="shared" si="13"/>
        <v>b4157</v>
      </c>
      <c r="E580" s="74"/>
      <c r="F580" s="75">
        <v>44544</v>
      </c>
      <c r="G580" s="76">
        <v>4880337</v>
      </c>
      <c r="H580" s="77" t="s">
        <v>86</v>
      </c>
      <c r="I580" s="75">
        <v>44579</v>
      </c>
      <c r="J580" s="78">
        <v>44580</v>
      </c>
      <c r="K580" s="79" t="s">
        <v>69</v>
      </c>
      <c r="L580" s="80"/>
      <c r="M580" s="67"/>
      <c r="N580" s="81"/>
      <c r="O580" s="81"/>
    </row>
    <row r="581" spans="1:15" s="66" customFormat="1" hidden="1" x14ac:dyDescent="0.25">
      <c r="A581" s="73">
        <v>855</v>
      </c>
      <c r="B581" s="74">
        <v>299</v>
      </c>
      <c r="C581" s="74" t="s">
        <v>1054</v>
      </c>
      <c r="D581" s="74" t="str">
        <f t="shared" si="13"/>
        <v>004162</v>
      </c>
      <c r="E581" s="74"/>
      <c r="F581" s="75">
        <v>44544</v>
      </c>
      <c r="G581" s="76">
        <v>4880337</v>
      </c>
      <c r="H581" s="77" t="s">
        <v>95</v>
      </c>
      <c r="I581" s="75">
        <v>44579</v>
      </c>
      <c r="J581" s="78">
        <v>44580</v>
      </c>
      <c r="K581" s="79" t="s">
        <v>69</v>
      </c>
      <c r="L581" s="80"/>
      <c r="M581" s="67"/>
      <c r="N581" s="81"/>
      <c r="O581" s="81"/>
    </row>
    <row r="582" spans="1:15" s="66" customFormat="1" hidden="1" x14ac:dyDescent="0.25">
      <c r="A582" s="73">
        <v>856</v>
      </c>
      <c r="B582" s="74">
        <v>299</v>
      </c>
      <c r="C582" s="74" t="s">
        <v>1055</v>
      </c>
      <c r="D582" s="74" t="str">
        <f t="shared" si="13"/>
        <v>b4148</v>
      </c>
      <c r="E582" s="74"/>
      <c r="F582" s="75">
        <v>44544</v>
      </c>
      <c r="G582" s="76">
        <v>4880337</v>
      </c>
      <c r="H582" s="77" t="s">
        <v>86</v>
      </c>
      <c r="I582" s="75">
        <v>44579</v>
      </c>
      <c r="J582" s="78">
        <v>44580</v>
      </c>
      <c r="K582" s="79" t="s">
        <v>69</v>
      </c>
      <c r="L582" s="80"/>
      <c r="M582" s="67"/>
      <c r="N582" s="81"/>
      <c r="O582" s="81"/>
    </row>
    <row r="583" spans="1:15" s="66" customFormat="1" x14ac:dyDescent="0.25">
      <c r="A583" s="73">
        <v>870</v>
      </c>
      <c r="B583" s="74">
        <v>414</v>
      </c>
      <c r="C583" s="74" t="s">
        <v>1069</v>
      </c>
      <c r="D583" s="74" t="str">
        <f t="shared" si="13"/>
        <v>004182</v>
      </c>
      <c r="E583" s="74"/>
      <c r="F583" s="75">
        <v>44544</v>
      </c>
      <c r="G583" s="76">
        <v>5206388</v>
      </c>
      <c r="H583" s="77" t="s">
        <v>257</v>
      </c>
      <c r="I583" s="75">
        <v>44579</v>
      </c>
      <c r="J583" s="78">
        <v>44580</v>
      </c>
      <c r="K583" s="79" t="s">
        <v>590</v>
      </c>
      <c r="L583" s="80"/>
      <c r="M583" s="67"/>
      <c r="N583" s="81"/>
      <c r="O583" s="81"/>
    </row>
    <row r="584" spans="1:15" s="66" customFormat="1" hidden="1" x14ac:dyDescent="0.25">
      <c r="A584" s="73">
        <v>874</v>
      </c>
      <c r="B584" s="74">
        <v>299</v>
      </c>
      <c r="C584" s="74" t="s">
        <v>1074</v>
      </c>
      <c r="D584" s="74" t="str">
        <f t="shared" si="13"/>
        <v>004184</v>
      </c>
      <c r="E584" s="74"/>
      <c r="F584" s="75">
        <v>44544</v>
      </c>
      <c r="G584" s="76">
        <v>5379462</v>
      </c>
      <c r="H584" s="77" t="s">
        <v>333</v>
      </c>
      <c r="I584" s="75">
        <v>44579</v>
      </c>
      <c r="J584" s="78">
        <v>44580</v>
      </c>
      <c r="K584" s="79" t="s">
        <v>69</v>
      </c>
      <c r="L584" s="80"/>
      <c r="M584" s="67"/>
      <c r="N584" s="81"/>
      <c r="O584" s="81"/>
    </row>
    <row r="585" spans="1:15" s="66" customFormat="1" x14ac:dyDescent="0.25">
      <c r="A585" s="73">
        <v>895</v>
      </c>
      <c r="B585" s="74">
        <v>606</v>
      </c>
      <c r="C585" s="74" t="s">
        <v>1098</v>
      </c>
      <c r="D585" s="74" t="str">
        <f t="shared" si="13"/>
        <v>004202</v>
      </c>
      <c r="E585" s="74"/>
      <c r="F585" s="75">
        <v>44544</v>
      </c>
      <c r="G585" s="76">
        <v>5979765</v>
      </c>
      <c r="H585" s="77" t="s">
        <v>723</v>
      </c>
      <c r="I585" s="75">
        <v>44579</v>
      </c>
      <c r="J585" s="78">
        <v>44580</v>
      </c>
      <c r="K585" s="79" t="s">
        <v>279</v>
      </c>
      <c r="L585" s="80"/>
      <c r="M585" s="67"/>
      <c r="N585" s="81"/>
      <c r="O585" s="81"/>
    </row>
    <row r="586" spans="1:15" s="66" customFormat="1" x14ac:dyDescent="0.25">
      <c r="A586" s="73">
        <v>899</v>
      </c>
      <c r="B586" s="74">
        <v>504</v>
      </c>
      <c r="C586" s="74" t="s">
        <v>1103</v>
      </c>
      <c r="D586" s="74" t="str">
        <f>RIGHT(C586,4)</f>
        <v>4200</v>
      </c>
      <c r="E586" s="74"/>
      <c r="F586" s="75">
        <v>44544</v>
      </c>
      <c r="G586" s="76">
        <v>6837292</v>
      </c>
      <c r="H586" s="77" t="s">
        <v>790</v>
      </c>
      <c r="I586" s="75">
        <v>44579</v>
      </c>
      <c r="J586" s="78">
        <v>44580</v>
      </c>
      <c r="K586" s="79" t="s">
        <v>791</v>
      </c>
      <c r="L586" s="80"/>
      <c r="M586" s="67"/>
      <c r="N586" s="81"/>
      <c r="O586" s="81"/>
    </row>
    <row r="587" spans="1:15" s="66" customFormat="1" x14ac:dyDescent="0.25">
      <c r="A587" s="73">
        <v>914</v>
      </c>
      <c r="B587" s="74">
        <v>440</v>
      </c>
      <c r="C587" s="74" t="s">
        <v>1120</v>
      </c>
      <c r="D587" s="74" t="str">
        <f t="shared" si="13"/>
        <v>004178</v>
      </c>
      <c r="E587" s="74"/>
      <c r="F587" s="75">
        <v>44544</v>
      </c>
      <c r="G587" s="76">
        <v>9688228</v>
      </c>
      <c r="H587" s="77" t="s">
        <v>107</v>
      </c>
      <c r="I587" s="75">
        <v>44579</v>
      </c>
      <c r="J587" s="78">
        <v>44580</v>
      </c>
      <c r="K587" s="79" t="s">
        <v>267</v>
      </c>
      <c r="L587" s="80"/>
      <c r="M587" s="67"/>
      <c r="N587" s="81"/>
      <c r="O587" s="81"/>
    </row>
    <row r="588" spans="1:15" s="66" customFormat="1" x14ac:dyDescent="0.25">
      <c r="A588" s="73">
        <v>917</v>
      </c>
      <c r="B588" s="74">
        <v>200</v>
      </c>
      <c r="C588" s="74" t="s">
        <v>1123</v>
      </c>
      <c r="D588" s="74" t="str">
        <f>RIGHT(C588,4)</f>
        <v>4197</v>
      </c>
      <c r="E588" s="74"/>
      <c r="F588" s="75">
        <v>44544</v>
      </c>
      <c r="G588" s="76">
        <v>10620489</v>
      </c>
      <c r="H588" s="77" t="s">
        <v>790</v>
      </c>
      <c r="I588" s="75">
        <v>44579</v>
      </c>
      <c r="J588" s="78">
        <v>44580</v>
      </c>
      <c r="K588" s="79" t="s">
        <v>735</v>
      </c>
      <c r="L588" s="80"/>
      <c r="M588" s="67"/>
      <c r="N588" s="81"/>
      <c r="O588" s="81"/>
    </row>
    <row r="589" spans="1:15" s="66" customFormat="1" hidden="1" x14ac:dyDescent="0.25">
      <c r="A589" s="73">
        <v>953</v>
      </c>
      <c r="B589" s="74">
        <v>299</v>
      </c>
      <c r="C589" s="74" t="s">
        <v>1161</v>
      </c>
      <c r="D589" s="74" t="str">
        <f t="shared" si="13"/>
        <v>b4158</v>
      </c>
      <c r="E589" s="74"/>
      <c r="F589" s="75">
        <v>44544</v>
      </c>
      <c r="G589" s="76">
        <v>3995981</v>
      </c>
      <c r="H589" s="77" t="s">
        <v>68</v>
      </c>
      <c r="I589" s="75">
        <v>44582</v>
      </c>
      <c r="J589" s="78">
        <v>44610</v>
      </c>
      <c r="K589" s="79" t="s">
        <v>69</v>
      </c>
      <c r="L589" s="80"/>
      <c r="M589" s="67"/>
      <c r="N589" s="81"/>
      <c r="O589" s="81"/>
    </row>
    <row r="590" spans="1:15" s="66" customFormat="1" hidden="1" x14ac:dyDescent="0.25">
      <c r="A590" s="73">
        <v>1015</v>
      </c>
      <c r="B590" s="74">
        <v>299</v>
      </c>
      <c r="C590" s="74" t="s">
        <v>1226</v>
      </c>
      <c r="D590" s="74" t="str">
        <f t="shared" si="13"/>
        <v>-B4150</v>
      </c>
      <c r="E590" s="74"/>
      <c r="F590" s="75">
        <v>44544</v>
      </c>
      <c r="G590" s="76">
        <v>2046974</v>
      </c>
      <c r="H590" s="77" t="s">
        <v>1211</v>
      </c>
      <c r="I590" s="75">
        <v>44629</v>
      </c>
      <c r="J590" s="78">
        <v>44639</v>
      </c>
      <c r="K590" s="79" t="s">
        <v>69</v>
      </c>
      <c r="L590" s="80"/>
      <c r="M590" s="67"/>
      <c r="N590" s="81"/>
      <c r="O590" s="81"/>
    </row>
    <row r="591" spans="1:15" s="66" customFormat="1" hidden="1" x14ac:dyDescent="0.25">
      <c r="A591" s="73">
        <v>105</v>
      </c>
      <c r="B591" s="74">
        <v>528</v>
      </c>
      <c r="C591" s="74" t="s">
        <v>183</v>
      </c>
      <c r="D591" s="74" t="str">
        <f t="shared" si="13"/>
        <v>000285</v>
      </c>
      <c r="E591" s="74"/>
      <c r="F591" s="75">
        <v>44545</v>
      </c>
      <c r="G591" s="76">
        <v>-220801</v>
      </c>
      <c r="H591" s="77" t="s">
        <v>184</v>
      </c>
      <c r="I591" s="75">
        <v>44561</v>
      </c>
      <c r="J591" s="78">
        <v>44580</v>
      </c>
      <c r="K591" s="79" t="s">
        <v>185</v>
      </c>
      <c r="L591" s="80" t="s">
        <v>63</v>
      </c>
      <c r="M591" s="67"/>
      <c r="N591" s="81"/>
      <c r="O591" s="81"/>
    </row>
    <row r="592" spans="1:15" s="66" customFormat="1" hidden="1" x14ac:dyDescent="0.25">
      <c r="A592" s="73">
        <v>207</v>
      </c>
      <c r="B592" s="74">
        <v>464</v>
      </c>
      <c r="C592" s="74">
        <v>3631</v>
      </c>
      <c r="D592" s="74" t="str">
        <f t="shared" si="13"/>
        <v>3631</v>
      </c>
      <c r="E592" s="74"/>
      <c r="F592" s="75">
        <v>44545</v>
      </c>
      <c r="G592" s="76">
        <v>-198450</v>
      </c>
      <c r="H592" s="77" t="s">
        <v>303</v>
      </c>
      <c r="I592" s="75">
        <v>44579</v>
      </c>
      <c r="J592" s="78">
        <v>44580</v>
      </c>
      <c r="K592" s="79" t="s">
        <v>261</v>
      </c>
      <c r="L592" s="80" t="s">
        <v>63</v>
      </c>
      <c r="M592" s="67"/>
      <c r="N592" s="81"/>
      <c r="O592" s="81"/>
    </row>
    <row r="593" spans="1:15" s="66" customFormat="1" hidden="1" x14ac:dyDescent="0.25">
      <c r="A593" s="73">
        <v>215</v>
      </c>
      <c r="B593" s="74">
        <v>940</v>
      </c>
      <c r="C593" s="74" t="s">
        <v>317</v>
      </c>
      <c r="D593" s="74" t="str">
        <f t="shared" si="13"/>
        <v>021403</v>
      </c>
      <c r="E593" s="74"/>
      <c r="F593" s="75">
        <v>44545</v>
      </c>
      <c r="G593" s="76">
        <v>-112188</v>
      </c>
      <c r="H593" s="77" t="s">
        <v>318</v>
      </c>
      <c r="I593" s="75">
        <v>44579</v>
      </c>
      <c r="J593" s="78">
        <v>44580</v>
      </c>
      <c r="K593" s="79" t="s">
        <v>306</v>
      </c>
      <c r="L593" s="80" t="s">
        <v>63</v>
      </c>
      <c r="M593" s="67"/>
      <c r="N593" s="81"/>
      <c r="O593" s="81"/>
    </row>
    <row r="594" spans="1:15" s="66" customFormat="1" hidden="1" x14ac:dyDescent="0.25">
      <c r="A594" s="73">
        <v>226</v>
      </c>
      <c r="B594" s="74">
        <v>299</v>
      </c>
      <c r="C594" s="74" t="s">
        <v>334</v>
      </c>
      <c r="D594" s="74" t="str">
        <f t="shared" si="13"/>
        <v>004392</v>
      </c>
      <c r="E594" s="74"/>
      <c r="F594" s="75">
        <v>44545</v>
      </c>
      <c r="G594" s="76">
        <v>366491</v>
      </c>
      <c r="H594" s="77" t="s">
        <v>95</v>
      </c>
      <c r="I594" s="75">
        <v>44579</v>
      </c>
      <c r="J594" s="78">
        <v>44580</v>
      </c>
      <c r="K594" s="79" t="s">
        <v>69</v>
      </c>
      <c r="L594" s="80"/>
      <c r="M594" s="67"/>
      <c r="N594" s="81"/>
      <c r="O594" s="81"/>
    </row>
    <row r="595" spans="1:15" s="66" customFormat="1" hidden="1" x14ac:dyDescent="0.25">
      <c r="A595" s="73">
        <v>227</v>
      </c>
      <c r="B595" s="74">
        <v>299</v>
      </c>
      <c r="C595" s="74" t="s">
        <v>335</v>
      </c>
      <c r="D595" s="74" t="str">
        <f t="shared" si="13"/>
        <v>b4363</v>
      </c>
      <c r="E595" s="74"/>
      <c r="F595" s="75">
        <v>44545</v>
      </c>
      <c r="G595" s="76">
        <v>366491</v>
      </c>
      <c r="H595" s="77" t="s">
        <v>86</v>
      </c>
      <c r="I595" s="75">
        <v>44579</v>
      </c>
      <c r="J595" s="78">
        <v>44580</v>
      </c>
      <c r="K595" s="79" t="s">
        <v>69</v>
      </c>
      <c r="L595" s="80"/>
      <c r="M595" s="67"/>
      <c r="N595" s="81"/>
      <c r="O595" s="81"/>
    </row>
    <row r="596" spans="1:15" s="66" customFormat="1" hidden="1" x14ac:dyDescent="0.25">
      <c r="A596" s="73">
        <v>228</v>
      </c>
      <c r="B596" s="74">
        <v>299</v>
      </c>
      <c r="C596" s="74" t="s">
        <v>336</v>
      </c>
      <c r="D596" s="74" t="str">
        <f t="shared" si="13"/>
        <v>004378</v>
      </c>
      <c r="E596" s="74"/>
      <c r="F596" s="75">
        <v>44545</v>
      </c>
      <c r="G596" s="76">
        <v>366491</v>
      </c>
      <c r="H596" s="77" t="s">
        <v>337</v>
      </c>
      <c r="I596" s="75">
        <v>44579</v>
      </c>
      <c r="J596" s="78">
        <v>44580</v>
      </c>
      <c r="K596" s="79" t="s">
        <v>69</v>
      </c>
      <c r="L596" s="80"/>
      <c r="M596" s="67"/>
      <c r="N596" s="81"/>
      <c r="O596" s="81"/>
    </row>
    <row r="597" spans="1:15" s="66" customFormat="1" hidden="1" x14ac:dyDescent="0.25">
      <c r="A597" s="73">
        <v>233</v>
      </c>
      <c r="B597" s="74">
        <v>299</v>
      </c>
      <c r="C597" s="74" t="s">
        <v>343</v>
      </c>
      <c r="D597" s="74" t="str">
        <f t="shared" si="13"/>
        <v>004371</v>
      </c>
      <c r="E597" s="74"/>
      <c r="F597" s="75">
        <v>44545</v>
      </c>
      <c r="G597" s="76">
        <v>403871</v>
      </c>
      <c r="H597" s="77" t="s">
        <v>115</v>
      </c>
      <c r="I597" s="75">
        <v>44579</v>
      </c>
      <c r="J597" s="78">
        <v>44580</v>
      </c>
      <c r="K597" s="79" t="s">
        <v>69</v>
      </c>
      <c r="L597" s="80"/>
      <c r="M597" s="67"/>
      <c r="N597" s="81"/>
      <c r="O597" s="81"/>
    </row>
    <row r="598" spans="1:15" s="66" customFormat="1" hidden="1" x14ac:dyDescent="0.25">
      <c r="A598" s="73">
        <v>245</v>
      </c>
      <c r="B598" s="74">
        <v>299</v>
      </c>
      <c r="C598" s="74" t="s">
        <v>358</v>
      </c>
      <c r="D598" s="74" t="str">
        <f t="shared" si="13"/>
        <v>004398</v>
      </c>
      <c r="E598" s="74"/>
      <c r="F598" s="75">
        <v>44545</v>
      </c>
      <c r="G598" s="76">
        <v>486650</v>
      </c>
      <c r="H598" s="77" t="s">
        <v>95</v>
      </c>
      <c r="I598" s="75">
        <v>44579</v>
      </c>
      <c r="J598" s="78">
        <v>44580</v>
      </c>
      <c r="K598" s="79" t="s">
        <v>69</v>
      </c>
      <c r="L598" s="80"/>
      <c r="M598" s="67"/>
      <c r="N598" s="81"/>
      <c r="O598" s="81"/>
    </row>
    <row r="599" spans="1:15" s="66" customFormat="1" hidden="1" x14ac:dyDescent="0.25">
      <c r="A599" s="73">
        <v>265</v>
      </c>
      <c r="B599" s="74">
        <v>299</v>
      </c>
      <c r="C599" s="74" t="s">
        <v>381</v>
      </c>
      <c r="D599" s="74" t="str">
        <f t="shared" si="13"/>
        <v>004389</v>
      </c>
      <c r="E599" s="74"/>
      <c r="F599" s="75">
        <v>44545</v>
      </c>
      <c r="G599" s="76">
        <v>573524</v>
      </c>
      <c r="H599" s="77" t="s">
        <v>74</v>
      </c>
      <c r="I599" s="75">
        <v>44579</v>
      </c>
      <c r="J599" s="78">
        <v>44580</v>
      </c>
      <c r="K599" s="79" t="s">
        <v>69</v>
      </c>
      <c r="L599" s="80"/>
      <c r="M599" s="67"/>
      <c r="N599" s="81"/>
      <c r="O599" s="81"/>
    </row>
    <row r="600" spans="1:15" s="66" customFormat="1" hidden="1" x14ac:dyDescent="0.25">
      <c r="A600" s="73">
        <v>338</v>
      </c>
      <c r="B600" s="74">
        <v>299</v>
      </c>
      <c r="C600" s="74" t="s">
        <v>467</v>
      </c>
      <c r="D600" s="74" t="str">
        <f t="shared" si="13"/>
        <v>004374</v>
      </c>
      <c r="E600" s="74"/>
      <c r="F600" s="75">
        <v>44545</v>
      </c>
      <c r="G600" s="76">
        <v>832231</v>
      </c>
      <c r="H600" s="77" t="s">
        <v>333</v>
      </c>
      <c r="I600" s="75">
        <v>44579</v>
      </c>
      <c r="J600" s="78">
        <v>44580</v>
      </c>
      <c r="K600" s="79" t="s">
        <v>69</v>
      </c>
      <c r="L600" s="80"/>
      <c r="M600" s="67"/>
      <c r="N600" s="81"/>
      <c r="O600" s="81"/>
    </row>
    <row r="601" spans="1:15" s="66" customFormat="1" x14ac:dyDescent="0.25">
      <c r="A601" s="73">
        <v>343</v>
      </c>
      <c r="B601" s="74">
        <v>305</v>
      </c>
      <c r="C601" s="74" t="s">
        <v>472</v>
      </c>
      <c r="D601" s="74" t="str">
        <f t="shared" si="13"/>
        <v>004359</v>
      </c>
      <c r="E601" s="74"/>
      <c r="F601" s="75">
        <v>44545</v>
      </c>
      <c r="G601" s="76">
        <v>855147</v>
      </c>
      <c r="H601" s="77" t="s">
        <v>107</v>
      </c>
      <c r="I601" s="75">
        <v>44579</v>
      </c>
      <c r="J601" s="78">
        <v>44580</v>
      </c>
      <c r="K601" s="79" t="s">
        <v>473</v>
      </c>
      <c r="L601" s="80"/>
      <c r="M601" s="67"/>
      <c r="N601" s="81"/>
      <c r="O601" s="81"/>
    </row>
    <row r="602" spans="1:15" s="66" customFormat="1" hidden="1" x14ac:dyDescent="0.25">
      <c r="A602" s="73">
        <v>357</v>
      </c>
      <c r="B602" s="74">
        <v>299</v>
      </c>
      <c r="C602" s="74" t="s">
        <v>488</v>
      </c>
      <c r="D602" s="74" t="str">
        <f t="shared" si="13"/>
        <v>004368</v>
      </c>
      <c r="E602" s="74"/>
      <c r="F602" s="75">
        <v>44545</v>
      </c>
      <c r="G602" s="76">
        <v>886820</v>
      </c>
      <c r="H602" s="77" t="s">
        <v>115</v>
      </c>
      <c r="I602" s="75">
        <v>44579</v>
      </c>
      <c r="J602" s="78">
        <v>44580</v>
      </c>
      <c r="K602" s="79" t="s">
        <v>69</v>
      </c>
      <c r="L602" s="80"/>
      <c r="M602" s="67"/>
      <c r="N602" s="81"/>
      <c r="O602" s="81"/>
    </row>
    <row r="603" spans="1:15" s="66" customFormat="1" x14ac:dyDescent="0.25">
      <c r="A603" s="73">
        <v>421</v>
      </c>
      <c r="B603" s="74">
        <v>449</v>
      </c>
      <c r="C603" s="74" t="s">
        <v>563</v>
      </c>
      <c r="D603" s="74" t="str">
        <f t="shared" si="13"/>
        <v>004516</v>
      </c>
      <c r="E603" s="74"/>
      <c r="F603" s="75">
        <v>44545</v>
      </c>
      <c r="G603" s="76">
        <v>1125300</v>
      </c>
      <c r="H603" s="77" t="s">
        <v>564</v>
      </c>
      <c r="I603" s="75">
        <v>44579</v>
      </c>
      <c r="J603" s="78">
        <v>44580</v>
      </c>
      <c r="K603" s="79" t="s">
        <v>433</v>
      </c>
      <c r="L603" s="80"/>
      <c r="M603" s="67"/>
      <c r="N603" s="81"/>
      <c r="O603" s="81"/>
    </row>
    <row r="604" spans="1:15" s="66" customFormat="1" hidden="1" x14ac:dyDescent="0.25">
      <c r="A604" s="73">
        <v>423</v>
      </c>
      <c r="B604" s="74">
        <v>299</v>
      </c>
      <c r="C604" s="74" t="s">
        <v>566</v>
      </c>
      <c r="D604" s="74" t="str">
        <f t="shared" si="13"/>
        <v>004382</v>
      </c>
      <c r="E604" s="74"/>
      <c r="F604" s="75">
        <v>44545</v>
      </c>
      <c r="G604" s="76">
        <v>1136853</v>
      </c>
      <c r="H604" s="77" t="s">
        <v>74</v>
      </c>
      <c r="I604" s="75">
        <v>44579</v>
      </c>
      <c r="J604" s="78">
        <v>44580</v>
      </c>
      <c r="K604" s="79" t="s">
        <v>69</v>
      </c>
      <c r="L604" s="80"/>
      <c r="M604" s="67"/>
      <c r="N604" s="81"/>
      <c r="O604" s="81"/>
    </row>
    <row r="605" spans="1:15" s="66" customFormat="1" hidden="1" x14ac:dyDescent="0.25">
      <c r="A605" s="73">
        <v>424</v>
      </c>
      <c r="B605" s="74">
        <v>299</v>
      </c>
      <c r="C605" s="74" t="s">
        <v>567</v>
      </c>
      <c r="D605" s="74" t="str">
        <f t="shared" si="13"/>
        <v>004381</v>
      </c>
      <c r="E605" s="74"/>
      <c r="F605" s="75">
        <v>44545</v>
      </c>
      <c r="G605" s="76">
        <v>1136853</v>
      </c>
      <c r="H605" s="77" t="s">
        <v>333</v>
      </c>
      <c r="I605" s="75">
        <v>44579</v>
      </c>
      <c r="J605" s="78">
        <v>44580</v>
      </c>
      <c r="K605" s="79" t="s">
        <v>69</v>
      </c>
      <c r="L605" s="80"/>
      <c r="M605" s="67"/>
      <c r="N605" s="81"/>
      <c r="O605" s="81"/>
    </row>
    <row r="606" spans="1:15" s="66" customFormat="1" hidden="1" x14ac:dyDescent="0.25">
      <c r="A606" s="73">
        <v>432</v>
      </c>
      <c r="B606" s="74">
        <v>910</v>
      </c>
      <c r="C606" s="74" t="s">
        <v>575</v>
      </c>
      <c r="D606" s="74" t="str">
        <f t="shared" si="13"/>
        <v>004512</v>
      </c>
      <c r="E606" s="74"/>
      <c r="F606" s="75">
        <v>44545</v>
      </c>
      <c r="G606" s="76">
        <v>1173960</v>
      </c>
      <c r="H606" s="77" t="s">
        <v>86</v>
      </c>
      <c r="I606" s="75">
        <v>44579</v>
      </c>
      <c r="J606" s="78">
        <v>44580</v>
      </c>
      <c r="K606" s="79" t="s">
        <v>98</v>
      </c>
      <c r="L606" s="80"/>
      <c r="M606" s="67"/>
      <c r="N606" s="81"/>
      <c r="O606" s="81"/>
    </row>
    <row r="607" spans="1:15" s="66" customFormat="1" hidden="1" x14ac:dyDescent="0.25">
      <c r="A607" s="73">
        <v>459</v>
      </c>
      <c r="B607" s="74">
        <v>299</v>
      </c>
      <c r="C607" s="74" t="s">
        <v>606</v>
      </c>
      <c r="D607" s="74" t="str">
        <f t="shared" si="13"/>
        <v>004367</v>
      </c>
      <c r="E607" s="74"/>
      <c r="F607" s="75">
        <v>44545</v>
      </c>
      <c r="G607" s="76">
        <v>1264219</v>
      </c>
      <c r="H607" s="77" t="s">
        <v>115</v>
      </c>
      <c r="I607" s="75">
        <v>44579</v>
      </c>
      <c r="J607" s="78">
        <v>44580</v>
      </c>
      <c r="K607" s="79" t="s">
        <v>69</v>
      </c>
      <c r="L607" s="80"/>
      <c r="M607" s="67"/>
      <c r="N607" s="81"/>
      <c r="O607" s="81"/>
    </row>
    <row r="608" spans="1:15" s="66" customFormat="1" hidden="1" x14ac:dyDescent="0.25">
      <c r="A608" s="73">
        <v>464</v>
      </c>
      <c r="B608" s="74">
        <v>299</v>
      </c>
      <c r="C608" s="74" t="s">
        <v>611</v>
      </c>
      <c r="D608" s="74" t="str">
        <f t="shared" si="13"/>
        <v>004350</v>
      </c>
      <c r="E608" s="74"/>
      <c r="F608" s="75">
        <v>44545</v>
      </c>
      <c r="G608" s="76">
        <v>1281966</v>
      </c>
      <c r="H608" s="77" t="s">
        <v>95</v>
      </c>
      <c r="I608" s="75">
        <v>44579</v>
      </c>
      <c r="J608" s="78">
        <v>44580</v>
      </c>
      <c r="K608" s="79" t="s">
        <v>69</v>
      </c>
      <c r="L608" s="80"/>
      <c r="M608" s="67"/>
      <c r="N608" s="81"/>
      <c r="O608" s="81"/>
    </row>
    <row r="609" spans="1:15" s="66" customFormat="1" hidden="1" x14ac:dyDescent="0.25">
      <c r="A609" s="73">
        <v>468</v>
      </c>
      <c r="B609" s="74">
        <v>299</v>
      </c>
      <c r="C609" s="74" t="s">
        <v>615</v>
      </c>
      <c r="D609" s="74" t="str">
        <f t="shared" si="13"/>
        <v>004391</v>
      </c>
      <c r="E609" s="74"/>
      <c r="F609" s="75">
        <v>44545</v>
      </c>
      <c r="G609" s="76">
        <v>1290691</v>
      </c>
      <c r="H609" s="77" t="s">
        <v>68</v>
      </c>
      <c r="I609" s="75">
        <v>44579</v>
      </c>
      <c r="J609" s="78">
        <v>44580</v>
      </c>
      <c r="K609" s="79" t="s">
        <v>69</v>
      </c>
      <c r="L609" s="80"/>
      <c r="M609" s="67"/>
      <c r="N609" s="81"/>
      <c r="O609" s="81"/>
    </row>
    <row r="610" spans="1:15" s="66" customFormat="1" hidden="1" x14ac:dyDescent="0.25">
      <c r="A610" s="73">
        <v>483</v>
      </c>
      <c r="B610" s="74">
        <v>299</v>
      </c>
      <c r="C610" s="74" t="s">
        <v>632</v>
      </c>
      <c r="D610" s="74" t="str">
        <f t="shared" si="13"/>
        <v>004390</v>
      </c>
      <c r="E610" s="74"/>
      <c r="F610" s="75">
        <v>44545</v>
      </c>
      <c r="G610" s="76">
        <v>1359743</v>
      </c>
      <c r="H610" s="77" t="s">
        <v>74</v>
      </c>
      <c r="I610" s="75">
        <v>44579</v>
      </c>
      <c r="J610" s="78">
        <v>44580</v>
      </c>
      <c r="K610" s="79" t="s">
        <v>69</v>
      </c>
      <c r="L610" s="80"/>
      <c r="M610" s="67"/>
      <c r="N610" s="81"/>
      <c r="O610" s="81"/>
    </row>
    <row r="611" spans="1:15" s="66" customFormat="1" hidden="1" x14ac:dyDescent="0.25">
      <c r="A611" s="73">
        <v>496</v>
      </c>
      <c r="B611" s="74">
        <v>299</v>
      </c>
      <c r="C611" s="74" t="s">
        <v>645</v>
      </c>
      <c r="D611" s="74" t="str">
        <f t="shared" si="13"/>
        <v>004366</v>
      </c>
      <c r="E611" s="74"/>
      <c r="F611" s="75">
        <v>44545</v>
      </c>
      <c r="G611" s="76">
        <v>1418560</v>
      </c>
      <c r="H611" s="77" t="s">
        <v>115</v>
      </c>
      <c r="I611" s="75">
        <v>44579</v>
      </c>
      <c r="J611" s="78">
        <v>44580</v>
      </c>
      <c r="K611" s="79" t="s">
        <v>69</v>
      </c>
      <c r="L611" s="80"/>
      <c r="M611" s="67"/>
      <c r="N611" s="81"/>
      <c r="O611" s="81"/>
    </row>
    <row r="612" spans="1:15" s="66" customFormat="1" hidden="1" x14ac:dyDescent="0.25">
      <c r="A612" s="73">
        <v>505</v>
      </c>
      <c r="B612" s="74">
        <v>299</v>
      </c>
      <c r="C612" s="74" t="s">
        <v>656</v>
      </c>
      <c r="D612" s="74" t="str">
        <f t="shared" si="13"/>
        <v>004385</v>
      </c>
      <c r="E612" s="74"/>
      <c r="F612" s="75">
        <v>44545</v>
      </c>
      <c r="G612" s="76">
        <v>1443453</v>
      </c>
      <c r="H612" s="77" t="s">
        <v>95</v>
      </c>
      <c r="I612" s="75">
        <v>44579</v>
      </c>
      <c r="J612" s="78">
        <v>44580</v>
      </c>
      <c r="K612" s="79" t="s">
        <v>69</v>
      </c>
      <c r="L612" s="80"/>
      <c r="M612" s="67"/>
      <c r="N612" s="81"/>
      <c r="O612" s="81"/>
    </row>
    <row r="613" spans="1:15" s="66" customFormat="1" hidden="1" x14ac:dyDescent="0.25">
      <c r="A613" s="73">
        <v>523</v>
      </c>
      <c r="B613" s="74">
        <v>299</v>
      </c>
      <c r="C613" s="74" t="s">
        <v>676</v>
      </c>
      <c r="D613" s="74" t="str">
        <f t="shared" si="13"/>
        <v>b04370</v>
      </c>
      <c r="E613" s="74"/>
      <c r="F613" s="75">
        <v>44545</v>
      </c>
      <c r="G613" s="76">
        <v>1543691</v>
      </c>
      <c r="H613" s="77" t="s">
        <v>65</v>
      </c>
      <c r="I613" s="75">
        <v>44579</v>
      </c>
      <c r="J613" s="78">
        <v>44580</v>
      </c>
      <c r="K613" s="79" t="s">
        <v>69</v>
      </c>
      <c r="L613" s="80"/>
      <c r="M613" s="67"/>
      <c r="N613" s="81"/>
      <c r="O613" s="81"/>
    </row>
    <row r="614" spans="1:15" s="66" customFormat="1" x14ac:dyDescent="0.25">
      <c r="A614" s="73">
        <v>541</v>
      </c>
      <c r="B614" s="74">
        <v>546</v>
      </c>
      <c r="C614" s="74" t="s">
        <v>697</v>
      </c>
      <c r="D614" s="74" t="str">
        <f>RIGHT(C614,4)</f>
        <v>4517</v>
      </c>
      <c r="E614" s="74"/>
      <c r="F614" s="75">
        <v>44545</v>
      </c>
      <c r="G614" s="76">
        <v>1625509</v>
      </c>
      <c r="H614" s="77" t="s">
        <v>698</v>
      </c>
      <c r="I614" s="75">
        <v>44579</v>
      </c>
      <c r="J614" s="78">
        <v>44580</v>
      </c>
      <c r="K614" s="79" t="s">
        <v>699</v>
      </c>
      <c r="L614" s="80"/>
      <c r="M614" s="67"/>
      <c r="N614" s="81"/>
      <c r="O614" s="81"/>
    </row>
    <row r="615" spans="1:15" s="66" customFormat="1" hidden="1" x14ac:dyDescent="0.25">
      <c r="A615" s="73">
        <v>554</v>
      </c>
      <c r="B615" s="74">
        <v>299</v>
      </c>
      <c r="C615" s="74" t="s">
        <v>713</v>
      </c>
      <c r="D615" s="74" t="str">
        <f t="shared" si="13"/>
        <v>004394</v>
      </c>
      <c r="E615" s="74"/>
      <c r="F615" s="75">
        <v>44545</v>
      </c>
      <c r="G615" s="76">
        <v>1710640</v>
      </c>
      <c r="H615" s="77" t="s">
        <v>68</v>
      </c>
      <c r="I615" s="75">
        <v>44579</v>
      </c>
      <c r="J615" s="78">
        <v>44580</v>
      </c>
      <c r="K615" s="79" t="s">
        <v>69</v>
      </c>
      <c r="L615" s="80"/>
      <c r="M615" s="67"/>
      <c r="N615" s="81"/>
      <c r="O615" s="81"/>
    </row>
    <row r="616" spans="1:15" s="66" customFormat="1" hidden="1" x14ac:dyDescent="0.25">
      <c r="A616" s="73">
        <v>555</v>
      </c>
      <c r="B616" s="74">
        <v>299</v>
      </c>
      <c r="C616" s="74" t="s">
        <v>714</v>
      </c>
      <c r="D616" s="74" t="str">
        <f t="shared" si="13"/>
        <v>004393</v>
      </c>
      <c r="E616" s="74"/>
      <c r="F616" s="75">
        <v>44545</v>
      </c>
      <c r="G616" s="76">
        <v>1710640</v>
      </c>
      <c r="H616" s="77" t="s">
        <v>83</v>
      </c>
      <c r="I616" s="75">
        <v>44579</v>
      </c>
      <c r="J616" s="78">
        <v>44580</v>
      </c>
      <c r="K616" s="79" t="s">
        <v>69</v>
      </c>
      <c r="L616" s="80"/>
      <c r="M616" s="67"/>
      <c r="N616" s="81"/>
      <c r="O616" s="81"/>
    </row>
    <row r="617" spans="1:15" s="66" customFormat="1" hidden="1" x14ac:dyDescent="0.25">
      <c r="A617" s="73">
        <v>583</v>
      </c>
      <c r="B617" s="74">
        <v>299</v>
      </c>
      <c r="C617" s="74" t="s">
        <v>751</v>
      </c>
      <c r="D617" s="74" t="str">
        <f t="shared" si="13"/>
        <v>004369</v>
      </c>
      <c r="E617" s="74"/>
      <c r="F617" s="75">
        <v>44545</v>
      </c>
      <c r="G617" s="76">
        <v>1902467</v>
      </c>
      <c r="H617" s="77" t="s">
        <v>115</v>
      </c>
      <c r="I617" s="75">
        <v>44579</v>
      </c>
      <c r="J617" s="78">
        <v>44580</v>
      </c>
      <c r="K617" s="79" t="s">
        <v>69</v>
      </c>
      <c r="L617" s="80"/>
      <c r="M617" s="67"/>
      <c r="N617" s="81"/>
      <c r="O617" s="81"/>
    </row>
    <row r="618" spans="1:15" s="66" customFormat="1" hidden="1" x14ac:dyDescent="0.25">
      <c r="A618" s="73">
        <v>595</v>
      </c>
      <c r="B618" s="74">
        <v>299</v>
      </c>
      <c r="C618" s="74" t="s">
        <v>768</v>
      </c>
      <c r="D618" s="74" t="str">
        <f t="shared" si="13"/>
        <v>004349</v>
      </c>
      <c r="E618" s="74"/>
      <c r="F618" s="75">
        <v>44545</v>
      </c>
      <c r="G618" s="76">
        <v>1953166</v>
      </c>
      <c r="H618" s="77" t="s">
        <v>333</v>
      </c>
      <c r="I618" s="75">
        <v>44579</v>
      </c>
      <c r="J618" s="78">
        <v>44580</v>
      </c>
      <c r="K618" s="79" t="s">
        <v>69</v>
      </c>
      <c r="L618" s="80"/>
      <c r="M618" s="67"/>
      <c r="N618" s="81"/>
      <c r="O618" s="81"/>
    </row>
    <row r="619" spans="1:15" s="66" customFormat="1" hidden="1" x14ac:dyDescent="0.25">
      <c r="A619" s="73">
        <v>601</v>
      </c>
      <c r="B619" s="74">
        <v>299</v>
      </c>
      <c r="C619" s="74" t="s">
        <v>774</v>
      </c>
      <c r="D619" s="74" t="str">
        <f t="shared" si="13"/>
        <v>004387</v>
      </c>
      <c r="E619" s="74"/>
      <c r="F619" s="75">
        <v>44545</v>
      </c>
      <c r="G619" s="76">
        <v>1970562</v>
      </c>
      <c r="H619" s="77" t="s">
        <v>333</v>
      </c>
      <c r="I619" s="75">
        <v>44579</v>
      </c>
      <c r="J619" s="78">
        <v>44580</v>
      </c>
      <c r="K619" s="79" t="s">
        <v>69</v>
      </c>
      <c r="L619" s="80"/>
      <c r="M619" s="67"/>
      <c r="N619" s="81"/>
      <c r="O619" s="81"/>
    </row>
    <row r="620" spans="1:15" s="66" customFormat="1" x14ac:dyDescent="0.25">
      <c r="A620" s="73">
        <v>698</v>
      </c>
      <c r="B620" s="74">
        <v>514</v>
      </c>
      <c r="C620" s="74" t="s">
        <v>889</v>
      </c>
      <c r="D620" s="74" t="str">
        <f>RIGHT(C620,4)</f>
        <v>4519</v>
      </c>
      <c r="E620" s="74"/>
      <c r="F620" s="75">
        <v>44545</v>
      </c>
      <c r="G620" s="76">
        <v>2531826</v>
      </c>
      <c r="H620" s="77" t="s">
        <v>107</v>
      </c>
      <c r="I620" s="75">
        <v>44579</v>
      </c>
      <c r="J620" s="78">
        <v>44580</v>
      </c>
      <c r="K620" s="79" t="s">
        <v>284</v>
      </c>
      <c r="L620" s="80"/>
      <c r="M620" s="67"/>
      <c r="N620" s="81"/>
      <c r="O620" s="81"/>
    </row>
    <row r="621" spans="1:15" s="66" customFormat="1" hidden="1" x14ac:dyDescent="0.25">
      <c r="A621" s="73">
        <v>710</v>
      </c>
      <c r="B621" s="74">
        <v>299</v>
      </c>
      <c r="C621" s="74" t="s">
        <v>902</v>
      </c>
      <c r="D621" s="74" t="str">
        <f t="shared" si="13"/>
        <v>004383</v>
      </c>
      <c r="E621" s="74"/>
      <c r="F621" s="75">
        <v>44545</v>
      </c>
      <c r="G621" s="76">
        <v>2623962</v>
      </c>
      <c r="H621" s="77" t="s">
        <v>333</v>
      </c>
      <c r="I621" s="75">
        <v>44579</v>
      </c>
      <c r="J621" s="78">
        <v>44580</v>
      </c>
      <c r="K621" s="79" t="s">
        <v>69</v>
      </c>
      <c r="L621" s="80"/>
      <c r="M621" s="67"/>
      <c r="N621" s="81"/>
      <c r="O621" s="81"/>
    </row>
    <row r="622" spans="1:15" s="66" customFormat="1" hidden="1" x14ac:dyDescent="0.25">
      <c r="A622" s="73">
        <v>730</v>
      </c>
      <c r="B622" s="74">
        <v>299</v>
      </c>
      <c r="C622" s="74" t="s">
        <v>924</v>
      </c>
      <c r="D622" s="74" t="str">
        <f t="shared" si="13"/>
        <v>004395</v>
      </c>
      <c r="E622" s="74"/>
      <c r="F622" s="75">
        <v>44545</v>
      </c>
      <c r="G622" s="76">
        <v>2853461</v>
      </c>
      <c r="H622" s="77" t="s">
        <v>333</v>
      </c>
      <c r="I622" s="75">
        <v>44579</v>
      </c>
      <c r="J622" s="78">
        <v>44580</v>
      </c>
      <c r="K622" s="79" t="s">
        <v>69</v>
      </c>
      <c r="L622" s="80"/>
      <c r="M622" s="67"/>
      <c r="N622" s="81"/>
      <c r="O622" s="81"/>
    </row>
    <row r="623" spans="1:15" s="66" customFormat="1" x14ac:dyDescent="0.25">
      <c r="A623" s="73">
        <v>741</v>
      </c>
      <c r="B623" s="74">
        <v>541</v>
      </c>
      <c r="C623" s="74" t="s">
        <v>934</v>
      </c>
      <c r="D623" s="74" t="str">
        <f t="shared" si="13"/>
        <v>004375</v>
      </c>
      <c r="E623" s="74"/>
      <c r="F623" s="75">
        <v>44545</v>
      </c>
      <c r="G623" s="76">
        <v>2984883</v>
      </c>
      <c r="H623" s="77" t="s">
        <v>257</v>
      </c>
      <c r="I623" s="75">
        <v>44579</v>
      </c>
      <c r="J623" s="78">
        <v>44580</v>
      </c>
      <c r="K623" s="79" t="s">
        <v>737</v>
      </c>
      <c r="L623" s="80"/>
      <c r="M623" s="67"/>
      <c r="N623" s="81"/>
      <c r="O623" s="81"/>
    </row>
    <row r="624" spans="1:15" s="66" customFormat="1" x14ac:dyDescent="0.25">
      <c r="A624" s="73">
        <v>768</v>
      </c>
      <c r="B624" s="74">
        <v>199</v>
      </c>
      <c r="C624" s="74" t="s">
        <v>962</v>
      </c>
      <c r="D624" s="74" t="str">
        <f t="shared" si="13"/>
        <v>004518</v>
      </c>
      <c r="E624" s="74"/>
      <c r="F624" s="75">
        <v>44545</v>
      </c>
      <c r="G624" s="76">
        <v>3330300</v>
      </c>
      <c r="H624" s="77" t="s">
        <v>107</v>
      </c>
      <c r="I624" s="75">
        <v>44579</v>
      </c>
      <c r="J624" s="78">
        <v>44580</v>
      </c>
      <c r="K624" s="79" t="s">
        <v>622</v>
      </c>
      <c r="L624" s="80"/>
      <c r="M624" s="67"/>
      <c r="N624" s="81"/>
      <c r="O624" s="81"/>
    </row>
    <row r="625" spans="1:15" s="66" customFormat="1" x14ac:dyDescent="0.25">
      <c r="A625" s="73">
        <v>773</v>
      </c>
      <c r="B625" s="74">
        <v>412</v>
      </c>
      <c r="C625" s="74" t="s">
        <v>967</v>
      </c>
      <c r="D625" s="74" t="str">
        <f t="shared" si="13"/>
        <v>004386</v>
      </c>
      <c r="E625" s="74"/>
      <c r="F625" s="75">
        <v>44545</v>
      </c>
      <c r="G625" s="76">
        <v>3389122</v>
      </c>
      <c r="H625" s="77" t="s">
        <v>107</v>
      </c>
      <c r="I625" s="75">
        <v>44579</v>
      </c>
      <c r="J625" s="78">
        <v>44580</v>
      </c>
      <c r="K625" s="79" t="s">
        <v>351</v>
      </c>
      <c r="L625" s="80"/>
      <c r="M625" s="67"/>
      <c r="N625" s="81"/>
      <c r="O625" s="81"/>
    </row>
    <row r="626" spans="1:15" s="66" customFormat="1" hidden="1" x14ac:dyDescent="0.25">
      <c r="A626" s="73">
        <v>778</v>
      </c>
      <c r="B626" s="74">
        <v>299</v>
      </c>
      <c r="C626" s="74" t="s">
        <v>972</v>
      </c>
      <c r="D626" s="74" t="str">
        <f t="shared" si="13"/>
        <v>004380</v>
      </c>
      <c r="E626" s="74"/>
      <c r="F626" s="75">
        <v>44545</v>
      </c>
      <c r="G626" s="76">
        <v>3418465</v>
      </c>
      <c r="H626" s="77" t="s">
        <v>95</v>
      </c>
      <c r="I626" s="75">
        <v>44579</v>
      </c>
      <c r="J626" s="78">
        <v>44580</v>
      </c>
      <c r="K626" s="79" t="s">
        <v>69</v>
      </c>
      <c r="L626" s="80"/>
      <c r="M626" s="67"/>
      <c r="N626" s="81"/>
      <c r="O626" s="81"/>
    </row>
    <row r="627" spans="1:15" s="66" customFormat="1" x14ac:dyDescent="0.25">
      <c r="A627" s="73">
        <v>787</v>
      </c>
      <c r="B627" s="74">
        <v>305</v>
      </c>
      <c r="C627" s="74" t="s">
        <v>981</v>
      </c>
      <c r="D627" s="74" t="str">
        <f t="shared" si="13"/>
        <v>004360</v>
      </c>
      <c r="E627" s="74"/>
      <c r="F627" s="75">
        <v>44545</v>
      </c>
      <c r="G627" s="76">
        <v>3524069</v>
      </c>
      <c r="H627" s="77" t="s">
        <v>107</v>
      </c>
      <c r="I627" s="75">
        <v>44579</v>
      </c>
      <c r="J627" s="78">
        <v>44580</v>
      </c>
      <c r="K627" s="79" t="s">
        <v>473</v>
      </c>
      <c r="L627" s="80"/>
      <c r="M627" s="67"/>
      <c r="N627" s="81"/>
      <c r="O627" s="81"/>
    </row>
    <row r="628" spans="1:15" s="66" customFormat="1" hidden="1" x14ac:dyDescent="0.25">
      <c r="A628" s="73">
        <v>857</v>
      </c>
      <c r="B628" s="74">
        <v>299</v>
      </c>
      <c r="C628" s="74" t="s">
        <v>1056</v>
      </c>
      <c r="D628" s="74" t="str">
        <f t="shared" si="13"/>
        <v>004377</v>
      </c>
      <c r="E628" s="74"/>
      <c r="F628" s="75">
        <v>44545</v>
      </c>
      <c r="G628" s="76">
        <v>4880337</v>
      </c>
      <c r="H628" s="77" t="s">
        <v>83</v>
      </c>
      <c r="I628" s="75">
        <v>44579</v>
      </c>
      <c r="J628" s="78">
        <v>44580</v>
      </c>
      <c r="K628" s="79" t="s">
        <v>69</v>
      </c>
      <c r="L628" s="80"/>
      <c r="M628" s="67"/>
      <c r="N628" s="81"/>
      <c r="O628" s="81"/>
    </row>
    <row r="629" spans="1:15" s="66" customFormat="1" hidden="1" x14ac:dyDescent="0.25">
      <c r="A629" s="73">
        <v>858</v>
      </c>
      <c r="B629" s="74">
        <v>299</v>
      </c>
      <c r="C629" s="74" t="s">
        <v>1057</v>
      </c>
      <c r="D629" s="74" t="str">
        <f t="shared" si="13"/>
        <v>b4355</v>
      </c>
      <c r="E629" s="74"/>
      <c r="F629" s="75">
        <v>44545</v>
      </c>
      <c r="G629" s="76">
        <v>4880337</v>
      </c>
      <c r="H629" s="77" t="s">
        <v>68</v>
      </c>
      <c r="I629" s="75">
        <v>44579</v>
      </c>
      <c r="J629" s="78">
        <v>44580</v>
      </c>
      <c r="K629" s="79" t="s">
        <v>69</v>
      </c>
      <c r="L629" s="80"/>
      <c r="M629" s="67"/>
      <c r="N629" s="81"/>
      <c r="O629" s="81"/>
    </row>
    <row r="630" spans="1:15" s="66" customFormat="1" x14ac:dyDescent="0.25">
      <c r="A630" s="73">
        <v>879</v>
      </c>
      <c r="B630" s="74">
        <v>413</v>
      </c>
      <c r="C630" s="74" t="s">
        <v>1080</v>
      </c>
      <c r="D630" s="74" t="str">
        <f t="shared" si="13"/>
        <v>004348</v>
      </c>
      <c r="E630" s="74"/>
      <c r="F630" s="75">
        <v>44545</v>
      </c>
      <c r="G630" s="76">
        <v>5463645</v>
      </c>
      <c r="H630" s="77" t="s">
        <v>107</v>
      </c>
      <c r="I630" s="75">
        <v>44579</v>
      </c>
      <c r="J630" s="78">
        <v>44580</v>
      </c>
      <c r="K630" s="79" t="s">
        <v>329</v>
      </c>
      <c r="L630" s="80"/>
      <c r="M630" s="67"/>
      <c r="N630" s="81"/>
      <c r="O630" s="81"/>
    </row>
    <row r="631" spans="1:15" s="66" customFormat="1" x14ac:dyDescent="0.25">
      <c r="A631" s="73">
        <v>927</v>
      </c>
      <c r="B631" s="74">
        <v>613</v>
      </c>
      <c r="C631" s="74" t="s">
        <v>1134</v>
      </c>
      <c r="D631" s="74" t="str">
        <f>RIGHT(C631,4)</f>
        <v>4515</v>
      </c>
      <c r="E631" s="74"/>
      <c r="F631" s="75">
        <v>44545</v>
      </c>
      <c r="G631" s="76">
        <v>20645163</v>
      </c>
      <c r="H631" s="77" t="s">
        <v>670</v>
      </c>
      <c r="I631" s="75">
        <v>44579</v>
      </c>
      <c r="J631" s="78">
        <v>44580</v>
      </c>
      <c r="K631" s="79" t="s">
        <v>1108</v>
      </c>
      <c r="L631" s="80"/>
      <c r="M631" s="67"/>
      <c r="N631" s="81"/>
      <c r="O631" s="81"/>
    </row>
    <row r="632" spans="1:15" s="66" customFormat="1" hidden="1" x14ac:dyDescent="0.25">
      <c r="A632" s="73">
        <v>931</v>
      </c>
      <c r="B632" s="74">
        <v>299</v>
      </c>
      <c r="C632" s="74" t="s">
        <v>1138</v>
      </c>
      <c r="D632" s="74" t="str">
        <f t="shared" si="13"/>
        <v>b4376</v>
      </c>
      <c r="E632" s="74"/>
      <c r="F632" s="75">
        <v>44545</v>
      </c>
      <c r="G632" s="76">
        <v>2384333</v>
      </c>
      <c r="H632" s="77" t="s">
        <v>86</v>
      </c>
      <c r="I632" s="75">
        <v>44580</v>
      </c>
      <c r="J632" s="78">
        <v>44580</v>
      </c>
      <c r="K632" s="79" t="s">
        <v>69</v>
      </c>
      <c r="L632" s="80"/>
      <c r="M632" s="67"/>
      <c r="N632" s="81"/>
      <c r="O632" s="81"/>
    </row>
    <row r="633" spans="1:15" s="66" customFormat="1" hidden="1" x14ac:dyDescent="0.25">
      <c r="A633" s="73">
        <v>960</v>
      </c>
      <c r="B633" s="74">
        <v>299</v>
      </c>
      <c r="C633" s="74" t="s">
        <v>1168</v>
      </c>
      <c r="D633" s="74" t="str">
        <f t="shared" si="13"/>
        <v>-B4384</v>
      </c>
      <c r="E633" s="74"/>
      <c r="F633" s="75">
        <v>44545</v>
      </c>
      <c r="G633" s="76">
        <v>986230</v>
      </c>
      <c r="H633" s="77" t="s">
        <v>74</v>
      </c>
      <c r="I633" s="75">
        <v>44586</v>
      </c>
      <c r="J633" s="78">
        <v>44610</v>
      </c>
      <c r="K633" s="79" t="s">
        <v>69</v>
      </c>
      <c r="L633" s="80"/>
      <c r="M633" s="67"/>
      <c r="N633" s="81"/>
      <c r="O633" s="81"/>
    </row>
    <row r="634" spans="1:15" s="66" customFormat="1" hidden="1" x14ac:dyDescent="0.25">
      <c r="A634" s="73">
        <v>1007</v>
      </c>
      <c r="B634" s="74">
        <v>299</v>
      </c>
      <c r="C634" s="74" t="s">
        <v>1218</v>
      </c>
      <c r="D634" s="74" t="str">
        <f t="shared" si="13"/>
        <v>004364</v>
      </c>
      <c r="E634" s="74"/>
      <c r="F634" s="75">
        <v>44545</v>
      </c>
      <c r="G634" s="76">
        <v>1601471</v>
      </c>
      <c r="H634" s="77" t="s">
        <v>74</v>
      </c>
      <c r="I634" s="75">
        <v>44629</v>
      </c>
      <c r="J634" s="78">
        <v>44639</v>
      </c>
      <c r="K634" s="79" t="s">
        <v>69</v>
      </c>
      <c r="L634" s="80"/>
      <c r="M634" s="67"/>
      <c r="N634" s="81"/>
      <c r="O634" s="81"/>
    </row>
    <row r="635" spans="1:15" s="66" customFormat="1" hidden="1" x14ac:dyDescent="0.25">
      <c r="A635" s="73">
        <v>120</v>
      </c>
      <c r="B635" s="74">
        <v>299</v>
      </c>
      <c r="C635" s="74">
        <v>45683</v>
      </c>
      <c r="D635" s="74" t="str">
        <f t="shared" si="13"/>
        <v>45683</v>
      </c>
      <c r="E635" s="74"/>
      <c r="F635" s="75">
        <v>44546</v>
      </c>
      <c r="G635" s="76">
        <v>-662402</v>
      </c>
      <c r="H635" s="77" t="s">
        <v>201</v>
      </c>
      <c r="I635" s="75">
        <v>44567</v>
      </c>
      <c r="J635" s="78">
        <v>44580</v>
      </c>
      <c r="K635" s="79" t="s">
        <v>69</v>
      </c>
      <c r="L635" s="80" t="s">
        <v>63</v>
      </c>
      <c r="M635" s="67"/>
      <c r="N635" s="81"/>
      <c r="O635" s="81"/>
    </row>
    <row r="636" spans="1:15" s="66" customFormat="1" hidden="1" x14ac:dyDescent="0.25">
      <c r="A636" s="73">
        <v>128</v>
      </c>
      <c r="B636" s="74">
        <v>299</v>
      </c>
      <c r="C636" s="74">
        <v>45692</v>
      </c>
      <c r="D636" s="74" t="str">
        <f t="shared" si="13"/>
        <v>45692</v>
      </c>
      <c r="E636" s="74"/>
      <c r="F636" s="75">
        <v>44546</v>
      </c>
      <c r="G636" s="76">
        <v>-258138</v>
      </c>
      <c r="H636" s="77" t="s">
        <v>209</v>
      </c>
      <c r="I636" s="75">
        <v>44567</v>
      </c>
      <c r="J636" s="78">
        <v>44580</v>
      </c>
      <c r="K636" s="79" t="s">
        <v>69</v>
      </c>
      <c r="L636" s="80" t="s">
        <v>63</v>
      </c>
      <c r="M636" s="67"/>
      <c r="N636" s="81"/>
      <c r="O636" s="81"/>
    </row>
    <row r="637" spans="1:15" s="66" customFormat="1" hidden="1" x14ac:dyDescent="0.25">
      <c r="A637" s="73">
        <v>131</v>
      </c>
      <c r="B637" s="74">
        <v>299</v>
      </c>
      <c r="C637" s="74">
        <v>45746</v>
      </c>
      <c r="D637" s="74" t="str">
        <f t="shared" si="13"/>
        <v>45746</v>
      </c>
      <c r="E637" s="74"/>
      <c r="F637" s="75">
        <v>44546</v>
      </c>
      <c r="G637" s="76">
        <v>-172764</v>
      </c>
      <c r="H637" s="77" t="s">
        <v>212</v>
      </c>
      <c r="I637" s="75">
        <v>44567</v>
      </c>
      <c r="J637" s="78">
        <v>44580</v>
      </c>
      <c r="K637" s="79" t="s">
        <v>69</v>
      </c>
      <c r="L637" s="80" t="s">
        <v>63</v>
      </c>
      <c r="M637" s="67"/>
      <c r="N637" s="81"/>
      <c r="O637" s="81"/>
    </row>
    <row r="638" spans="1:15" s="66" customFormat="1" hidden="1" x14ac:dyDescent="0.25">
      <c r="A638" s="73">
        <v>224</v>
      </c>
      <c r="B638" s="74">
        <v>299</v>
      </c>
      <c r="C638" s="74" t="s">
        <v>331</v>
      </c>
      <c r="D638" s="74" t="str">
        <f t="shared" si="13"/>
        <v>004539</v>
      </c>
      <c r="E638" s="74"/>
      <c r="F638" s="75">
        <v>44546</v>
      </c>
      <c r="G638" s="76">
        <v>276001</v>
      </c>
      <c r="H638" s="77" t="s">
        <v>68</v>
      </c>
      <c r="I638" s="75">
        <v>44579</v>
      </c>
      <c r="J638" s="78">
        <v>44580</v>
      </c>
      <c r="K638" s="79" t="s">
        <v>69</v>
      </c>
      <c r="L638" s="80"/>
      <c r="M638" s="67"/>
      <c r="N638" s="81"/>
      <c r="O638" s="81"/>
    </row>
    <row r="639" spans="1:15" s="66" customFormat="1" hidden="1" x14ac:dyDescent="0.25">
      <c r="A639" s="73">
        <v>280</v>
      </c>
      <c r="B639" s="74">
        <v>299</v>
      </c>
      <c r="C639" s="74" t="s">
        <v>399</v>
      </c>
      <c r="D639" s="74" t="str">
        <f t="shared" si="13"/>
        <v>004569</v>
      </c>
      <c r="E639" s="74"/>
      <c r="F639" s="75">
        <v>44546</v>
      </c>
      <c r="G639" s="76">
        <v>639949</v>
      </c>
      <c r="H639" s="77" t="s">
        <v>68</v>
      </c>
      <c r="I639" s="75">
        <v>44579</v>
      </c>
      <c r="J639" s="78">
        <v>44580</v>
      </c>
      <c r="K639" s="79" t="s">
        <v>69</v>
      </c>
      <c r="L639" s="80"/>
      <c r="M639" s="67"/>
      <c r="N639" s="81"/>
      <c r="O639" s="81"/>
    </row>
    <row r="640" spans="1:15" s="66" customFormat="1" hidden="1" x14ac:dyDescent="0.25">
      <c r="A640" s="73">
        <v>287</v>
      </c>
      <c r="B640" s="74">
        <v>299</v>
      </c>
      <c r="C640" s="74" t="s">
        <v>406</v>
      </c>
      <c r="D640" s="74" t="str">
        <f t="shared" si="13"/>
        <v>004547</v>
      </c>
      <c r="E640" s="74"/>
      <c r="F640" s="75">
        <v>44546</v>
      </c>
      <c r="G640" s="76">
        <v>652251</v>
      </c>
      <c r="H640" s="77" t="s">
        <v>74</v>
      </c>
      <c r="I640" s="75">
        <v>44579</v>
      </c>
      <c r="J640" s="78">
        <v>44580</v>
      </c>
      <c r="K640" s="79" t="s">
        <v>69</v>
      </c>
      <c r="L640" s="80"/>
      <c r="M640" s="67"/>
      <c r="N640" s="81"/>
      <c r="O640" s="81"/>
    </row>
    <row r="641" spans="1:15" s="66" customFormat="1" hidden="1" x14ac:dyDescent="0.25">
      <c r="A641" s="73">
        <v>291</v>
      </c>
      <c r="B641" s="74">
        <v>299</v>
      </c>
      <c r="C641" s="74" t="s">
        <v>410</v>
      </c>
      <c r="D641" s="74" t="str">
        <f t="shared" si="13"/>
        <v>004563</v>
      </c>
      <c r="E641" s="74"/>
      <c r="F641" s="75">
        <v>44546</v>
      </c>
      <c r="G641" s="76">
        <v>656871</v>
      </c>
      <c r="H641" s="77" t="s">
        <v>74</v>
      </c>
      <c r="I641" s="75">
        <v>44579</v>
      </c>
      <c r="J641" s="78">
        <v>44580</v>
      </c>
      <c r="K641" s="79" t="s">
        <v>69</v>
      </c>
      <c r="L641" s="80"/>
      <c r="M641" s="67"/>
      <c r="N641" s="81"/>
      <c r="O641" s="81"/>
    </row>
    <row r="642" spans="1:15" s="66" customFormat="1" hidden="1" x14ac:dyDescent="0.25">
      <c r="A642" s="73">
        <v>342</v>
      </c>
      <c r="B642" s="74">
        <v>299</v>
      </c>
      <c r="C642" s="74" t="s">
        <v>471</v>
      </c>
      <c r="D642" s="74" t="str">
        <f t="shared" si="13"/>
        <v>b4541</v>
      </c>
      <c r="E642" s="74"/>
      <c r="F642" s="75">
        <v>44546</v>
      </c>
      <c r="G642" s="76">
        <v>852303</v>
      </c>
      <c r="H642" s="77" t="s">
        <v>86</v>
      </c>
      <c r="I642" s="75">
        <v>44579</v>
      </c>
      <c r="J642" s="78">
        <v>44580</v>
      </c>
      <c r="K642" s="79" t="s">
        <v>69</v>
      </c>
      <c r="L642" s="80"/>
      <c r="M642" s="67"/>
      <c r="N642" s="81"/>
      <c r="O642" s="81"/>
    </row>
    <row r="643" spans="1:15" s="66" customFormat="1" hidden="1" x14ac:dyDescent="0.25">
      <c r="A643" s="73">
        <v>358</v>
      </c>
      <c r="B643" s="74">
        <v>299</v>
      </c>
      <c r="C643" s="74" t="s">
        <v>489</v>
      </c>
      <c r="D643" s="74" t="str">
        <f t="shared" ref="D643:D706" si="14">RIGHT(C643,6)</f>
        <v>004553</v>
      </c>
      <c r="E643" s="74"/>
      <c r="F643" s="75">
        <v>44546</v>
      </c>
      <c r="G643" s="76">
        <v>886820</v>
      </c>
      <c r="H643" s="77" t="s">
        <v>95</v>
      </c>
      <c r="I643" s="75">
        <v>44579</v>
      </c>
      <c r="J643" s="78">
        <v>44580</v>
      </c>
      <c r="K643" s="79" t="s">
        <v>69</v>
      </c>
      <c r="L643" s="80"/>
      <c r="M643" s="67"/>
      <c r="N643" s="81"/>
      <c r="O643" s="81"/>
    </row>
    <row r="644" spans="1:15" s="66" customFormat="1" hidden="1" x14ac:dyDescent="0.25">
      <c r="A644" s="73">
        <v>469</v>
      </c>
      <c r="B644" s="74">
        <v>299</v>
      </c>
      <c r="C644" s="74" t="s">
        <v>616</v>
      </c>
      <c r="D644" s="74" t="str">
        <f t="shared" si="14"/>
        <v>004540</v>
      </c>
      <c r="E644" s="74"/>
      <c r="F644" s="75">
        <v>44546</v>
      </c>
      <c r="G644" s="76">
        <v>1290691</v>
      </c>
      <c r="H644" s="77" t="s">
        <v>74</v>
      </c>
      <c r="I644" s="75">
        <v>44579</v>
      </c>
      <c r="J644" s="78">
        <v>44580</v>
      </c>
      <c r="K644" s="79" t="s">
        <v>69</v>
      </c>
      <c r="L644" s="80"/>
      <c r="M644" s="67"/>
      <c r="N644" s="81"/>
      <c r="O644" s="81"/>
    </row>
    <row r="645" spans="1:15" s="66" customFormat="1" hidden="1" x14ac:dyDescent="0.25">
      <c r="A645" s="73">
        <v>497</v>
      </c>
      <c r="B645" s="74">
        <v>299</v>
      </c>
      <c r="C645" s="74" t="s">
        <v>646</v>
      </c>
      <c r="D645" s="74" t="str">
        <f t="shared" si="14"/>
        <v>004549</v>
      </c>
      <c r="E645" s="74"/>
      <c r="F645" s="75">
        <v>44546</v>
      </c>
      <c r="G645" s="76">
        <v>1418560</v>
      </c>
      <c r="H645" s="77" t="s">
        <v>74</v>
      </c>
      <c r="I645" s="75">
        <v>44579</v>
      </c>
      <c r="J645" s="78">
        <v>44580</v>
      </c>
      <c r="K645" s="79" t="s">
        <v>69</v>
      </c>
      <c r="L645" s="80"/>
      <c r="M645" s="67"/>
      <c r="N645" s="81"/>
      <c r="O645" s="81"/>
    </row>
    <row r="646" spans="1:15" s="66" customFormat="1" hidden="1" x14ac:dyDescent="0.25">
      <c r="A646" s="73">
        <v>603</v>
      </c>
      <c r="B646" s="74">
        <v>299</v>
      </c>
      <c r="C646" s="74" t="s">
        <v>776</v>
      </c>
      <c r="D646" s="74" t="str">
        <f t="shared" si="14"/>
        <v>004559</v>
      </c>
      <c r="E646" s="74"/>
      <c r="F646" s="75">
        <v>44546</v>
      </c>
      <c r="G646" s="76">
        <v>1972454</v>
      </c>
      <c r="H646" s="77" t="s">
        <v>68</v>
      </c>
      <c r="I646" s="75">
        <v>44579</v>
      </c>
      <c r="J646" s="78">
        <v>44580</v>
      </c>
      <c r="K646" s="79" t="s">
        <v>69</v>
      </c>
      <c r="L646" s="80"/>
      <c r="M646" s="67"/>
      <c r="N646" s="81"/>
      <c r="O646" s="81"/>
    </row>
    <row r="647" spans="1:15" s="66" customFormat="1" x14ac:dyDescent="0.25">
      <c r="A647" s="73">
        <v>613</v>
      </c>
      <c r="B647" s="74">
        <v>465</v>
      </c>
      <c r="C647" s="74" t="s">
        <v>787</v>
      </c>
      <c r="D647" s="74" t="str">
        <f t="shared" si="14"/>
        <v>004557</v>
      </c>
      <c r="E647" s="74"/>
      <c r="F647" s="75">
        <v>44546</v>
      </c>
      <c r="G647" s="76">
        <v>2029379</v>
      </c>
      <c r="H647" s="77" t="s">
        <v>107</v>
      </c>
      <c r="I647" s="75">
        <v>44579</v>
      </c>
      <c r="J647" s="78">
        <v>44580</v>
      </c>
      <c r="K647" s="79" t="s">
        <v>108</v>
      </c>
      <c r="L647" s="80"/>
      <c r="M647" s="67"/>
      <c r="N647" s="81"/>
      <c r="O647" s="81"/>
    </row>
    <row r="648" spans="1:15" s="66" customFormat="1" hidden="1" x14ac:dyDescent="0.25">
      <c r="A648" s="73">
        <v>652</v>
      </c>
      <c r="B648" s="74">
        <v>910</v>
      </c>
      <c r="C648" s="74" t="s">
        <v>839</v>
      </c>
      <c r="D648" s="74" t="str">
        <f t="shared" si="14"/>
        <v>004565</v>
      </c>
      <c r="E648" s="74"/>
      <c r="F648" s="75">
        <v>44546</v>
      </c>
      <c r="G648" s="76">
        <v>2108176</v>
      </c>
      <c r="H648" s="77" t="s">
        <v>86</v>
      </c>
      <c r="I648" s="75">
        <v>44579</v>
      </c>
      <c r="J648" s="78">
        <v>44580</v>
      </c>
      <c r="K648" s="79" t="s">
        <v>98</v>
      </c>
      <c r="L648" s="80"/>
      <c r="M648" s="67"/>
      <c r="N648" s="81"/>
      <c r="O648" s="81"/>
    </row>
    <row r="649" spans="1:15" s="66" customFormat="1" hidden="1" x14ac:dyDescent="0.25">
      <c r="A649" s="73">
        <v>655</v>
      </c>
      <c r="B649" s="74">
        <v>299</v>
      </c>
      <c r="C649" s="74" t="s">
        <v>842</v>
      </c>
      <c r="D649" s="74" t="str">
        <f t="shared" si="14"/>
        <v>004551</v>
      </c>
      <c r="E649" s="74"/>
      <c r="F649" s="75">
        <v>44546</v>
      </c>
      <c r="G649" s="76">
        <v>2139990</v>
      </c>
      <c r="H649" s="77" t="s">
        <v>83</v>
      </c>
      <c r="I649" s="75">
        <v>44579</v>
      </c>
      <c r="J649" s="78">
        <v>44580</v>
      </c>
      <c r="K649" s="79" t="s">
        <v>69</v>
      </c>
      <c r="L649" s="80"/>
      <c r="M649" s="67"/>
      <c r="N649" s="81"/>
      <c r="O649" s="81"/>
    </row>
    <row r="650" spans="1:15" s="66" customFormat="1" hidden="1" x14ac:dyDescent="0.25">
      <c r="A650" s="73">
        <v>722</v>
      </c>
      <c r="B650" s="74">
        <v>299</v>
      </c>
      <c r="C650" s="74" t="s">
        <v>916</v>
      </c>
      <c r="D650" s="74" t="str">
        <f t="shared" si="14"/>
        <v>004550</v>
      </c>
      <c r="E650" s="74"/>
      <c r="F650" s="75">
        <v>44546</v>
      </c>
      <c r="G650" s="76">
        <v>2738043</v>
      </c>
      <c r="H650" s="77" t="s">
        <v>83</v>
      </c>
      <c r="I650" s="75">
        <v>44579</v>
      </c>
      <c r="J650" s="78">
        <v>44580</v>
      </c>
      <c r="K650" s="79" t="s">
        <v>69</v>
      </c>
      <c r="L650" s="80"/>
      <c r="M650" s="67"/>
      <c r="N650" s="81"/>
      <c r="O650" s="81"/>
    </row>
    <row r="651" spans="1:15" s="66" customFormat="1" hidden="1" x14ac:dyDescent="0.25">
      <c r="A651" s="73">
        <v>786</v>
      </c>
      <c r="B651" s="74">
        <v>910</v>
      </c>
      <c r="C651" s="74" t="s">
        <v>980</v>
      </c>
      <c r="D651" s="74" t="str">
        <f t="shared" si="14"/>
        <v>004566</v>
      </c>
      <c r="E651" s="74"/>
      <c r="F651" s="75">
        <v>44546</v>
      </c>
      <c r="G651" s="76">
        <v>3512621</v>
      </c>
      <c r="H651" s="77" t="s">
        <v>86</v>
      </c>
      <c r="I651" s="75">
        <v>44579</v>
      </c>
      <c r="J651" s="78">
        <v>44580</v>
      </c>
      <c r="K651" s="79" t="s">
        <v>98</v>
      </c>
      <c r="L651" s="80"/>
      <c r="M651" s="67"/>
      <c r="N651" s="81"/>
      <c r="O651" s="81"/>
    </row>
    <row r="652" spans="1:15" s="66" customFormat="1" x14ac:dyDescent="0.25">
      <c r="A652" s="73">
        <v>788</v>
      </c>
      <c r="B652" s="74">
        <v>456</v>
      </c>
      <c r="C652" s="74" t="s">
        <v>982</v>
      </c>
      <c r="D652" s="74" t="str">
        <f t="shared" si="14"/>
        <v>004542</v>
      </c>
      <c r="E652" s="74"/>
      <c r="F652" s="75">
        <v>44546</v>
      </c>
      <c r="G652" s="76">
        <v>3526688</v>
      </c>
      <c r="H652" s="77" t="s">
        <v>107</v>
      </c>
      <c r="I652" s="75">
        <v>44579</v>
      </c>
      <c r="J652" s="78">
        <v>44580</v>
      </c>
      <c r="K652" s="79" t="s">
        <v>854</v>
      </c>
      <c r="L652" s="80"/>
      <c r="M652" s="67"/>
      <c r="N652" s="81"/>
      <c r="O652" s="81"/>
    </row>
    <row r="653" spans="1:15" s="66" customFormat="1" x14ac:dyDescent="0.25">
      <c r="A653" s="73">
        <v>836</v>
      </c>
      <c r="B653" s="74">
        <v>418</v>
      </c>
      <c r="C653" s="74">
        <v>4544</v>
      </c>
      <c r="D653" s="74" t="str">
        <f t="shared" si="14"/>
        <v>4544</v>
      </c>
      <c r="E653" s="74"/>
      <c r="F653" s="75">
        <v>44546</v>
      </c>
      <c r="G653" s="76">
        <v>4246649</v>
      </c>
      <c r="H653" s="77" t="s">
        <v>107</v>
      </c>
      <c r="I653" s="75">
        <v>44579</v>
      </c>
      <c r="J653" s="78">
        <v>44580</v>
      </c>
      <c r="K653" s="79" t="s">
        <v>626</v>
      </c>
      <c r="L653" s="80"/>
      <c r="M653" s="67"/>
      <c r="N653" s="81"/>
      <c r="O653" s="81"/>
    </row>
    <row r="654" spans="1:15" s="66" customFormat="1" x14ac:dyDescent="0.25">
      <c r="A654" s="73">
        <v>843</v>
      </c>
      <c r="B654" s="74">
        <v>524</v>
      </c>
      <c r="C654" s="74" t="s">
        <v>1041</v>
      </c>
      <c r="D654" s="74" t="str">
        <f t="shared" si="14"/>
        <v>004554</v>
      </c>
      <c r="E654" s="74"/>
      <c r="F654" s="75">
        <v>44546</v>
      </c>
      <c r="G654" s="76">
        <v>4523840</v>
      </c>
      <c r="H654" s="77" t="s">
        <v>107</v>
      </c>
      <c r="I654" s="75">
        <v>44579</v>
      </c>
      <c r="J654" s="78">
        <v>44580</v>
      </c>
      <c r="K654" s="79" t="s">
        <v>823</v>
      </c>
      <c r="L654" s="80"/>
      <c r="M654" s="67"/>
      <c r="N654" s="81"/>
      <c r="O654" s="81"/>
    </row>
    <row r="655" spans="1:15" s="66" customFormat="1" x14ac:dyDescent="0.25">
      <c r="A655" s="73">
        <v>880</v>
      </c>
      <c r="B655" s="74">
        <v>428</v>
      </c>
      <c r="C655" s="74" t="s">
        <v>1081</v>
      </c>
      <c r="D655" s="74" t="str">
        <f t="shared" si="14"/>
        <v>004546</v>
      </c>
      <c r="E655" s="74"/>
      <c r="F655" s="75">
        <v>44546</v>
      </c>
      <c r="G655" s="76">
        <v>5541382</v>
      </c>
      <c r="H655" s="77" t="s">
        <v>107</v>
      </c>
      <c r="I655" s="75">
        <v>44579</v>
      </c>
      <c r="J655" s="78">
        <v>44580</v>
      </c>
      <c r="K655" s="79" t="s">
        <v>807</v>
      </c>
      <c r="L655" s="80"/>
      <c r="M655" s="67"/>
      <c r="N655" s="81"/>
      <c r="O655" s="81"/>
    </row>
    <row r="656" spans="1:15" s="66" customFormat="1" x14ac:dyDescent="0.25">
      <c r="A656" s="73">
        <v>900</v>
      </c>
      <c r="B656" s="74">
        <v>511</v>
      </c>
      <c r="C656" s="74" t="s">
        <v>1104</v>
      </c>
      <c r="D656" s="74" t="str">
        <f t="shared" si="14"/>
        <v>004545</v>
      </c>
      <c r="E656" s="74"/>
      <c r="F656" s="75">
        <v>44546</v>
      </c>
      <c r="G656" s="76">
        <v>6909504</v>
      </c>
      <c r="H656" s="77" t="s">
        <v>107</v>
      </c>
      <c r="I656" s="75">
        <v>44579</v>
      </c>
      <c r="J656" s="78">
        <v>44580</v>
      </c>
      <c r="K656" s="79" t="s">
        <v>821</v>
      </c>
      <c r="L656" s="80"/>
      <c r="M656" s="67"/>
      <c r="N656" s="81"/>
      <c r="O656" s="81"/>
    </row>
    <row r="657" spans="1:15" s="66" customFormat="1" x14ac:dyDescent="0.25">
      <c r="A657" s="73">
        <v>910</v>
      </c>
      <c r="B657" s="74">
        <v>443</v>
      </c>
      <c r="C657" s="74" t="s">
        <v>1116</v>
      </c>
      <c r="D657" s="74" t="str">
        <f t="shared" si="14"/>
        <v>004548</v>
      </c>
      <c r="E657" s="74"/>
      <c r="F657" s="75">
        <v>44546</v>
      </c>
      <c r="G657" s="76">
        <v>7696590</v>
      </c>
      <c r="H657" s="77" t="s">
        <v>107</v>
      </c>
      <c r="I657" s="75">
        <v>44579</v>
      </c>
      <c r="J657" s="78">
        <v>44580</v>
      </c>
      <c r="K657" s="79" t="s">
        <v>1024</v>
      </c>
      <c r="L657" s="80"/>
      <c r="M657" s="67"/>
      <c r="N657" s="81"/>
      <c r="O657" s="81"/>
    </row>
    <row r="658" spans="1:15" s="66" customFormat="1" x14ac:dyDescent="0.25">
      <c r="A658" s="73">
        <v>932</v>
      </c>
      <c r="B658" s="74">
        <v>430</v>
      </c>
      <c r="C658" s="74" t="s">
        <v>1139</v>
      </c>
      <c r="D658" s="74" t="str">
        <f t="shared" si="14"/>
        <v>004538</v>
      </c>
      <c r="E658" s="74"/>
      <c r="F658" s="75">
        <v>44546</v>
      </c>
      <c r="G658" s="76">
        <v>2496596</v>
      </c>
      <c r="H658" s="77" t="s">
        <v>107</v>
      </c>
      <c r="I658" s="75">
        <v>44580</v>
      </c>
      <c r="J658" s="78">
        <v>44580</v>
      </c>
      <c r="K658" s="79" t="s">
        <v>302</v>
      </c>
      <c r="L658" s="80"/>
      <c r="M658" s="67"/>
      <c r="N658" s="81"/>
      <c r="O658" s="81"/>
    </row>
    <row r="659" spans="1:15" s="66" customFormat="1" x14ac:dyDescent="0.25">
      <c r="A659" s="73">
        <v>966</v>
      </c>
      <c r="B659" s="74">
        <v>441</v>
      </c>
      <c r="C659" s="74" t="s">
        <v>1174</v>
      </c>
      <c r="D659" s="74" t="str">
        <f t="shared" si="14"/>
        <v>004568</v>
      </c>
      <c r="E659" s="74"/>
      <c r="F659" s="75">
        <v>44546</v>
      </c>
      <c r="G659" s="76">
        <v>960504</v>
      </c>
      <c r="H659" s="77" t="s">
        <v>682</v>
      </c>
      <c r="I659" s="75">
        <v>44587</v>
      </c>
      <c r="J659" s="78">
        <v>44610</v>
      </c>
      <c r="K659" s="79" t="s">
        <v>915</v>
      </c>
      <c r="L659" s="80"/>
      <c r="M659" s="67"/>
      <c r="N659" s="81"/>
      <c r="O659" s="81"/>
    </row>
    <row r="660" spans="1:15" s="66" customFormat="1" hidden="1" x14ac:dyDescent="0.25">
      <c r="A660" s="73">
        <v>1008</v>
      </c>
      <c r="B660" s="74">
        <v>299</v>
      </c>
      <c r="C660" s="74" t="s">
        <v>1219</v>
      </c>
      <c r="D660" s="74" t="str">
        <f t="shared" si="14"/>
        <v>-B4558</v>
      </c>
      <c r="E660" s="74"/>
      <c r="F660" s="75">
        <v>44546</v>
      </c>
      <c r="G660" s="76">
        <v>1609069</v>
      </c>
      <c r="H660" s="77" t="s">
        <v>74</v>
      </c>
      <c r="I660" s="75">
        <v>44629</v>
      </c>
      <c r="J660" s="78">
        <v>44639</v>
      </c>
      <c r="K660" s="79" t="s">
        <v>69</v>
      </c>
      <c r="L660" s="80"/>
      <c r="M660" s="67"/>
      <c r="N660" s="81"/>
      <c r="O660" s="81"/>
    </row>
    <row r="661" spans="1:15" s="66" customFormat="1" hidden="1" x14ac:dyDescent="0.25">
      <c r="A661" s="73">
        <v>115</v>
      </c>
      <c r="B661" s="74">
        <v>299</v>
      </c>
      <c r="C661" s="74">
        <v>45792</v>
      </c>
      <c r="D661" s="74" t="str">
        <f t="shared" si="14"/>
        <v>45792</v>
      </c>
      <c r="E661" s="74"/>
      <c r="F661" s="75">
        <v>44547</v>
      </c>
      <c r="G661" s="76">
        <v>-1159485</v>
      </c>
      <c r="H661" s="77" t="s">
        <v>196</v>
      </c>
      <c r="I661" s="75">
        <v>44567</v>
      </c>
      <c r="J661" s="78">
        <v>44580</v>
      </c>
      <c r="K661" s="79" t="s">
        <v>69</v>
      </c>
      <c r="L661" s="80" t="s">
        <v>63</v>
      </c>
      <c r="M661" s="67"/>
      <c r="N661" s="81"/>
      <c r="O661" s="81"/>
    </row>
    <row r="662" spans="1:15" s="66" customFormat="1" hidden="1" x14ac:dyDescent="0.25">
      <c r="A662" s="73">
        <v>193</v>
      </c>
      <c r="B662" s="74">
        <v>514</v>
      </c>
      <c r="C662" s="74" t="s">
        <v>282</v>
      </c>
      <c r="D662" s="74" t="str">
        <f t="shared" si="14"/>
        <v>A18368</v>
      </c>
      <c r="E662" s="74"/>
      <c r="F662" s="75">
        <v>44547</v>
      </c>
      <c r="G662" s="76">
        <v>-464372</v>
      </c>
      <c r="H662" s="77" t="s">
        <v>283</v>
      </c>
      <c r="I662" s="75">
        <v>44579</v>
      </c>
      <c r="J662" s="78">
        <v>44580</v>
      </c>
      <c r="K662" s="79" t="s">
        <v>284</v>
      </c>
      <c r="L662" s="80" t="s">
        <v>63</v>
      </c>
      <c r="M662" s="67"/>
      <c r="N662" s="81"/>
      <c r="O662" s="81"/>
    </row>
    <row r="663" spans="1:15" s="66" customFormat="1" hidden="1" x14ac:dyDescent="0.25">
      <c r="A663" s="73">
        <v>208</v>
      </c>
      <c r="B663" s="74">
        <v>940</v>
      </c>
      <c r="C663" s="74" t="s">
        <v>304</v>
      </c>
      <c r="D663" s="74" t="str">
        <f t="shared" si="14"/>
        <v>021408</v>
      </c>
      <c r="E663" s="74"/>
      <c r="F663" s="75">
        <v>44547</v>
      </c>
      <c r="G663" s="76">
        <v>-172764</v>
      </c>
      <c r="H663" s="77" t="s">
        <v>305</v>
      </c>
      <c r="I663" s="75">
        <v>44579</v>
      </c>
      <c r="J663" s="78">
        <v>44580</v>
      </c>
      <c r="K663" s="79" t="s">
        <v>306</v>
      </c>
      <c r="L663" s="80" t="s">
        <v>63</v>
      </c>
      <c r="M663" s="67"/>
      <c r="N663" s="81"/>
      <c r="O663" s="81"/>
    </row>
    <row r="664" spans="1:15" s="66" customFormat="1" hidden="1" x14ac:dyDescent="0.25">
      <c r="A664" s="73">
        <v>234</v>
      </c>
      <c r="B664" s="74">
        <v>299</v>
      </c>
      <c r="C664" s="74" t="s">
        <v>344</v>
      </c>
      <c r="D664" s="74" t="str">
        <f t="shared" si="14"/>
        <v>b4601</v>
      </c>
      <c r="E664" s="74"/>
      <c r="F664" s="75">
        <v>44547</v>
      </c>
      <c r="G664" s="76">
        <v>403871</v>
      </c>
      <c r="H664" s="77" t="s">
        <v>86</v>
      </c>
      <c r="I664" s="75">
        <v>44579</v>
      </c>
      <c r="J664" s="78">
        <v>44580</v>
      </c>
      <c r="K664" s="79" t="s">
        <v>69</v>
      </c>
      <c r="L664" s="80"/>
      <c r="M664" s="67"/>
      <c r="N664" s="81"/>
      <c r="O664" s="81"/>
    </row>
    <row r="665" spans="1:15" s="66" customFormat="1" hidden="1" x14ac:dyDescent="0.25">
      <c r="A665" s="73">
        <v>293</v>
      </c>
      <c r="B665" s="74">
        <v>299</v>
      </c>
      <c r="C665" s="74" t="s">
        <v>412</v>
      </c>
      <c r="D665" s="74" t="str">
        <f t="shared" si="14"/>
        <v>b04592</v>
      </c>
      <c r="E665" s="74"/>
      <c r="F665" s="75">
        <v>44547</v>
      </c>
      <c r="G665" s="76">
        <v>673486</v>
      </c>
      <c r="H665" s="77" t="s">
        <v>68</v>
      </c>
      <c r="I665" s="75">
        <v>44579</v>
      </c>
      <c r="J665" s="78">
        <v>44580</v>
      </c>
      <c r="K665" s="79" t="s">
        <v>69</v>
      </c>
      <c r="L665" s="80"/>
      <c r="M665" s="67"/>
      <c r="N665" s="81"/>
      <c r="O665" s="81"/>
    </row>
    <row r="666" spans="1:15" s="66" customFormat="1" hidden="1" x14ac:dyDescent="0.25">
      <c r="A666" s="73">
        <v>316</v>
      </c>
      <c r="B666" s="74">
        <v>299</v>
      </c>
      <c r="C666" s="74" t="s">
        <v>438</v>
      </c>
      <c r="D666" s="74" t="str">
        <f t="shared" si="14"/>
        <v>b04597</v>
      </c>
      <c r="E666" s="74"/>
      <c r="F666" s="75">
        <v>44547</v>
      </c>
      <c r="G666" s="76">
        <v>770362</v>
      </c>
      <c r="H666" s="77" t="s">
        <v>65</v>
      </c>
      <c r="I666" s="75">
        <v>44579</v>
      </c>
      <c r="J666" s="78">
        <v>44580</v>
      </c>
      <c r="K666" s="79" t="s">
        <v>69</v>
      </c>
      <c r="L666" s="80"/>
      <c r="M666" s="67"/>
      <c r="N666" s="81"/>
      <c r="O666" s="81"/>
    </row>
    <row r="667" spans="1:15" s="66" customFormat="1" hidden="1" x14ac:dyDescent="0.25">
      <c r="A667" s="73">
        <v>470</v>
      </c>
      <c r="B667" s="74">
        <v>299</v>
      </c>
      <c r="C667" s="74" t="s">
        <v>617</v>
      </c>
      <c r="D667" s="74" t="str">
        <f t="shared" si="14"/>
        <v>004604</v>
      </c>
      <c r="E667" s="74"/>
      <c r="F667" s="75">
        <v>44547</v>
      </c>
      <c r="G667" s="76">
        <v>1290691</v>
      </c>
      <c r="H667" s="77" t="s">
        <v>68</v>
      </c>
      <c r="I667" s="75">
        <v>44579</v>
      </c>
      <c r="J667" s="78">
        <v>44580</v>
      </c>
      <c r="K667" s="79" t="s">
        <v>69</v>
      </c>
      <c r="L667" s="80"/>
      <c r="M667" s="67"/>
      <c r="N667" s="81"/>
      <c r="O667" s="81"/>
    </row>
    <row r="668" spans="1:15" s="66" customFormat="1" hidden="1" x14ac:dyDescent="0.25">
      <c r="A668" s="73">
        <v>509</v>
      </c>
      <c r="B668" s="74">
        <v>299</v>
      </c>
      <c r="C668" s="74" t="s">
        <v>660</v>
      </c>
      <c r="D668" s="74" t="str">
        <f t="shared" si="14"/>
        <v>004593</v>
      </c>
      <c r="E668" s="74"/>
      <c r="F668" s="75">
        <v>44547</v>
      </c>
      <c r="G668" s="76">
        <v>1458507</v>
      </c>
      <c r="H668" s="77" t="s">
        <v>95</v>
      </c>
      <c r="I668" s="75">
        <v>44579</v>
      </c>
      <c r="J668" s="78">
        <v>44580</v>
      </c>
      <c r="K668" s="79" t="s">
        <v>69</v>
      </c>
      <c r="L668" s="80"/>
      <c r="M668" s="67"/>
      <c r="N668" s="81"/>
      <c r="O668" s="81"/>
    </row>
    <row r="669" spans="1:15" s="66" customFormat="1" hidden="1" x14ac:dyDescent="0.25">
      <c r="A669" s="73">
        <v>559</v>
      </c>
      <c r="B669" s="74">
        <v>299</v>
      </c>
      <c r="C669" s="74" t="s">
        <v>718</v>
      </c>
      <c r="D669" s="74" t="str">
        <f t="shared" si="14"/>
        <v>004596</v>
      </c>
      <c r="E669" s="74"/>
      <c r="F669" s="75">
        <v>44547</v>
      </c>
      <c r="G669" s="76">
        <v>1741014</v>
      </c>
      <c r="H669" s="77" t="s">
        <v>74</v>
      </c>
      <c r="I669" s="75">
        <v>44579</v>
      </c>
      <c r="J669" s="78">
        <v>44580</v>
      </c>
      <c r="K669" s="79" t="s">
        <v>69</v>
      </c>
      <c r="L669" s="80"/>
      <c r="M669" s="67"/>
      <c r="N669" s="81"/>
      <c r="O669" s="81"/>
    </row>
    <row r="670" spans="1:15" s="66" customFormat="1" hidden="1" x14ac:dyDescent="0.25">
      <c r="A670" s="73">
        <v>605</v>
      </c>
      <c r="B670" s="74">
        <v>930</v>
      </c>
      <c r="C670" s="74" t="s">
        <v>778</v>
      </c>
      <c r="D670" s="74" t="str">
        <f t="shared" si="14"/>
        <v>b04587</v>
      </c>
      <c r="E670" s="74"/>
      <c r="F670" s="75">
        <v>44547</v>
      </c>
      <c r="G670" s="76">
        <v>1987651</v>
      </c>
      <c r="H670" s="77" t="s">
        <v>65</v>
      </c>
      <c r="I670" s="75">
        <v>44579</v>
      </c>
      <c r="J670" s="78">
        <v>44580</v>
      </c>
      <c r="K670" s="79" t="s">
        <v>66</v>
      </c>
      <c r="L670" s="80"/>
      <c r="M670" s="67"/>
      <c r="N670" s="81"/>
      <c r="O670" s="81"/>
    </row>
    <row r="671" spans="1:15" s="66" customFormat="1" x14ac:dyDescent="0.25">
      <c r="A671" s="73">
        <v>672</v>
      </c>
      <c r="B671" s="74">
        <v>528</v>
      </c>
      <c r="C671" s="74" t="s">
        <v>861</v>
      </c>
      <c r="D671" s="74" t="str">
        <f t="shared" si="14"/>
        <v>004668</v>
      </c>
      <c r="E671" s="74"/>
      <c r="F671" s="75">
        <v>44547</v>
      </c>
      <c r="G671" s="76">
        <v>2226301</v>
      </c>
      <c r="H671" s="77" t="s">
        <v>723</v>
      </c>
      <c r="I671" s="75">
        <v>44579</v>
      </c>
      <c r="J671" s="78">
        <v>44580</v>
      </c>
      <c r="K671" s="79" t="s">
        <v>185</v>
      </c>
      <c r="L671" s="80"/>
      <c r="M671" s="67"/>
      <c r="N671" s="81"/>
      <c r="O671" s="81"/>
    </row>
    <row r="672" spans="1:15" s="66" customFormat="1" hidden="1" x14ac:dyDescent="0.25">
      <c r="A672" s="73">
        <v>795</v>
      </c>
      <c r="B672" s="74">
        <v>299</v>
      </c>
      <c r="C672" s="74" t="s">
        <v>990</v>
      </c>
      <c r="D672" s="74" t="str">
        <f t="shared" si="14"/>
        <v>004598</v>
      </c>
      <c r="E672" s="74"/>
      <c r="F672" s="75">
        <v>44547</v>
      </c>
      <c r="G672" s="76">
        <v>3564952</v>
      </c>
      <c r="H672" s="77" t="s">
        <v>115</v>
      </c>
      <c r="I672" s="75">
        <v>44579</v>
      </c>
      <c r="J672" s="78">
        <v>44580</v>
      </c>
      <c r="K672" s="79" t="s">
        <v>69</v>
      </c>
      <c r="L672" s="80"/>
      <c r="M672" s="67"/>
      <c r="N672" s="81"/>
      <c r="O672" s="81"/>
    </row>
    <row r="673" spans="1:15" s="66" customFormat="1" hidden="1" x14ac:dyDescent="0.25">
      <c r="A673" s="73">
        <v>939</v>
      </c>
      <c r="B673" s="74">
        <v>299</v>
      </c>
      <c r="C673" s="74" t="s">
        <v>1147</v>
      </c>
      <c r="D673" s="74" t="str">
        <f t="shared" si="14"/>
        <v>-B4589</v>
      </c>
      <c r="E673" s="74"/>
      <c r="F673" s="75">
        <v>44547</v>
      </c>
      <c r="G673" s="76">
        <v>1290691</v>
      </c>
      <c r="H673" s="77" t="s">
        <v>74</v>
      </c>
      <c r="I673" s="75">
        <v>44581</v>
      </c>
      <c r="J673" s="78">
        <v>44610</v>
      </c>
      <c r="K673" s="79" t="s">
        <v>69</v>
      </c>
      <c r="L673" s="80"/>
      <c r="M673" s="67"/>
      <c r="N673" s="81"/>
      <c r="O673" s="81"/>
    </row>
    <row r="674" spans="1:15" s="66" customFormat="1" hidden="1" x14ac:dyDescent="0.25">
      <c r="A674" s="73">
        <v>955</v>
      </c>
      <c r="B674" s="74">
        <v>299</v>
      </c>
      <c r="C674" s="74" t="s">
        <v>1163</v>
      </c>
      <c r="D674" s="74" t="str">
        <f t="shared" si="14"/>
        <v>b4603</v>
      </c>
      <c r="E674" s="74"/>
      <c r="F674" s="75">
        <v>44547</v>
      </c>
      <c r="G674" s="76">
        <v>1513815</v>
      </c>
      <c r="H674" s="77" t="s">
        <v>68</v>
      </c>
      <c r="I674" s="75">
        <v>44584</v>
      </c>
      <c r="J674" s="78">
        <v>44610</v>
      </c>
      <c r="K674" s="79" t="s">
        <v>69</v>
      </c>
      <c r="L674" s="80"/>
      <c r="M674" s="67"/>
      <c r="N674" s="81"/>
      <c r="O674" s="81"/>
    </row>
    <row r="675" spans="1:15" s="66" customFormat="1" hidden="1" x14ac:dyDescent="0.25">
      <c r="A675" s="73">
        <v>993</v>
      </c>
      <c r="B675" s="74">
        <v>459</v>
      </c>
      <c r="C675" s="74">
        <v>751</v>
      </c>
      <c r="D675" s="74" t="str">
        <f t="shared" si="14"/>
        <v>751</v>
      </c>
      <c r="E675" s="74"/>
      <c r="F675" s="75">
        <v>44547</v>
      </c>
      <c r="G675" s="76">
        <v>-568095</v>
      </c>
      <c r="H675" s="77" t="s">
        <v>1202</v>
      </c>
      <c r="I675" s="75">
        <v>44625</v>
      </c>
      <c r="J675" s="78">
        <v>44639</v>
      </c>
      <c r="K675" s="79" t="s">
        <v>1203</v>
      </c>
      <c r="L675" s="80" t="s">
        <v>63</v>
      </c>
      <c r="M675" s="67"/>
      <c r="N675" s="81"/>
      <c r="O675" s="81"/>
    </row>
    <row r="676" spans="1:15" s="66" customFormat="1" hidden="1" x14ac:dyDescent="0.25">
      <c r="A676" s="73">
        <v>181</v>
      </c>
      <c r="B676" s="74">
        <v>450</v>
      </c>
      <c r="C676" s="74">
        <v>953</v>
      </c>
      <c r="D676" s="74" t="str">
        <f t="shared" si="14"/>
        <v>953</v>
      </c>
      <c r="E676" s="74"/>
      <c r="F676" s="75">
        <v>44548</v>
      </c>
      <c r="G676" s="76">
        <v>-1167439</v>
      </c>
      <c r="H676" s="77" t="s">
        <v>264</v>
      </c>
      <c r="I676" s="75">
        <v>44579</v>
      </c>
      <c r="J676" s="78">
        <v>44580</v>
      </c>
      <c r="K676" s="79" t="s">
        <v>265</v>
      </c>
      <c r="L676" s="80" t="s">
        <v>63</v>
      </c>
      <c r="M676" s="67"/>
      <c r="N676" s="81"/>
      <c r="O676" s="81"/>
    </row>
    <row r="677" spans="1:15" s="66" customFormat="1" hidden="1" x14ac:dyDescent="0.25">
      <c r="A677" s="73">
        <v>242</v>
      </c>
      <c r="B677" s="74">
        <v>299</v>
      </c>
      <c r="C677" s="74" t="s">
        <v>354</v>
      </c>
      <c r="D677" s="74" t="str">
        <f t="shared" si="14"/>
        <v>b04711</v>
      </c>
      <c r="E677" s="74"/>
      <c r="F677" s="75">
        <v>44548</v>
      </c>
      <c r="G677" s="76">
        <v>484645</v>
      </c>
      <c r="H677" s="77" t="s">
        <v>333</v>
      </c>
      <c r="I677" s="75">
        <v>44579</v>
      </c>
      <c r="J677" s="78">
        <v>44580</v>
      </c>
      <c r="K677" s="79" t="s">
        <v>69</v>
      </c>
      <c r="L677" s="80"/>
      <c r="M677" s="67"/>
      <c r="N677" s="81"/>
      <c r="O677" s="81"/>
    </row>
    <row r="678" spans="1:15" s="66" customFormat="1" hidden="1" x14ac:dyDescent="0.25">
      <c r="A678" s="73">
        <v>266</v>
      </c>
      <c r="B678" s="74">
        <v>299</v>
      </c>
      <c r="C678" s="74" t="s">
        <v>382</v>
      </c>
      <c r="D678" s="74" t="str">
        <f t="shared" si="14"/>
        <v>004698</v>
      </c>
      <c r="E678" s="74"/>
      <c r="F678" s="75">
        <v>44548</v>
      </c>
      <c r="G678" s="76">
        <v>576302</v>
      </c>
      <c r="H678" s="77" t="s">
        <v>83</v>
      </c>
      <c r="I678" s="75">
        <v>44579</v>
      </c>
      <c r="J678" s="78">
        <v>44580</v>
      </c>
      <c r="K678" s="79" t="s">
        <v>69</v>
      </c>
      <c r="L678" s="80"/>
      <c r="M678" s="67"/>
      <c r="N678" s="81"/>
      <c r="O678" s="81"/>
    </row>
    <row r="679" spans="1:15" s="66" customFormat="1" hidden="1" x14ac:dyDescent="0.25">
      <c r="A679" s="73">
        <v>281</v>
      </c>
      <c r="B679" s="74">
        <v>299</v>
      </c>
      <c r="C679" s="74" t="s">
        <v>400</v>
      </c>
      <c r="D679" s="74" t="str">
        <f t="shared" si="14"/>
        <v>004705</v>
      </c>
      <c r="E679" s="74"/>
      <c r="F679" s="75">
        <v>44548</v>
      </c>
      <c r="G679" s="76">
        <v>642492</v>
      </c>
      <c r="H679" s="77" t="s">
        <v>68</v>
      </c>
      <c r="I679" s="75">
        <v>44579</v>
      </c>
      <c r="J679" s="78">
        <v>44580</v>
      </c>
      <c r="K679" s="79" t="s">
        <v>69</v>
      </c>
      <c r="L679" s="80"/>
      <c r="M679" s="67"/>
      <c r="N679" s="81"/>
      <c r="O679" s="81"/>
    </row>
    <row r="680" spans="1:15" s="66" customFormat="1" hidden="1" x14ac:dyDescent="0.25">
      <c r="A680" s="73">
        <v>323</v>
      </c>
      <c r="B680" s="74">
        <v>299</v>
      </c>
      <c r="C680" s="74" t="s">
        <v>446</v>
      </c>
      <c r="D680" s="74" t="str">
        <f t="shared" si="14"/>
        <v>004697</v>
      </c>
      <c r="E680" s="74"/>
      <c r="F680" s="75">
        <v>44548</v>
      </c>
      <c r="G680" s="76">
        <v>803495</v>
      </c>
      <c r="H680" s="77" t="s">
        <v>74</v>
      </c>
      <c r="I680" s="75">
        <v>44579</v>
      </c>
      <c r="J680" s="78">
        <v>44580</v>
      </c>
      <c r="K680" s="79" t="s">
        <v>69</v>
      </c>
      <c r="L680" s="80"/>
      <c r="M680" s="67"/>
      <c r="N680" s="81"/>
      <c r="O680" s="81"/>
    </row>
    <row r="681" spans="1:15" s="66" customFormat="1" hidden="1" x14ac:dyDescent="0.25">
      <c r="A681" s="73">
        <v>347</v>
      </c>
      <c r="B681" s="74">
        <v>299</v>
      </c>
      <c r="C681" s="74" t="s">
        <v>478</v>
      </c>
      <c r="D681" s="74" t="str">
        <f t="shared" si="14"/>
        <v>004709</v>
      </c>
      <c r="E681" s="74"/>
      <c r="F681" s="75">
        <v>44548</v>
      </c>
      <c r="G681" s="76">
        <v>863819</v>
      </c>
      <c r="H681" s="77" t="s">
        <v>83</v>
      </c>
      <c r="I681" s="75">
        <v>44579</v>
      </c>
      <c r="J681" s="78">
        <v>44580</v>
      </c>
      <c r="K681" s="79" t="s">
        <v>69</v>
      </c>
      <c r="L681" s="80"/>
      <c r="M681" s="67"/>
      <c r="N681" s="81"/>
      <c r="O681" s="81"/>
    </row>
    <row r="682" spans="1:15" s="66" customFormat="1" hidden="1" x14ac:dyDescent="0.25">
      <c r="A682" s="73">
        <v>354</v>
      </c>
      <c r="B682" s="74">
        <v>910</v>
      </c>
      <c r="C682" s="74" t="s">
        <v>485</v>
      </c>
      <c r="D682" s="74" t="str">
        <f t="shared" si="14"/>
        <v>004713</v>
      </c>
      <c r="E682" s="74"/>
      <c r="F682" s="75">
        <v>44548</v>
      </c>
      <c r="G682" s="76">
        <v>885170</v>
      </c>
      <c r="H682" s="77" t="s">
        <v>86</v>
      </c>
      <c r="I682" s="75">
        <v>44579</v>
      </c>
      <c r="J682" s="78">
        <v>44580</v>
      </c>
      <c r="K682" s="79" t="s">
        <v>98</v>
      </c>
      <c r="L682" s="80"/>
      <c r="M682" s="67"/>
      <c r="N682" s="81"/>
      <c r="O682" s="81"/>
    </row>
    <row r="683" spans="1:15" s="66" customFormat="1" x14ac:dyDescent="0.25">
      <c r="A683" s="73">
        <v>417</v>
      </c>
      <c r="B683" s="74">
        <v>409</v>
      </c>
      <c r="C683" s="74" t="s">
        <v>557</v>
      </c>
      <c r="D683" s="74" t="str">
        <f t="shared" si="14"/>
        <v>004684</v>
      </c>
      <c r="E683" s="74"/>
      <c r="F683" s="75">
        <v>44548</v>
      </c>
      <c r="G683" s="76">
        <v>1113266</v>
      </c>
      <c r="H683" s="77" t="s">
        <v>257</v>
      </c>
      <c r="I683" s="75">
        <v>44579</v>
      </c>
      <c r="J683" s="78">
        <v>44580</v>
      </c>
      <c r="K683" s="79" t="s">
        <v>450</v>
      </c>
      <c r="L683" s="80"/>
      <c r="M683" s="67"/>
      <c r="N683" s="81"/>
      <c r="O683" s="81"/>
    </row>
    <row r="684" spans="1:15" s="66" customFormat="1" x14ac:dyDescent="0.25">
      <c r="A684" s="73">
        <v>458</v>
      </c>
      <c r="B684" s="74">
        <v>399</v>
      </c>
      <c r="C684" s="74" t="s">
        <v>605</v>
      </c>
      <c r="D684" s="74" t="str">
        <f t="shared" si="14"/>
        <v>004682</v>
      </c>
      <c r="E684" s="74"/>
      <c r="F684" s="75">
        <v>44548</v>
      </c>
      <c r="G684" s="76">
        <v>1260194</v>
      </c>
      <c r="H684" s="77" t="s">
        <v>107</v>
      </c>
      <c r="I684" s="75">
        <v>44579</v>
      </c>
      <c r="J684" s="78">
        <v>44580</v>
      </c>
      <c r="K684" s="79" t="s">
        <v>108</v>
      </c>
      <c r="L684" s="80"/>
      <c r="M684" s="67"/>
      <c r="N684" s="81"/>
      <c r="O684" s="81"/>
    </row>
    <row r="685" spans="1:15" s="66" customFormat="1" x14ac:dyDescent="0.25">
      <c r="A685" s="73">
        <v>531</v>
      </c>
      <c r="B685" s="74">
        <v>537</v>
      </c>
      <c r="C685" s="74" t="s">
        <v>685</v>
      </c>
      <c r="D685" s="74" t="str">
        <f>RIGHT(C685,4)</f>
        <v>4724</v>
      </c>
      <c r="E685" s="74"/>
      <c r="F685" s="75">
        <v>44548</v>
      </c>
      <c r="G685" s="76">
        <v>1571323</v>
      </c>
      <c r="H685" s="77" t="s">
        <v>107</v>
      </c>
      <c r="I685" s="75">
        <v>44579</v>
      </c>
      <c r="J685" s="78">
        <v>44580</v>
      </c>
      <c r="K685" s="79" t="s">
        <v>686</v>
      </c>
      <c r="L685" s="80"/>
      <c r="M685" s="67"/>
      <c r="N685" s="81"/>
      <c r="O685" s="81"/>
    </row>
    <row r="686" spans="1:15" s="66" customFormat="1" hidden="1" x14ac:dyDescent="0.25">
      <c r="A686" s="73">
        <v>548</v>
      </c>
      <c r="B686" s="74">
        <v>930</v>
      </c>
      <c r="C686" s="74" t="s">
        <v>707</v>
      </c>
      <c r="D686" s="74" t="str">
        <f t="shared" si="14"/>
        <v>b04696</v>
      </c>
      <c r="E686" s="74"/>
      <c r="F686" s="75">
        <v>44548</v>
      </c>
      <c r="G686" s="76">
        <v>1675172</v>
      </c>
      <c r="H686" s="77" t="s">
        <v>529</v>
      </c>
      <c r="I686" s="75">
        <v>44579</v>
      </c>
      <c r="J686" s="78">
        <v>44580</v>
      </c>
      <c r="K686" s="79" t="s">
        <v>66</v>
      </c>
      <c r="L686" s="80"/>
      <c r="M686" s="67"/>
      <c r="N686" s="81"/>
      <c r="O686" s="81"/>
    </row>
    <row r="687" spans="1:15" s="66" customFormat="1" x14ac:dyDescent="0.25">
      <c r="A687" s="73">
        <v>588</v>
      </c>
      <c r="B687" s="74">
        <v>602</v>
      </c>
      <c r="C687" s="74" t="s">
        <v>758</v>
      </c>
      <c r="D687" s="74" t="str">
        <f>RIGHT(C687,4)</f>
        <v>4721</v>
      </c>
      <c r="E687" s="74"/>
      <c r="F687" s="75">
        <v>44548</v>
      </c>
      <c r="G687" s="76">
        <v>1921007</v>
      </c>
      <c r="H687" s="77" t="s">
        <v>759</v>
      </c>
      <c r="I687" s="75">
        <v>44579</v>
      </c>
      <c r="J687" s="78">
        <v>44580</v>
      </c>
      <c r="K687" s="79" t="s">
        <v>757</v>
      </c>
      <c r="L687" s="80"/>
      <c r="M687" s="67"/>
      <c r="N687" s="81"/>
      <c r="O687" s="81"/>
    </row>
    <row r="688" spans="1:15" s="66" customFormat="1" hidden="1" x14ac:dyDescent="0.25">
      <c r="A688" s="73">
        <v>596</v>
      </c>
      <c r="B688" s="74">
        <v>299</v>
      </c>
      <c r="C688" s="74" t="s">
        <v>769</v>
      </c>
      <c r="D688" s="74" t="str">
        <f t="shared" si="14"/>
        <v>004683</v>
      </c>
      <c r="E688" s="74"/>
      <c r="F688" s="75">
        <v>44548</v>
      </c>
      <c r="G688" s="76">
        <v>1953166</v>
      </c>
      <c r="H688" s="77" t="s">
        <v>333</v>
      </c>
      <c r="I688" s="75">
        <v>44579</v>
      </c>
      <c r="J688" s="78">
        <v>44580</v>
      </c>
      <c r="K688" s="79" t="s">
        <v>69</v>
      </c>
      <c r="L688" s="80"/>
      <c r="M688" s="67"/>
      <c r="N688" s="81"/>
      <c r="O688" s="81"/>
    </row>
    <row r="689" spans="1:15" s="66" customFormat="1" x14ac:dyDescent="0.25">
      <c r="A689" s="73">
        <v>668</v>
      </c>
      <c r="B689" s="74">
        <v>414</v>
      </c>
      <c r="C689" s="74" t="s">
        <v>857</v>
      </c>
      <c r="D689" s="74" t="str">
        <f t="shared" si="14"/>
        <v>004710</v>
      </c>
      <c r="E689" s="74"/>
      <c r="F689" s="75">
        <v>44548</v>
      </c>
      <c r="G689" s="76">
        <v>2217270</v>
      </c>
      <c r="H689" s="77" t="s">
        <v>257</v>
      </c>
      <c r="I689" s="75">
        <v>44579</v>
      </c>
      <c r="J689" s="78">
        <v>44580</v>
      </c>
      <c r="K689" s="79" t="s">
        <v>590</v>
      </c>
      <c r="L689" s="80"/>
      <c r="M689" s="67"/>
      <c r="N689" s="81"/>
      <c r="O689" s="81"/>
    </row>
    <row r="690" spans="1:15" s="66" customFormat="1" x14ac:dyDescent="0.25">
      <c r="A690" s="73">
        <v>673</v>
      </c>
      <c r="B690" s="74">
        <v>411</v>
      </c>
      <c r="C690" s="74" t="s">
        <v>862</v>
      </c>
      <c r="D690" s="74" t="str">
        <f t="shared" si="14"/>
        <v>004706</v>
      </c>
      <c r="E690" s="74"/>
      <c r="F690" s="75">
        <v>44548</v>
      </c>
      <c r="G690" s="76">
        <v>2226532</v>
      </c>
      <c r="H690" s="77" t="s">
        <v>257</v>
      </c>
      <c r="I690" s="75">
        <v>44579</v>
      </c>
      <c r="J690" s="78">
        <v>44580</v>
      </c>
      <c r="K690" s="79" t="s">
        <v>750</v>
      </c>
      <c r="L690" s="80"/>
      <c r="M690" s="67"/>
      <c r="N690" s="81"/>
      <c r="O690" s="81"/>
    </row>
    <row r="691" spans="1:15" s="66" customFormat="1" hidden="1" x14ac:dyDescent="0.25">
      <c r="A691" s="73">
        <v>674</v>
      </c>
      <c r="B691" s="74">
        <v>299</v>
      </c>
      <c r="C691" s="74" t="s">
        <v>863</v>
      </c>
      <c r="D691" s="74" t="str">
        <f t="shared" si="14"/>
        <v>b4708</v>
      </c>
      <c r="E691" s="74"/>
      <c r="F691" s="75">
        <v>44548</v>
      </c>
      <c r="G691" s="76">
        <v>2232234</v>
      </c>
      <c r="H691" s="77" t="s">
        <v>86</v>
      </c>
      <c r="I691" s="75">
        <v>44579</v>
      </c>
      <c r="J691" s="78">
        <v>44580</v>
      </c>
      <c r="K691" s="79" t="s">
        <v>69</v>
      </c>
      <c r="L691" s="80"/>
      <c r="M691" s="67"/>
      <c r="N691" s="81"/>
      <c r="O691" s="81"/>
    </row>
    <row r="692" spans="1:15" s="66" customFormat="1" x14ac:dyDescent="0.25">
      <c r="A692" s="73">
        <v>704</v>
      </c>
      <c r="B692" s="74">
        <v>620</v>
      </c>
      <c r="C692" s="74" t="s">
        <v>896</v>
      </c>
      <c r="D692" s="74" t="str">
        <f t="shared" si="14"/>
        <v>004700</v>
      </c>
      <c r="E692" s="74"/>
      <c r="F692" s="75">
        <v>44548</v>
      </c>
      <c r="G692" s="76">
        <v>2576871</v>
      </c>
      <c r="H692" s="77" t="s">
        <v>107</v>
      </c>
      <c r="I692" s="75">
        <v>44579</v>
      </c>
      <c r="J692" s="78">
        <v>44580</v>
      </c>
      <c r="K692" s="79" t="s">
        <v>650</v>
      </c>
      <c r="L692" s="80"/>
      <c r="M692" s="67"/>
      <c r="N692" s="81"/>
      <c r="O692" s="81"/>
    </row>
    <row r="693" spans="1:15" s="66" customFormat="1" x14ac:dyDescent="0.25">
      <c r="A693" s="73">
        <v>719</v>
      </c>
      <c r="B693" s="74">
        <v>306</v>
      </c>
      <c r="C693" s="74" t="s">
        <v>912</v>
      </c>
      <c r="D693" s="74" t="str">
        <f t="shared" si="14"/>
        <v>004699</v>
      </c>
      <c r="E693" s="74"/>
      <c r="F693" s="75">
        <v>44548</v>
      </c>
      <c r="G693" s="76">
        <v>2728748</v>
      </c>
      <c r="H693" s="77" t="s">
        <v>257</v>
      </c>
      <c r="I693" s="75">
        <v>44579</v>
      </c>
      <c r="J693" s="78">
        <v>44580</v>
      </c>
      <c r="K693" s="79" t="s">
        <v>796</v>
      </c>
      <c r="L693" s="80"/>
      <c r="M693" s="67"/>
      <c r="N693" s="81"/>
      <c r="O693" s="81"/>
    </row>
    <row r="694" spans="1:15" s="66" customFormat="1" x14ac:dyDescent="0.25">
      <c r="A694" s="73">
        <v>729</v>
      </c>
      <c r="B694" s="74">
        <v>304</v>
      </c>
      <c r="C694" s="74" t="s">
        <v>923</v>
      </c>
      <c r="D694" s="74" t="str">
        <f t="shared" si="14"/>
        <v>004685</v>
      </c>
      <c r="E694" s="74"/>
      <c r="F694" s="75">
        <v>44548</v>
      </c>
      <c r="G694" s="76">
        <v>2846470</v>
      </c>
      <c r="H694" s="77" t="s">
        <v>107</v>
      </c>
      <c r="I694" s="75">
        <v>44579</v>
      </c>
      <c r="J694" s="78">
        <v>44580</v>
      </c>
      <c r="K694" s="79" t="s">
        <v>270</v>
      </c>
      <c r="L694" s="80"/>
      <c r="M694" s="67"/>
      <c r="N694" s="81"/>
      <c r="O694" s="81"/>
    </row>
    <row r="695" spans="1:15" s="66" customFormat="1" x14ac:dyDescent="0.25">
      <c r="A695" s="73">
        <v>770</v>
      </c>
      <c r="B695" s="74">
        <v>515</v>
      </c>
      <c r="C695" s="74" t="s">
        <v>964</v>
      </c>
      <c r="D695" s="74" t="str">
        <f t="shared" si="14"/>
        <v>004722</v>
      </c>
      <c r="E695" s="74"/>
      <c r="F695" s="75">
        <v>44548</v>
      </c>
      <c r="G695" s="76">
        <v>3339798</v>
      </c>
      <c r="H695" s="77" t="s">
        <v>524</v>
      </c>
      <c r="I695" s="75">
        <v>44579</v>
      </c>
      <c r="J695" s="78">
        <v>44580</v>
      </c>
      <c r="K695" s="79" t="s">
        <v>316</v>
      </c>
      <c r="L695" s="80"/>
      <c r="M695" s="67"/>
      <c r="N695" s="81"/>
      <c r="O695" s="81"/>
    </row>
    <row r="696" spans="1:15" s="66" customFormat="1" x14ac:dyDescent="0.25">
      <c r="A696" s="73">
        <v>783</v>
      </c>
      <c r="B696" s="74">
        <v>536</v>
      </c>
      <c r="C696" s="74" t="s">
        <v>977</v>
      </c>
      <c r="D696" s="74" t="str">
        <f>RIGHT(C696,4)</f>
        <v>4720</v>
      </c>
      <c r="E696" s="74"/>
      <c r="F696" s="75">
        <v>44548</v>
      </c>
      <c r="G696" s="76">
        <v>3455700</v>
      </c>
      <c r="H696" s="77" t="s">
        <v>524</v>
      </c>
      <c r="I696" s="75">
        <v>44579</v>
      </c>
      <c r="J696" s="78">
        <v>44580</v>
      </c>
      <c r="K696" s="79" t="s">
        <v>597</v>
      </c>
      <c r="L696" s="80"/>
      <c r="M696" s="67"/>
      <c r="N696" s="81"/>
      <c r="O696" s="81"/>
    </row>
    <row r="697" spans="1:15" s="66" customFormat="1" x14ac:dyDescent="0.25">
      <c r="A697" s="73">
        <v>878</v>
      </c>
      <c r="B697" s="74">
        <v>415</v>
      </c>
      <c r="C697" s="74" t="s">
        <v>1079</v>
      </c>
      <c r="D697" s="74" t="str">
        <f t="shared" si="14"/>
        <v>004704</v>
      </c>
      <c r="E697" s="74"/>
      <c r="F697" s="75">
        <v>44548</v>
      </c>
      <c r="G697" s="76">
        <v>5438686</v>
      </c>
      <c r="H697" s="77" t="s">
        <v>107</v>
      </c>
      <c r="I697" s="75">
        <v>44579</v>
      </c>
      <c r="J697" s="78">
        <v>44580</v>
      </c>
      <c r="K697" s="79" t="s">
        <v>721</v>
      </c>
      <c r="L697" s="80"/>
      <c r="M697" s="67"/>
      <c r="N697" s="81"/>
      <c r="O697" s="81"/>
    </row>
    <row r="698" spans="1:15" s="66" customFormat="1" x14ac:dyDescent="0.25">
      <c r="A698" s="73">
        <v>892</v>
      </c>
      <c r="B698" s="74">
        <v>413</v>
      </c>
      <c r="C698" s="74" t="s">
        <v>1095</v>
      </c>
      <c r="D698" s="74" t="str">
        <f t="shared" si="14"/>
        <v>004686</v>
      </c>
      <c r="E698" s="74"/>
      <c r="F698" s="75">
        <v>44548</v>
      </c>
      <c r="G698" s="76">
        <v>5769726</v>
      </c>
      <c r="H698" s="77" t="s">
        <v>107</v>
      </c>
      <c r="I698" s="75">
        <v>44579</v>
      </c>
      <c r="J698" s="78">
        <v>44580</v>
      </c>
      <c r="K698" s="79" t="s">
        <v>329</v>
      </c>
      <c r="L698" s="80"/>
      <c r="M698" s="67"/>
      <c r="N698" s="81"/>
      <c r="O698" s="81"/>
    </row>
    <row r="699" spans="1:15" s="66" customFormat="1" x14ac:dyDescent="0.25">
      <c r="A699" s="73">
        <v>898</v>
      </c>
      <c r="B699" s="74">
        <v>432</v>
      </c>
      <c r="C699" s="74" t="s">
        <v>1102</v>
      </c>
      <c r="D699" s="74" t="str">
        <f>RIGHT(C699,4)</f>
        <v>4719</v>
      </c>
      <c r="E699" s="74"/>
      <c r="F699" s="75">
        <v>44548</v>
      </c>
      <c r="G699" s="76">
        <v>6837292</v>
      </c>
      <c r="H699" s="77" t="s">
        <v>107</v>
      </c>
      <c r="I699" s="75">
        <v>44579</v>
      </c>
      <c r="J699" s="78">
        <v>44580</v>
      </c>
      <c r="K699" s="79" t="s">
        <v>953</v>
      </c>
      <c r="L699" s="80"/>
      <c r="M699" s="67"/>
      <c r="N699" s="81"/>
      <c r="O699" s="81"/>
    </row>
    <row r="700" spans="1:15" s="66" customFormat="1" x14ac:dyDescent="0.25">
      <c r="A700" s="73">
        <v>901</v>
      </c>
      <c r="B700" s="74">
        <v>606</v>
      </c>
      <c r="C700" s="74" t="s">
        <v>1105</v>
      </c>
      <c r="D700" s="74" t="str">
        <f t="shared" si="14"/>
        <v>004723</v>
      </c>
      <c r="E700" s="74"/>
      <c r="F700" s="75">
        <v>44548</v>
      </c>
      <c r="G700" s="76">
        <v>6984659</v>
      </c>
      <c r="H700" s="77" t="s">
        <v>723</v>
      </c>
      <c r="I700" s="75">
        <v>44579</v>
      </c>
      <c r="J700" s="78">
        <v>44580</v>
      </c>
      <c r="K700" s="79" t="s">
        <v>279</v>
      </c>
      <c r="L700" s="80"/>
      <c r="M700" s="67"/>
      <c r="N700" s="81"/>
      <c r="O700" s="81"/>
    </row>
    <row r="701" spans="1:15" s="66" customFormat="1" hidden="1" x14ac:dyDescent="0.25">
      <c r="A701" s="73">
        <v>1021</v>
      </c>
      <c r="B701" s="74">
        <v>299</v>
      </c>
      <c r="C701" s="74" t="s">
        <v>1232</v>
      </c>
      <c r="D701" s="74" t="str">
        <f t="shared" si="14"/>
        <v>-B4702</v>
      </c>
      <c r="E701" s="74"/>
      <c r="F701" s="75">
        <v>44548</v>
      </c>
      <c r="G701" s="76">
        <v>3614050</v>
      </c>
      <c r="H701" s="77" t="s">
        <v>74</v>
      </c>
      <c r="I701" s="75">
        <v>44629</v>
      </c>
      <c r="J701" s="78">
        <v>44639</v>
      </c>
      <c r="K701" s="79" t="s">
        <v>69</v>
      </c>
      <c r="L701" s="80"/>
      <c r="M701" s="67"/>
      <c r="N701" s="81"/>
      <c r="O701" s="81"/>
    </row>
    <row r="702" spans="1:15" s="66" customFormat="1" hidden="1" x14ac:dyDescent="0.25">
      <c r="A702" s="73">
        <v>122</v>
      </c>
      <c r="B702" s="74">
        <v>299</v>
      </c>
      <c r="C702" s="74">
        <v>45952</v>
      </c>
      <c r="D702" s="74" t="str">
        <f t="shared" si="14"/>
        <v>45952</v>
      </c>
      <c r="E702" s="74"/>
      <c r="F702" s="75">
        <v>44550</v>
      </c>
      <c r="G702" s="76">
        <v>-552002</v>
      </c>
      <c r="H702" s="77" t="s">
        <v>203</v>
      </c>
      <c r="I702" s="75">
        <v>44567</v>
      </c>
      <c r="J702" s="78">
        <v>44580</v>
      </c>
      <c r="K702" s="79" t="s">
        <v>69</v>
      </c>
      <c r="L702" s="80" t="s">
        <v>63</v>
      </c>
      <c r="M702" s="67"/>
      <c r="N702" s="81"/>
      <c r="O702" s="81"/>
    </row>
    <row r="703" spans="1:15" s="66" customFormat="1" hidden="1" x14ac:dyDescent="0.25">
      <c r="A703" s="73">
        <v>130</v>
      </c>
      <c r="B703" s="74">
        <v>299</v>
      </c>
      <c r="C703" s="74">
        <v>45925</v>
      </c>
      <c r="D703" s="74" t="str">
        <f t="shared" si="14"/>
        <v>45925</v>
      </c>
      <c r="E703" s="74"/>
      <c r="F703" s="75">
        <v>44550</v>
      </c>
      <c r="G703" s="76">
        <v>-244328</v>
      </c>
      <c r="H703" s="77" t="s">
        <v>211</v>
      </c>
      <c r="I703" s="75">
        <v>44567</v>
      </c>
      <c r="J703" s="78">
        <v>44580</v>
      </c>
      <c r="K703" s="79" t="s">
        <v>69</v>
      </c>
      <c r="L703" s="80" t="s">
        <v>63</v>
      </c>
      <c r="M703" s="67"/>
      <c r="N703" s="81"/>
      <c r="O703" s="81"/>
    </row>
    <row r="704" spans="1:15" s="66" customFormat="1" x14ac:dyDescent="0.25">
      <c r="A704" s="73">
        <v>243</v>
      </c>
      <c r="B704" s="74">
        <v>940</v>
      </c>
      <c r="C704" s="74" t="s">
        <v>355</v>
      </c>
      <c r="D704" s="74" t="str">
        <f t="shared" si="14"/>
        <v>004756</v>
      </c>
      <c r="E704" s="74"/>
      <c r="F704" s="75">
        <v>44550</v>
      </c>
      <c r="G704" s="76">
        <v>484645</v>
      </c>
      <c r="H704" s="77" t="s">
        <v>356</v>
      </c>
      <c r="I704" s="75">
        <v>44579</v>
      </c>
      <c r="J704" s="78">
        <v>44580</v>
      </c>
      <c r="K704" s="79" t="s">
        <v>306</v>
      </c>
      <c r="L704" s="80"/>
      <c r="M704" s="67"/>
      <c r="N704" s="81"/>
      <c r="O704" s="81"/>
    </row>
    <row r="705" spans="1:15" s="66" customFormat="1" hidden="1" x14ac:dyDescent="0.25">
      <c r="A705" s="73">
        <v>250</v>
      </c>
      <c r="B705" s="74">
        <v>299</v>
      </c>
      <c r="C705" s="74" t="s">
        <v>364</v>
      </c>
      <c r="D705" s="74" t="str">
        <f t="shared" si="14"/>
        <v>004738</v>
      </c>
      <c r="E705" s="74"/>
      <c r="F705" s="75">
        <v>44550</v>
      </c>
      <c r="G705" s="76">
        <v>528040</v>
      </c>
      <c r="H705" s="77" t="s">
        <v>83</v>
      </c>
      <c r="I705" s="75">
        <v>44579</v>
      </c>
      <c r="J705" s="78">
        <v>44580</v>
      </c>
      <c r="K705" s="79" t="s">
        <v>69</v>
      </c>
      <c r="L705" s="80"/>
      <c r="M705" s="67"/>
      <c r="N705" s="81"/>
      <c r="O705" s="81"/>
    </row>
    <row r="706" spans="1:15" s="66" customFormat="1" hidden="1" x14ac:dyDescent="0.25">
      <c r="A706" s="73">
        <v>251</v>
      </c>
      <c r="B706" s="74">
        <v>299</v>
      </c>
      <c r="C706" s="74" t="s">
        <v>365</v>
      </c>
      <c r="D706" s="74" t="str">
        <f t="shared" si="14"/>
        <v>b4736</v>
      </c>
      <c r="E706" s="74"/>
      <c r="F706" s="75">
        <v>44550</v>
      </c>
      <c r="G706" s="76">
        <v>532092</v>
      </c>
      <c r="H706" s="77" t="s">
        <v>86</v>
      </c>
      <c r="I706" s="75">
        <v>44579</v>
      </c>
      <c r="J706" s="78">
        <v>44580</v>
      </c>
      <c r="K706" s="79" t="s">
        <v>69</v>
      </c>
      <c r="L706" s="80"/>
      <c r="M706" s="67"/>
      <c r="N706" s="81"/>
      <c r="O706" s="81"/>
    </row>
    <row r="707" spans="1:15" s="66" customFormat="1" hidden="1" x14ac:dyDescent="0.25">
      <c r="A707" s="73">
        <v>301</v>
      </c>
      <c r="B707" s="74">
        <v>299</v>
      </c>
      <c r="C707" s="74" t="s">
        <v>420</v>
      </c>
      <c r="D707" s="74" t="str">
        <f t="shared" ref="D707:D770" si="15">RIGHT(C707,6)</f>
        <v>b4746</v>
      </c>
      <c r="E707" s="74"/>
      <c r="F707" s="75">
        <v>44550</v>
      </c>
      <c r="G707" s="76">
        <v>679872</v>
      </c>
      <c r="H707" s="77" t="s">
        <v>86</v>
      </c>
      <c r="I707" s="75">
        <v>44579</v>
      </c>
      <c r="J707" s="78">
        <v>44580</v>
      </c>
      <c r="K707" s="79" t="s">
        <v>69</v>
      </c>
      <c r="L707" s="80"/>
      <c r="M707" s="67"/>
      <c r="N707" s="81"/>
      <c r="O707" s="81"/>
    </row>
    <row r="708" spans="1:15" s="66" customFormat="1" hidden="1" x14ac:dyDescent="0.25">
      <c r="A708" s="73">
        <v>320</v>
      </c>
      <c r="B708" s="74">
        <v>299</v>
      </c>
      <c r="C708" s="74" t="s">
        <v>443</v>
      </c>
      <c r="D708" s="74" t="str">
        <f t="shared" si="15"/>
        <v>004747</v>
      </c>
      <c r="E708" s="74"/>
      <c r="F708" s="75">
        <v>44550</v>
      </c>
      <c r="G708" s="76">
        <v>791607</v>
      </c>
      <c r="H708" s="77" t="s">
        <v>74</v>
      </c>
      <c r="I708" s="75">
        <v>44579</v>
      </c>
      <c r="J708" s="78">
        <v>44580</v>
      </c>
      <c r="K708" s="79" t="s">
        <v>69</v>
      </c>
      <c r="L708" s="80"/>
      <c r="M708" s="67"/>
      <c r="N708" s="81"/>
      <c r="O708" s="81"/>
    </row>
    <row r="709" spans="1:15" s="66" customFormat="1" hidden="1" x14ac:dyDescent="0.25">
      <c r="A709" s="73">
        <v>372</v>
      </c>
      <c r="B709" s="74">
        <v>299</v>
      </c>
      <c r="C709" s="74" t="s">
        <v>505</v>
      </c>
      <c r="D709" s="74" t="str">
        <f t="shared" si="15"/>
        <v>004731</v>
      </c>
      <c r="E709" s="74"/>
      <c r="F709" s="75">
        <v>44550</v>
      </c>
      <c r="G709" s="76">
        <v>953784</v>
      </c>
      <c r="H709" s="77" t="s">
        <v>74</v>
      </c>
      <c r="I709" s="75">
        <v>44579</v>
      </c>
      <c r="J709" s="78">
        <v>44580</v>
      </c>
      <c r="K709" s="79" t="s">
        <v>69</v>
      </c>
      <c r="L709" s="80"/>
      <c r="M709" s="67"/>
      <c r="N709" s="81"/>
      <c r="O709" s="81"/>
    </row>
    <row r="710" spans="1:15" s="66" customFormat="1" x14ac:dyDescent="0.25">
      <c r="A710" s="73">
        <v>388</v>
      </c>
      <c r="B710" s="74">
        <v>542</v>
      </c>
      <c r="C710" s="74" t="s">
        <v>523</v>
      </c>
      <c r="D710" s="74" t="str">
        <f>RIGHT(C710,4)</f>
        <v>4755</v>
      </c>
      <c r="E710" s="74"/>
      <c r="F710" s="75">
        <v>44550</v>
      </c>
      <c r="G710" s="76">
        <v>1014690</v>
      </c>
      <c r="H710" s="77" t="s">
        <v>524</v>
      </c>
      <c r="I710" s="75">
        <v>44579</v>
      </c>
      <c r="J710" s="78">
        <v>44580</v>
      </c>
      <c r="K710" s="79" t="s">
        <v>525</v>
      </c>
      <c r="L710" s="80"/>
      <c r="M710" s="67"/>
      <c r="N710" s="81"/>
      <c r="O710" s="81"/>
    </row>
    <row r="711" spans="1:15" s="66" customFormat="1" hidden="1" x14ac:dyDescent="0.25">
      <c r="A711" s="73">
        <v>438</v>
      </c>
      <c r="B711" s="74">
        <v>299</v>
      </c>
      <c r="C711" s="74" t="s">
        <v>582</v>
      </c>
      <c r="D711" s="74" t="str">
        <f t="shared" si="15"/>
        <v>004748</v>
      </c>
      <c r="E711" s="74"/>
      <c r="F711" s="75">
        <v>44550</v>
      </c>
      <c r="G711" s="76">
        <v>1201536</v>
      </c>
      <c r="H711" s="77" t="s">
        <v>95</v>
      </c>
      <c r="I711" s="75">
        <v>44579</v>
      </c>
      <c r="J711" s="78">
        <v>44580</v>
      </c>
      <c r="K711" s="79" t="s">
        <v>69</v>
      </c>
      <c r="L711" s="80"/>
      <c r="M711" s="67"/>
      <c r="N711" s="81"/>
      <c r="O711" s="81"/>
    </row>
    <row r="712" spans="1:15" s="66" customFormat="1" x14ac:dyDescent="0.25">
      <c r="A712" s="73">
        <v>480</v>
      </c>
      <c r="B712" s="74">
        <v>197</v>
      </c>
      <c r="C712" s="74" t="s">
        <v>629</v>
      </c>
      <c r="D712" s="74" t="str">
        <f t="shared" si="15"/>
        <v>004754</v>
      </c>
      <c r="E712" s="74"/>
      <c r="F712" s="75">
        <v>44550</v>
      </c>
      <c r="G712" s="76">
        <v>1359743</v>
      </c>
      <c r="H712" s="77" t="s">
        <v>392</v>
      </c>
      <c r="I712" s="75">
        <v>44579</v>
      </c>
      <c r="J712" s="78">
        <v>44580</v>
      </c>
      <c r="K712" s="79" t="s">
        <v>628</v>
      </c>
      <c r="L712" s="80"/>
      <c r="M712" s="67"/>
      <c r="N712" s="81"/>
      <c r="O712" s="81"/>
    </row>
    <row r="713" spans="1:15" s="66" customFormat="1" hidden="1" x14ac:dyDescent="0.25">
      <c r="A713" s="73">
        <v>506</v>
      </c>
      <c r="B713" s="74">
        <v>299</v>
      </c>
      <c r="C713" s="74" t="s">
        <v>657</v>
      </c>
      <c r="D713" s="74" t="str">
        <f t="shared" si="15"/>
        <v>004726</v>
      </c>
      <c r="E713" s="74"/>
      <c r="F713" s="75">
        <v>44550</v>
      </c>
      <c r="G713" s="76">
        <v>1443453</v>
      </c>
      <c r="H713" s="77" t="s">
        <v>333</v>
      </c>
      <c r="I713" s="75">
        <v>44579</v>
      </c>
      <c r="J713" s="78">
        <v>44580</v>
      </c>
      <c r="K713" s="79" t="s">
        <v>69</v>
      </c>
      <c r="L713" s="80"/>
      <c r="M713" s="67"/>
      <c r="N713" s="81"/>
      <c r="O713" s="81"/>
    </row>
    <row r="714" spans="1:15" s="66" customFormat="1" x14ac:dyDescent="0.25">
      <c r="A714" s="73">
        <v>508</v>
      </c>
      <c r="B714" s="74">
        <v>940</v>
      </c>
      <c r="C714" s="74" t="s">
        <v>659</v>
      </c>
      <c r="D714" s="74" t="str">
        <f t="shared" si="15"/>
        <v>004758</v>
      </c>
      <c r="E714" s="74"/>
      <c r="F714" s="75">
        <v>44550</v>
      </c>
      <c r="G714" s="76">
        <v>1455471</v>
      </c>
      <c r="H714" s="77" t="s">
        <v>356</v>
      </c>
      <c r="I714" s="75">
        <v>44579</v>
      </c>
      <c r="J714" s="78">
        <v>44580</v>
      </c>
      <c r="K714" s="79" t="s">
        <v>306</v>
      </c>
      <c r="L714" s="80"/>
      <c r="M714" s="67"/>
      <c r="N714" s="81"/>
      <c r="O714" s="81"/>
    </row>
    <row r="715" spans="1:15" s="66" customFormat="1" hidden="1" x14ac:dyDescent="0.25">
      <c r="A715" s="73">
        <v>515</v>
      </c>
      <c r="B715" s="74">
        <v>299</v>
      </c>
      <c r="C715" s="74" t="s">
        <v>666</v>
      </c>
      <c r="D715" s="74" t="str">
        <f t="shared" si="15"/>
        <v>004743</v>
      </c>
      <c r="E715" s="74"/>
      <c r="F715" s="75">
        <v>44550</v>
      </c>
      <c r="G715" s="76">
        <v>1494796</v>
      </c>
      <c r="H715" s="77" t="s">
        <v>115</v>
      </c>
      <c r="I715" s="75">
        <v>44579</v>
      </c>
      <c r="J715" s="78">
        <v>44580</v>
      </c>
      <c r="K715" s="79" t="s">
        <v>69</v>
      </c>
      <c r="L715" s="80"/>
      <c r="M715" s="67"/>
      <c r="N715" s="81"/>
      <c r="O715" s="81"/>
    </row>
    <row r="716" spans="1:15" s="66" customFormat="1" hidden="1" x14ac:dyDescent="0.25">
      <c r="A716" s="73">
        <v>520</v>
      </c>
      <c r="B716" s="74">
        <v>910</v>
      </c>
      <c r="C716" s="74" t="s">
        <v>673</v>
      </c>
      <c r="D716" s="74" t="str">
        <f t="shared" si="15"/>
        <v>004751</v>
      </c>
      <c r="E716" s="74"/>
      <c r="F716" s="75">
        <v>44550</v>
      </c>
      <c r="G716" s="76">
        <v>1542233</v>
      </c>
      <c r="H716" s="77" t="s">
        <v>86</v>
      </c>
      <c r="I716" s="75">
        <v>44579</v>
      </c>
      <c r="J716" s="78">
        <v>44580</v>
      </c>
      <c r="K716" s="79" t="s">
        <v>98</v>
      </c>
      <c r="L716" s="80"/>
      <c r="M716" s="67"/>
      <c r="N716" s="81"/>
      <c r="O716" s="81"/>
    </row>
    <row r="717" spans="1:15" s="66" customFormat="1" x14ac:dyDescent="0.25">
      <c r="A717" s="73">
        <v>571</v>
      </c>
      <c r="B717" s="74">
        <v>541</v>
      </c>
      <c r="C717" s="74" t="s">
        <v>736</v>
      </c>
      <c r="D717" s="74" t="str">
        <f t="shared" si="15"/>
        <v>004727</v>
      </c>
      <c r="E717" s="74"/>
      <c r="F717" s="75">
        <v>44550</v>
      </c>
      <c r="G717" s="76">
        <v>1832457</v>
      </c>
      <c r="H717" s="77" t="s">
        <v>107</v>
      </c>
      <c r="I717" s="75">
        <v>44579</v>
      </c>
      <c r="J717" s="78">
        <v>44580</v>
      </c>
      <c r="K717" s="79" t="s">
        <v>737</v>
      </c>
      <c r="L717" s="80"/>
      <c r="M717" s="67"/>
      <c r="N717" s="81"/>
      <c r="O717" s="81"/>
    </row>
    <row r="718" spans="1:15" s="66" customFormat="1" hidden="1" x14ac:dyDescent="0.25">
      <c r="A718" s="73">
        <v>610</v>
      </c>
      <c r="B718" s="74">
        <v>299</v>
      </c>
      <c r="C718" s="74" t="s">
        <v>784</v>
      </c>
      <c r="D718" s="74" t="str">
        <f t="shared" si="15"/>
        <v>004729</v>
      </c>
      <c r="E718" s="74"/>
      <c r="F718" s="75">
        <v>44550</v>
      </c>
      <c r="G718" s="76">
        <v>2025766</v>
      </c>
      <c r="H718" s="77" t="s">
        <v>68</v>
      </c>
      <c r="I718" s="75">
        <v>44579</v>
      </c>
      <c r="J718" s="78">
        <v>44580</v>
      </c>
      <c r="K718" s="79" t="s">
        <v>69</v>
      </c>
      <c r="L718" s="80"/>
      <c r="M718" s="67"/>
      <c r="N718" s="81"/>
      <c r="O718" s="81"/>
    </row>
    <row r="719" spans="1:15" s="66" customFormat="1" x14ac:dyDescent="0.25">
      <c r="A719" s="73">
        <v>654</v>
      </c>
      <c r="B719" s="74">
        <v>940</v>
      </c>
      <c r="C719" s="74" t="s">
        <v>841</v>
      </c>
      <c r="D719" s="74" t="str">
        <f t="shared" si="15"/>
        <v>004757</v>
      </c>
      <c r="E719" s="74"/>
      <c r="F719" s="75">
        <v>44550</v>
      </c>
      <c r="G719" s="76">
        <v>2139214</v>
      </c>
      <c r="H719" s="77" t="s">
        <v>356</v>
      </c>
      <c r="I719" s="75">
        <v>44579</v>
      </c>
      <c r="J719" s="78">
        <v>44580</v>
      </c>
      <c r="K719" s="79" t="s">
        <v>306</v>
      </c>
      <c r="L719" s="80"/>
      <c r="M719" s="67"/>
      <c r="N719" s="81"/>
      <c r="O719" s="81"/>
    </row>
    <row r="720" spans="1:15" s="66" customFormat="1" hidden="1" x14ac:dyDescent="0.25">
      <c r="A720" s="73">
        <v>661</v>
      </c>
      <c r="B720" s="74">
        <v>299</v>
      </c>
      <c r="C720" s="74" t="s">
        <v>849</v>
      </c>
      <c r="D720" s="74" t="str">
        <f t="shared" si="15"/>
        <v>004741</v>
      </c>
      <c r="E720" s="74"/>
      <c r="F720" s="75">
        <v>44550</v>
      </c>
      <c r="G720" s="76">
        <v>2177769</v>
      </c>
      <c r="H720" s="77" t="s">
        <v>115</v>
      </c>
      <c r="I720" s="75">
        <v>44579</v>
      </c>
      <c r="J720" s="78">
        <v>44580</v>
      </c>
      <c r="K720" s="79" t="s">
        <v>69</v>
      </c>
      <c r="L720" s="80"/>
      <c r="M720" s="67"/>
      <c r="N720" s="81"/>
      <c r="O720" s="81"/>
    </row>
    <row r="721" spans="1:15" s="66" customFormat="1" x14ac:dyDescent="0.25">
      <c r="A721" s="73">
        <v>676</v>
      </c>
      <c r="B721" s="74">
        <v>940</v>
      </c>
      <c r="C721" s="74" t="s">
        <v>865</v>
      </c>
      <c r="D721" s="74" t="str">
        <f t="shared" si="15"/>
        <v>004759</v>
      </c>
      <c r="E721" s="74"/>
      <c r="F721" s="75">
        <v>44550</v>
      </c>
      <c r="G721" s="76">
        <v>2247208</v>
      </c>
      <c r="H721" s="77" t="s">
        <v>356</v>
      </c>
      <c r="I721" s="75">
        <v>44579</v>
      </c>
      <c r="J721" s="78">
        <v>44580</v>
      </c>
      <c r="K721" s="79" t="s">
        <v>306</v>
      </c>
      <c r="L721" s="80"/>
      <c r="M721" s="67"/>
      <c r="N721" s="81"/>
      <c r="O721" s="81"/>
    </row>
    <row r="722" spans="1:15" s="66" customFormat="1" x14ac:dyDescent="0.25">
      <c r="A722" s="73">
        <v>691</v>
      </c>
      <c r="B722" s="74">
        <v>406</v>
      </c>
      <c r="C722" s="74" t="s">
        <v>880</v>
      </c>
      <c r="D722" s="74" t="str">
        <f t="shared" si="15"/>
        <v>004744</v>
      </c>
      <c r="E722" s="74"/>
      <c r="F722" s="75">
        <v>44550</v>
      </c>
      <c r="G722" s="76">
        <v>2473009</v>
      </c>
      <c r="H722" s="77" t="s">
        <v>257</v>
      </c>
      <c r="I722" s="75">
        <v>44579</v>
      </c>
      <c r="J722" s="78">
        <v>44580</v>
      </c>
      <c r="K722" s="79" t="s">
        <v>765</v>
      </c>
      <c r="L722" s="80"/>
      <c r="M722" s="67"/>
      <c r="N722" s="81"/>
      <c r="O722" s="81"/>
    </row>
    <row r="723" spans="1:15" s="66" customFormat="1" x14ac:dyDescent="0.25">
      <c r="A723" s="73">
        <v>703</v>
      </c>
      <c r="B723" s="74">
        <v>463</v>
      </c>
      <c r="C723" s="74" t="s">
        <v>894</v>
      </c>
      <c r="D723" s="74" t="str">
        <f t="shared" si="15"/>
        <v>004752</v>
      </c>
      <c r="E723" s="74"/>
      <c r="F723" s="75">
        <v>44550</v>
      </c>
      <c r="G723" s="76">
        <v>2564249</v>
      </c>
      <c r="H723" s="77" t="s">
        <v>107</v>
      </c>
      <c r="I723" s="75">
        <v>44579</v>
      </c>
      <c r="J723" s="78">
        <v>44580</v>
      </c>
      <c r="K723" s="79" t="s">
        <v>895</v>
      </c>
      <c r="L723" s="80"/>
      <c r="M723" s="67"/>
      <c r="N723" s="81"/>
      <c r="O723" s="81"/>
    </row>
    <row r="724" spans="1:15" s="66" customFormat="1" x14ac:dyDescent="0.25">
      <c r="A724" s="73">
        <v>726</v>
      </c>
      <c r="B724" s="74">
        <v>506</v>
      </c>
      <c r="C724" s="74" t="s">
        <v>920</v>
      </c>
      <c r="D724" s="74" t="str">
        <f t="shared" si="15"/>
        <v>004739</v>
      </c>
      <c r="E724" s="74"/>
      <c r="F724" s="75">
        <v>44550</v>
      </c>
      <c r="G724" s="76">
        <v>2807827</v>
      </c>
      <c r="H724" s="77" t="s">
        <v>107</v>
      </c>
      <c r="I724" s="75">
        <v>44579</v>
      </c>
      <c r="J724" s="78">
        <v>44580</v>
      </c>
      <c r="K724" s="79" t="s">
        <v>817</v>
      </c>
      <c r="L724" s="80"/>
      <c r="M724" s="67"/>
      <c r="N724" s="81"/>
      <c r="O724" s="81"/>
    </row>
    <row r="725" spans="1:15" s="66" customFormat="1" hidden="1" x14ac:dyDescent="0.25">
      <c r="A725" s="73">
        <v>763</v>
      </c>
      <c r="B725" s="74">
        <v>299</v>
      </c>
      <c r="C725" s="74" t="s">
        <v>956</v>
      </c>
      <c r="D725" s="74" t="str">
        <f t="shared" si="15"/>
        <v>004737</v>
      </c>
      <c r="E725" s="74"/>
      <c r="F725" s="75">
        <v>44550</v>
      </c>
      <c r="G725" s="76">
        <v>3241283</v>
      </c>
      <c r="H725" s="77" t="s">
        <v>95</v>
      </c>
      <c r="I725" s="75">
        <v>44579</v>
      </c>
      <c r="J725" s="78">
        <v>44580</v>
      </c>
      <c r="K725" s="79" t="s">
        <v>69</v>
      </c>
      <c r="L725" s="80"/>
      <c r="M725" s="67"/>
      <c r="N725" s="81"/>
      <c r="O725" s="81"/>
    </row>
    <row r="726" spans="1:15" s="66" customFormat="1" x14ac:dyDescent="0.25">
      <c r="A726" s="73">
        <v>801</v>
      </c>
      <c r="B726" s="74">
        <v>453</v>
      </c>
      <c r="C726" s="74" t="s">
        <v>995</v>
      </c>
      <c r="D726" s="74" t="str">
        <f t="shared" si="15"/>
        <v>004753</v>
      </c>
      <c r="E726" s="74"/>
      <c r="F726" s="75">
        <v>44550</v>
      </c>
      <c r="G726" s="76">
        <v>3694647</v>
      </c>
      <c r="H726" s="77" t="s">
        <v>723</v>
      </c>
      <c r="I726" s="75">
        <v>44579</v>
      </c>
      <c r="J726" s="78">
        <v>44580</v>
      </c>
      <c r="K726" s="79" t="s">
        <v>885</v>
      </c>
      <c r="L726" s="80"/>
      <c r="M726" s="67"/>
      <c r="N726" s="81"/>
      <c r="O726" s="81"/>
    </row>
    <row r="727" spans="1:15" s="66" customFormat="1" hidden="1" x14ac:dyDescent="0.25">
      <c r="A727" s="73">
        <v>937</v>
      </c>
      <c r="B727" s="74">
        <v>299</v>
      </c>
      <c r="C727" s="74" t="s">
        <v>1145</v>
      </c>
      <c r="D727" s="74" t="str">
        <f t="shared" si="15"/>
        <v>004735</v>
      </c>
      <c r="E727" s="74"/>
      <c r="F727" s="75">
        <v>44550</v>
      </c>
      <c r="G727" s="76">
        <v>1136458</v>
      </c>
      <c r="H727" s="77" t="s">
        <v>74</v>
      </c>
      <c r="I727" s="75">
        <v>44581</v>
      </c>
      <c r="J727" s="78">
        <v>44610</v>
      </c>
      <c r="K727" s="79" t="s">
        <v>69</v>
      </c>
      <c r="L727" s="80"/>
      <c r="M727" s="67"/>
      <c r="N727" s="81"/>
      <c r="O727" s="81"/>
    </row>
    <row r="728" spans="1:15" s="66" customFormat="1" hidden="1" x14ac:dyDescent="0.25">
      <c r="A728" s="73">
        <v>109</v>
      </c>
      <c r="B728" s="74">
        <v>299</v>
      </c>
      <c r="C728" s="74">
        <v>46047</v>
      </c>
      <c r="D728" s="74" t="str">
        <f t="shared" si="15"/>
        <v>46047</v>
      </c>
      <c r="E728" s="74"/>
      <c r="F728" s="75">
        <v>44551</v>
      </c>
      <c r="G728" s="76">
        <v>-2977689</v>
      </c>
      <c r="H728" s="77" t="s">
        <v>190</v>
      </c>
      <c r="I728" s="75">
        <v>44567</v>
      </c>
      <c r="J728" s="78">
        <v>44580</v>
      </c>
      <c r="K728" s="79" t="s">
        <v>69</v>
      </c>
      <c r="L728" s="80" t="s">
        <v>63</v>
      </c>
      <c r="M728" s="67"/>
      <c r="N728" s="81"/>
      <c r="O728" s="81"/>
    </row>
    <row r="729" spans="1:15" s="66" customFormat="1" hidden="1" x14ac:dyDescent="0.25">
      <c r="A729" s="73">
        <v>114</v>
      </c>
      <c r="B729" s="74">
        <v>299</v>
      </c>
      <c r="C729" s="74">
        <v>45981</v>
      </c>
      <c r="D729" s="74" t="str">
        <f t="shared" si="15"/>
        <v>45981</v>
      </c>
      <c r="E729" s="74"/>
      <c r="F729" s="75">
        <v>44551</v>
      </c>
      <c r="G729" s="76">
        <v>-1182337</v>
      </c>
      <c r="H729" s="77" t="s">
        <v>195</v>
      </c>
      <c r="I729" s="75">
        <v>44567</v>
      </c>
      <c r="J729" s="78">
        <v>44580</v>
      </c>
      <c r="K729" s="79" t="s">
        <v>69</v>
      </c>
      <c r="L729" s="80" t="s">
        <v>63</v>
      </c>
      <c r="M729" s="67"/>
      <c r="N729" s="81"/>
      <c r="O729" s="81"/>
    </row>
    <row r="730" spans="1:15" s="66" customFormat="1" hidden="1" x14ac:dyDescent="0.25">
      <c r="A730" s="73">
        <v>118</v>
      </c>
      <c r="B730" s="74">
        <v>299</v>
      </c>
      <c r="C730" s="74">
        <v>46000</v>
      </c>
      <c r="D730" s="74" t="str">
        <f t="shared" si="15"/>
        <v>46000</v>
      </c>
      <c r="E730" s="74"/>
      <c r="F730" s="75">
        <v>44551</v>
      </c>
      <c r="G730" s="76">
        <v>-784566</v>
      </c>
      <c r="H730" s="77" t="s">
        <v>199</v>
      </c>
      <c r="I730" s="75">
        <v>44567</v>
      </c>
      <c r="J730" s="78">
        <v>44580</v>
      </c>
      <c r="K730" s="79" t="s">
        <v>69</v>
      </c>
      <c r="L730" s="80" t="s">
        <v>63</v>
      </c>
      <c r="M730" s="67"/>
      <c r="N730" s="81"/>
      <c r="O730" s="81"/>
    </row>
    <row r="731" spans="1:15" s="66" customFormat="1" hidden="1" x14ac:dyDescent="0.25">
      <c r="A731" s="73">
        <v>127</v>
      </c>
      <c r="B731" s="74">
        <v>299</v>
      </c>
      <c r="C731" s="74">
        <v>46113</v>
      </c>
      <c r="D731" s="74" t="str">
        <f t="shared" si="15"/>
        <v>46113</v>
      </c>
      <c r="E731" s="74"/>
      <c r="F731" s="75">
        <v>44551</v>
      </c>
      <c r="G731" s="76">
        <v>-351773</v>
      </c>
      <c r="H731" s="77" t="s">
        <v>208</v>
      </c>
      <c r="I731" s="75">
        <v>44567</v>
      </c>
      <c r="J731" s="78">
        <v>44580</v>
      </c>
      <c r="K731" s="79" t="s">
        <v>69</v>
      </c>
      <c r="L731" s="80" t="s">
        <v>63</v>
      </c>
      <c r="M731" s="67"/>
      <c r="N731" s="81"/>
      <c r="O731" s="81"/>
    </row>
    <row r="732" spans="1:15" s="66" customFormat="1" x14ac:dyDescent="0.25">
      <c r="A732" s="73">
        <v>256</v>
      </c>
      <c r="B732" s="74">
        <v>528</v>
      </c>
      <c r="C732" s="74" t="s">
        <v>370</v>
      </c>
      <c r="D732" s="74" t="str">
        <f t="shared" si="15"/>
        <v>004912</v>
      </c>
      <c r="E732" s="74"/>
      <c r="F732" s="75">
        <v>44551</v>
      </c>
      <c r="G732" s="76">
        <v>552002</v>
      </c>
      <c r="H732" s="77" t="s">
        <v>371</v>
      </c>
      <c r="I732" s="75">
        <v>44579</v>
      </c>
      <c r="J732" s="78">
        <v>44580</v>
      </c>
      <c r="K732" s="79" t="s">
        <v>185</v>
      </c>
      <c r="L732" s="80"/>
      <c r="M732" s="67"/>
      <c r="N732" s="81"/>
      <c r="O732" s="81"/>
    </row>
    <row r="733" spans="1:15" s="66" customFormat="1" x14ac:dyDescent="0.25">
      <c r="A733" s="73">
        <v>294</v>
      </c>
      <c r="B733" s="74">
        <v>940</v>
      </c>
      <c r="C733" s="74" t="s">
        <v>413</v>
      </c>
      <c r="D733" s="74" t="str">
        <f t="shared" si="15"/>
        <v>004894</v>
      </c>
      <c r="E733" s="74"/>
      <c r="F733" s="75">
        <v>44551</v>
      </c>
      <c r="G733" s="76">
        <v>673486</v>
      </c>
      <c r="H733" s="77" t="s">
        <v>356</v>
      </c>
      <c r="I733" s="75">
        <v>44579</v>
      </c>
      <c r="J733" s="78">
        <v>44580</v>
      </c>
      <c r="K733" s="79" t="s">
        <v>306</v>
      </c>
      <c r="L733" s="80"/>
      <c r="M733" s="67"/>
      <c r="N733" s="81"/>
      <c r="O733" s="81"/>
    </row>
    <row r="734" spans="1:15" s="66" customFormat="1" hidden="1" x14ac:dyDescent="0.25">
      <c r="A734" s="73">
        <v>345</v>
      </c>
      <c r="B734" s="74">
        <v>910</v>
      </c>
      <c r="C734" s="74" t="s">
        <v>476</v>
      </c>
      <c r="D734" s="74" t="str">
        <f t="shared" si="15"/>
        <v>004907</v>
      </c>
      <c r="E734" s="74"/>
      <c r="F734" s="75">
        <v>44551</v>
      </c>
      <c r="G734" s="76">
        <v>855147</v>
      </c>
      <c r="H734" s="77" t="s">
        <v>86</v>
      </c>
      <c r="I734" s="75">
        <v>44579</v>
      </c>
      <c r="J734" s="78">
        <v>44580</v>
      </c>
      <c r="K734" s="79" t="s">
        <v>98</v>
      </c>
      <c r="L734" s="80"/>
      <c r="M734" s="67"/>
      <c r="N734" s="81"/>
      <c r="O734" s="81"/>
    </row>
    <row r="735" spans="1:15" s="66" customFormat="1" hidden="1" x14ac:dyDescent="0.25">
      <c r="A735" s="73">
        <v>463</v>
      </c>
      <c r="B735" s="74">
        <v>299</v>
      </c>
      <c r="C735" s="74" t="s">
        <v>610</v>
      </c>
      <c r="D735" s="74" t="str">
        <f t="shared" si="15"/>
        <v>004906</v>
      </c>
      <c r="E735" s="74"/>
      <c r="F735" s="75">
        <v>44551</v>
      </c>
      <c r="G735" s="76">
        <v>1280780</v>
      </c>
      <c r="H735" s="77" t="s">
        <v>95</v>
      </c>
      <c r="I735" s="75">
        <v>44579</v>
      </c>
      <c r="J735" s="78">
        <v>44580</v>
      </c>
      <c r="K735" s="79" t="s">
        <v>69</v>
      </c>
      <c r="L735" s="80"/>
      <c r="M735" s="67"/>
      <c r="N735" s="81"/>
      <c r="O735" s="81"/>
    </row>
    <row r="736" spans="1:15" s="66" customFormat="1" hidden="1" x14ac:dyDescent="0.25">
      <c r="A736" s="73">
        <v>727</v>
      </c>
      <c r="B736" s="74">
        <v>930</v>
      </c>
      <c r="C736" s="74" t="s">
        <v>921</v>
      </c>
      <c r="D736" s="74" t="str">
        <f t="shared" si="15"/>
        <v>b04895</v>
      </c>
      <c r="E736" s="74"/>
      <c r="F736" s="75">
        <v>44551</v>
      </c>
      <c r="G736" s="76">
        <v>2822222</v>
      </c>
      <c r="H736" s="77" t="s">
        <v>65</v>
      </c>
      <c r="I736" s="75">
        <v>44579</v>
      </c>
      <c r="J736" s="78">
        <v>44580</v>
      </c>
      <c r="K736" s="79" t="s">
        <v>66</v>
      </c>
      <c r="L736" s="80"/>
      <c r="M736" s="67"/>
      <c r="N736" s="81"/>
      <c r="O736" s="81"/>
    </row>
    <row r="737" spans="1:15" s="66" customFormat="1" x14ac:dyDescent="0.25">
      <c r="A737" s="73">
        <v>743</v>
      </c>
      <c r="B737" s="74">
        <v>426</v>
      </c>
      <c r="C737" s="74" t="s">
        <v>936</v>
      </c>
      <c r="D737" s="74" t="str">
        <f t="shared" si="15"/>
        <v>004908</v>
      </c>
      <c r="E737" s="74"/>
      <c r="F737" s="75">
        <v>44551</v>
      </c>
      <c r="G737" s="76">
        <v>3022631</v>
      </c>
      <c r="H737" s="77" t="s">
        <v>723</v>
      </c>
      <c r="I737" s="75">
        <v>44579</v>
      </c>
      <c r="J737" s="78">
        <v>44580</v>
      </c>
      <c r="K737" s="79" t="s">
        <v>475</v>
      </c>
      <c r="L737" s="80"/>
      <c r="M737" s="67"/>
      <c r="N737" s="81"/>
      <c r="O737" s="81"/>
    </row>
    <row r="738" spans="1:15" s="66" customFormat="1" x14ac:dyDescent="0.25">
      <c r="A738" s="73">
        <v>758</v>
      </c>
      <c r="B738" s="74">
        <v>605</v>
      </c>
      <c r="C738" s="74" t="s">
        <v>949</v>
      </c>
      <c r="D738" s="74" t="str">
        <f t="shared" si="15"/>
        <v>004904</v>
      </c>
      <c r="E738" s="74"/>
      <c r="F738" s="75">
        <v>44551</v>
      </c>
      <c r="G738" s="76">
        <v>3142645</v>
      </c>
      <c r="H738" s="77" t="s">
        <v>107</v>
      </c>
      <c r="I738" s="75">
        <v>44579</v>
      </c>
      <c r="J738" s="78">
        <v>44580</v>
      </c>
      <c r="K738" s="79" t="s">
        <v>830</v>
      </c>
      <c r="L738" s="80"/>
      <c r="M738" s="67"/>
      <c r="N738" s="81"/>
      <c r="O738" s="81"/>
    </row>
    <row r="739" spans="1:15" s="66" customFormat="1" x14ac:dyDescent="0.25">
      <c r="A739" s="73">
        <v>772</v>
      </c>
      <c r="B739" s="74">
        <v>457</v>
      </c>
      <c r="C739" s="74" t="s">
        <v>966</v>
      </c>
      <c r="D739" s="74" t="str">
        <f>RIGHT(C739,4)</f>
        <v>4901</v>
      </c>
      <c r="E739" s="74"/>
      <c r="F739" s="75">
        <v>44551</v>
      </c>
      <c r="G739" s="76">
        <v>3382896</v>
      </c>
      <c r="H739" s="77" t="s">
        <v>723</v>
      </c>
      <c r="I739" s="75">
        <v>44579</v>
      </c>
      <c r="J739" s="78">
        <v>44580</v>
      </c>
      <c r="K739" s="79" t="s">
        <v>724</v>
      </c>
      <c r="L739" s="80"/>
      <c r="M739" s="67"/>
      <c r="N739" s="81"/>
      <c r="O739" s="81"/>
    </row>
    <row r="740" spans="1:15" s="66" customFormat="1" x14ac:dyDescent="0.25">
      <c r="A740" s="73">
        <v>826</v>
      </c>
      <c r="B740" s="74">
        <v>515</v>
      </c>
      <c r="C740" s="74" t="s">
        <v>1025</v>
      </c>
      <c r="D740" s="74" t="str">
        <f t="shared" si="15"/>
        <v>004909</v>
      </c>
      <c r="E740" s="74"/>
      <c r="F740" s="75">
        <v>44551</v>
      </c>
      <c r="G740" s="76">
        <v>4058967</v>
      </c>
      <c r="H740" s="77" t="s">
        <v>524</v>
      </c>
      <c r="I740" s="75">
        <v>44579</v>
      </c>
      <c r="J740" s="78">
        <v>44580</v>
      </c>
      <c r="K740" s="79" t="s">
        <v>316</v>
      </c>
      <c r="L740" s="80"/>
      <c r="M740" s="67"/>
      <c r="N740" s="81"/>
      <c r="O740" s="81"/>
    </row>
    <row r="741" spans="1:15" s="66" customFormat="1" x14ac:dyDescent="0.25">
      <c r="A741" s="73">
        <v>918</v>
      </c>
      <c r="B741" s="74">
        <v>200</v>
      </c>
      <c r="C741" s="74" t="s">
        <v>1124</v>
      </c>
      <c r="D741" s="74" t="str">
        <f>RIGHT(C741,4)</f>
        <v>4910</v>
      </c>
      <c r="E741" s="74"/>
      <c r="F741" s="75">
        <v>44551</v>
      </c>
      <c r="G741" s="76">
        <v>10925783</v>
      </c>
      <c r="H741" s="77" t="s">
        <v>790</v>
      </c>
      <c r="I741" s="75">
        <v>44579</v>
      </c>
      <c r="J741" s="78">
        <v>44580</v>
      </c>
      <c r="K741" s="79" t="s">
        <v>735</v>
      </c>
      <c r="L741" s="80"/>
      <c r="M741" s="67"/>
      <c r="N741" s="81"/>
      <c r="O741" s="81"/>
    </row>
    <row r="742" spans="1:15" s="66" customFormat="1" hidden="1" x14ac:dyDescent="0.25">
      <c r="A742" s="73">
        <v>1011</v>
      </c>
      <c r="B742" s="74">
        <v>299</v>
      </c>
      <c r="C742" s="74" t="s">
        <v>1222</v>
      </c>
      <c r="D742" s="74" t="str">
        <f t="shared" si="15"/>
        <v>-B4898</v>
      </c>
      <c r="E742" s="74"/>
      <c r="F742" s="75">
        <v>44551</v>
      </c>
      <c r="G742" s="76">
        <v>1809014</v>
      </c>
      <c r="H742" s="77" t="s">
        <v>1211</v>
      </c>
      <c r="I742" s="75">
        <v>44629</v>
      </c>
      <c r="J742" s="78">
        <v>44639</v>
      </c>
      <c r="K742" s="79" t="s">
        <v>69</v>
      </c>
      <c r="L742" s="80"/>
      <c r="M742" s="67"/>
      <c r="N742" s="81"/>
      <c r="O742" s="81"/>
    </row>
    <row r="743" spans="1:15" s="66" customFormat="1" hidden="1" x14ac:dyDescent="0.25">
      <c r="A743" s="73">
        <v>111</v>
      </c>
      <c r="B743" s="74">
        <v>299</v>
      </c>
      <c r="C743" s="74">
        <v>46126</v>
      </c>
      <c r="D743" s="74" t="str">
        <f t="shared" si="15"/>
        <v>46126</v>
      </c>
      <c r="E743" s="74"/>
      <c r="F743" s="75">
        <v>44552</v>
      </c>
      <c r="G743" s="76">
        <v>-2018009</v>
      </c>
      <c r="H743" s="77" t="s">
        <v>192</v>
      </c>
      <c r="I743" s="75">
        <v>44567</v>
      </c>
      <c r="J743" s="78">
        <v>44580</v>
      </c>
      <c r="K743" s="79" t="s">
        <v>69</v>
      </c>
      <c r="L743" s="80" t="s">
        <v>63</v>
      </c>
      <c r="M743" s="67"/>
      <c r="N743" s="81"/>
      <c r="O743" s="81"/>
    </row>
    <row r="744" spans="1:15" s="66" customFormat="1" hidden="1" x14ac:dyDescent="0.25">
      <c r="A744" s="73">
        <v>123</v>
      </c>
      <c r="B744" s="74">
        <v>299</v>
      </c>
      <c r="C744" s="74">
        <v>46158</v>
      </c>
      <c r="D744" s="74" t="str">
        <f t="shared" si="15"/>
        <v>46158</v>
      </c>
      <c r="E744" s="74"/>
      <c r="F744" s="75">
        <v>44552</v>
      </c>
      <c r="G744" s="76">
        <v>-529914</v>
      </c>
      <c r="H744" s="77" t="s">
        <v>204</v>
      </c>
      <c r="I744" s="75">
        <v>44567</v>
      </c>
      <c r="J744" s="78">
        <v>44580</v>
      </c>
      <c r="K744" s="79" t="s">
        <v>69</v>
      </c>
      <c r="L744" s="80" t="s">
        <v>63</v>
      </c>
      <c r="M744" s="67"/>
      <c r="N744" s="81"/>
      <c r="O744" s="81"/>
    </row>
    <row r="745" spans="1:15" s="66" customFormat="1" hidden="1" x14ac:dyDescent="0.25">
      <c r="A745" s="73">
        <v>332</v>
      </c>
      <c r="B745" s="74">
        <v>299</v>
      </c>
      <c r="C745" s="74" t="s">
        <v>457</v>
      </c>
      <c r="D745" s="74" t="str">
        <f t="shared" si="15"/>
        <v>b5088</v>
      </c>
      <c r="E745" s="74"/>
      <c r="F745" s="75">
        <v>44552</v>
      </c>
      <c r="G745" s="76">
        <v>811752</v>
      </c>
      <c r="H745" s="77" t="s">
        <v>86</v>
      </c>
      <c r="I745" s="75">
        <v>44579</v>
      </c>
      <c r="J745" s="78">
        <v>44580</v>
      </c>
      <c r="K745" s="79" t="s">
        <v>69</v>
      </c>
      <c r="L745" s="80"/>
      <c r="M745" s="67"/>
      <c r="N745" s="81"/>
      <c r="O745" s="81"/>
    </row>
    <row r="746" spans="1:15" s="66" customFormat="1" hidden="1" x14ac:dyDescent="0.25">
      <c r="A746" s="73">
        <v>335</v>
      </c>
      <c r="B746" s="74">
        <v>299</v>
      </c>
      <c r="C746" s="74" t="s">
        <v>461</v>
      </c>
      <c r="D746" s="74" t="str">
        <f t="shared" si="15"/>
        <v>005093</v>
      </c>
      <c r="E746" s="74"/>
      <c r="F746" s="75">
        <v>44552</v>
      </c>
      <c r="G746" s="76">
        <v>817766</v>
      </c>
      <c r="H746" s="77" t="s">
        <v>74</v>
      </c>
      <c r="I746" s="75">
        <v>44579</v>
      </c>
      <c r="J746" s="78">
        <v>44580</v>
      </c>
      <c r="K746" s="79" t="s">
        <v>69</v>
      </c>
      <c r="L746" s="80"/>
      <c r="M746" s="67"/>
      <c r="N746" s="81"/>
      <c r="O746" s="81"/>
    </row>
    <row r="747" spans="1:15" s="66" customFormat="1" hidden="1" x14ac:dyDescent="0.25">
      <c r="A747" s="73">
        <v>443</v>
      </c>
      <c r="B747" s="74">
        <v>299</v>
      </c>
      <c r="C747" s="74" t="s">
        <v>588</v>
      </c>
      <c r="D747" s="74" t="str">
        <f t="shared" si="15"/>
        <v>b05087</v>
      </c>
      <c r="E747" s="74"/>
      <c r="F747" s="75">
        <v>44552</v>
      </c>
      <c r="G747" s="76">
        <v>1221638</v>
      </c>
      <c r="H747" s="77" t="s">
        <v>333</v>
      </c>
      <c r="I747" s="75">
        <v>44579</v>
      </c>
      <c r="J747" s="78">
        <v>44580</v>
      </c>
      <c r="K747" s="79" t="s">
        <v>69</v>
      </c>
      <c r="L747" s="80"/>
      <c r="M747" s="67"/>
      <c r="N747" s="81"/>
      <c r="O747" s="81"/>
    </row>
    <row r="748" spans="1:15" s="66" customFormat="1" x14ac:dyDescent="0.25">
      <c r="A748" s="73">
        <v>444</v>
      </c>
      <c r="B748" s="74">
        <v>414</v>
      </c>
      <c r="C748" s="74" t="s">
        <v>589</v>
      </c>
      <c r="D748" s="74" t="str">
        <f t="shared" si="15"/>
        <v>005085</v>
      </c>
      <c r="E748" s="74"/>
      <c r="F748" s="75">
        <v>44552</v>
      </c>
      <c r="G748" s="76">
        <v>1221638</v>
      </c>
      <c r="H748" s="77" t="s">
        <v>107</v>
      </c>
      <c r="I748" s="75">
        <v>44579</v>
      </c>
      <c r="J748" s="78">
        <v>44580</v>
      </c>
      <c r="K748" s="79" t="s">
        <v>590</v>
      </c>
      <c r="L748" s="80"/>
      <c r="M748" s="67"/>
      <c r="N748" s="81"/>
      <c r="O748" s="81"/>
    </row>
    <row r="749" spans="1:15" s="66" customFormat="1" x14ac:dyDescent="0.25">
      <c r="A749" s="73">
        <v>445</v>
      </c>
      <c r="B749" s="74">
        <v>465</v>
      </c>
      <c r="C749" s="74" t="s">
        <v>591</v>
      </c>
      <c r="D749" s="74" t="str">
        <f t="shared" si="15"/>
        <v>005078</v>
      </c>
      <c r="E749" s="74"/>
      <c r="F749" s="75">
        <v>44552</v>
      </c>
      <c r="G749" s="76">
        <v>1221638</v>
      </c>
      <c r="H749" s="77" t="s">
        <v>107</v>
      </c>
      <c r="I749" s="75">
        <v>44579</v>
      </c>
      <c r="J749" s="78">
        <v>44580</v>
      </c>
      <c r="K749" s="79" t="s">
        <v>108</v>
      </c>
      <c r="L749" s="80"/>
      <c r="M749" s="67"/>
      <c r="N749" s="81"/>
      <c r="O749" s="81"/>
    </row>
    <row r="750" spans="1:15" s="66" customFormat="1" hidden="1" x14ac:dyDescent="0.25">
      <c r="A750" s="73">
        <v>460</v>
      </c>
      <c r="B750" s="74">
        <v>299</v>
      </c>
      <c r="C750" s="74" t="s">
        <v>607</v>
      </c>
      <c r="D750" s="74" t="str">
        <f t="shared" si="15"/>
        <v>005081</v>
      </c>
      <c r="E750" s="74"/>
      <c r="F750" s="75">
        <v>44552</v>
      </c>
      <c r="G750" s="76">
        <v>1267690</v>
      </c>
      <c r="H750" s="77" t="s">
        <v>333</v>
      </c>
      <c r="I750" s="75">
        <v>44579</v>
      </c>
      <c r="J750" s="78">
        <v>44580</v>
      </c>
      <c r="K750" s="79" t="s">
        <v>69</v>
      </c>
      <c r="L750" s="80"/>
      <c r="M750" s="67"/>
      <c r="N750" s="81"/>
      <c r="O750" s="81"/>
    </row>
    <row r="751" spans="1:15" s="66" customFormat="1" hidden="1" x14ac:dyDescent="0.25">
      <c r="A751" s="73">
        <v>487</v>
      </c>
      <c r="B751" s="74">
        <v>618</v>
      </c>
      <c r="C751" s="74" t="s">
        <v>636</v>
      </c>
      <c r="D751" s="74" t="str">
        <f t="shared" si="15"/>
        <v>A5083</v>
      </c>
      <c r="E751" s="74"/>
      <c r="F751" s="75">
        <v>44552</v>
      </c>
      <c r="G751" s="76">
        <v>1359743</v>
      </c>
      <c r="H751" s="77" t="s">
        <v>507</v>
      </c>
      <c r="I751" s="75">
        <v>44579</v>
      </c>
      <c r="J751" s="78">
        <v>44580</v>
      </c>
      <c r="K751" s="79" t="s">
        <v>508</v>
      </c>
      <c r="L751" s="80"/>
      <c r="M751" s="67"/>
      <c r="N751" s="81"/>
      <c r="O751" s="81"/>
    </row>
    <row r="752" spans="1:15" s="66" customFormat="1" hidden="1" x14ac:dyDescent="0.25">
      <c r="A752" s="73">
        <v>557</v>
      </c>
      <c r="B752" s="74">
        <v>910</v>
      </c>
      <c r="C752" s="74" t="s">
        <v>716</v>
      </c>
      <c r="D752" s="74" t="str">
        <f t="shared" si="15"/>
        <v>005097</v>
      </c>
      <c r="E752" s="74"/>
      <c r="F752" s="75">
        <v>44552</v>
      </c>
      <c r="G752" s="76">
        <v>1726234</v>
      </c>
      <c r="H752" s="77" t="s">
        <v>86</v>
      </c>
      <c r="I752" s="75">
        <v>44579</v>
      </c>
      <c r="J752" s="78">
        <v>44580</v>
      </c>
      <c r="K752" s="79" t="s">
        <v>98</v>
      </c>
      <c r="L752" s="80"/>
      <c r="M752" s="67"/>
      <c r="N752" s="81"/>
      <c r="O752" s="81"/>
    </row>
    <row r="753" spans="1:15" s="66" customFormat="1" x14ac:dyDescent="0.25">
      <c r="A753" s="73">
        <v>581</v>
      </c>
      <c r="B753" s="74">
        <v>540</v>
      </c>
      <c r="C753" s="74" t="s">
        <v>748</v>
      </c>
      <c r="D753" s="74" t="str">
        <f t="shared" ref="D753:D754" si="16">RIGHT(C753,4)</f>
        <v>5105</v>
      </c>
      <c r="E753" s="74"/>
      <c r="F753" s="75">
        <v>44552</v>
      </c>
      <c r="G753" s="76">
        <v>1892474</v>
      </c>
      <c r="H753" s="77" t="s">
        <v>350</v>
      </c>
      <c r="I753" s="75">
        <v>44579</v>
      </c>
      <c r="J753" s="78">
        <v>44580</v>
      </c>
      <c r="K753" s="79" t="s">
        <v>397</v>
      </c>
      <c r="L753" s="80"/>
      <c r="M753" s="67"/>
      <c r="N753" s="81"/>
      <c r="O753" s="81"/>
    </row>
    <row r="754" spans="1:15" s="66" customFormat="1" x14ac:dyDescent="0.25">
      <c r="A754" s="73">
        <v>615</v>
      </c>
      <c r="B754" s="74">
        <v>504</v>
      </c>
      <c r="C754" s="74" t="s">
        <v>789</v>
      </c>
      <c r="D754" s="74" t="str">
        <f t="shared" si="16"/>
        <v>5084</v>
      </c>
      <c r="E754" s="74"/>
      <c r="F754" s="75">
        <v>44552</v>
      </c>
      <c r="G754" s="76">
        <v>2029379</v>
      </c>
      <c r="H754" s="77" t="s">
        <v>790</v>
      </c>
      <c r="I754" s="75">
        <v>44579</v>
      </c>
      <c r="J754" s="78">
        <v>44580</v>
      </c>
      <c r="K754" s="79" t="s">
        <v>791</v>
      </c>
      <c r="L754" s="80"/>
      <c r="M754" s="67"/>
      <c r="N754" s="81"/>
      <c r="O754" s="81"/>
    </row>
    <row r="755" spans="1:15" s="66" customFormat="1" x14ac:dyDescent="0.25">
      <c r="A755" s="73">
        <v>687</v>
      </c>
      <c r="B755" s="74">
        <v>462</v>
      </c>
      <c r="C755" s="74" t="s">
        <v>876</v>
      </c>
      <c r="D755" s="74" t="str">
        <f t="shared" si="15"/>
        <v>005096</v>
      </c>
      <c r="E755" s="74"/>
      <c r="F755" s="75">
        <v>44552</v>
      </c>
      <c r="G755" s="76">
        <v>2433250</v>
      </c>
      <c r="H755" s="77" t="s">
        <v>107</v>
      </c>
      <c r="I755" s="75">
        <v>44579</v>
      </c>
      <c r="J755" s="78">
        <v>44580</v>
      </c>
      <c r="K755" s="79" t="s">
        <v>263</v>
      </c>
      <c r="L755" s="80"/>
      <c r="M755" s="67"/>
      <c r="N755" s="81"/>
      <c r="O755" s="81"/>
    </row>
    <row r="756" spans="1:15" s="66" customFormat="1" x14ac:dyDescent="0.25">
      <c r="A756" s="73">
        <v>696</v>
      </c>
      <c r="B756" s="74">
        <v>406</v>
      </c>
      <c r="C756" s="74" t="s">
        <v>886</v>
      </c>
      <c r="D756" s="74" t="str">
        <f t="shared" si="15"/>
        <v>005099</v>
      </c>
      <c r="E756" s="74"/>
      <c r="F756" s="75">
        <v>44552</v>
      </c>
      <c r="G756" s="76">
        <v>2504007</v>
      </c>
      <c r="H756" s="77" t="s">
        <v>107</v>
      </c>
      <c r="I756" s="75">
        <v>44579</v>
      </c>
      <c r="J756" s="78">
        <v>44580</v>
      </c>
      <c r="K756" s="79" t="s">
        <v>765</v>
      </c>
      <c r="L756" s="80"/>
      <c r="M756" s="67"/>
      <c r="N756" s="81"/>
      <c r="O756" s="81"/>
    </row>
    <row r="757" spans="1:15" s="66" customFormat="1" hidden="1" x14ac:dyDescent="0.25">
      <c r="A757" s="73">
        <v>697</v>
      </c>
      <c r="B757" s="74">
        <v>950</v>
      </c>
      <c r="C757" s="74" t="s">
        <v>887</v>
      </c>
      <c r="D757" s="74" t="str">
        <f t="shared" si="15"/>
        <v>005106</v>
      </c>
      <c r="E757" s="74"/>
      <c r="F757" s="75">
        <v>44552</v>
      </c>
      <c r="G757" s="76">
        <v>2530418</v>
      </c>
      <c r="H757" s="77" t="s">
        <v>65</v>
      </c>
      <c r="I757" s="75">
        <v>44579</v>
      </c>
      <c r="J757" s="78">
        <v>44580</v>
      </c>
      <c r="K757" s="79" t="s">
        <v>888</v>
      </c>
      <c r="L757" s="80"/>
      <c r="M757" s="67"/>
      <c r="N757" s="81"/>
      <c r="O757" s="81"/>
    </row>
    <row r="758" spans="1:15" s="66" customFormat="1" x14ac:dyDescent="0.25">
      <c r="A758" s="73">
        <v>707</v>
      </c>
      <c r="B758" s="74">
        <v>512</v>
      </c>
      <c r="C758" s="74" t="s">
        <v>899</v>
      </c>
      <c r="D758" s="74" t="str">
        <f t="shared" si="15"/>
        <v>005075</v>
      </c>
      <c r="E758" s="74"/>
      <c r="F758" s="75">
        <v>44552</v>
      </c>
      <c r="G758" s="76">
        <v>2596718</v>
      </c>
      <c r="H758" s="77" t="s">
        <v>670</v>
      </c>
      <c r="I758" s="75">
        <v>44579</v>
      </c>
      <c r="J758" s="78">
        <v>44580</v>
      </c>
      <c r="K758" s="79" t="s">
        <v>560</v>
      </c>
      <c r="L758" s="80"/>
      <c r="M758" s="67"/>
      <c r="N758" s="81"/>
      <c r="O758" s="81"/>
    </row>
    <row r="759" spans="1:15" s="66" customFormat="1" hidden="1" x14ac:dyDescent="0.25">
      <c r="A759" s="73">
        <v>771</v>
      </c>
      <c r="B759" s="74">
        <v>299</v>
      </c>
      <c r="C759" s="74" t="s">
        <v>965</v>
      </c>
      <c r="D759" s="74" t="str">
        <f t="shared" si="15"/>
        <v>b5086</v>
      </c>
      <c r="E759" s="74"/>
      <c r="F759" s="75">
        <v>44552</v>
      </c>
      <c r="G759" s="76">
        <v>3354329</v>
      </c>
      <c r="H759" s="77" t="s">
        <v>86</v>
      </c>
      <c r="I759" s="75">
        <v>44579</v>
      </c>
      <c r="J759" s="78">
        <v>44580</v>
      </c>
      <c r="K759" s="79" t="s">
        <v>69</v>
      </c>
      <c r="L759" s="80"/>
      <c r="M759" s="67"/>
      <c r="N759" s="81"/>
      <c r="O759" s="81"/>
    </row>
    <row r="760" spans="1:15" s="66" customFormat="1" hidden="1" x14ac:dyDescent="0.25">
      <c r="A760" s="73">
        <v>781</v>
      </c>
      <c r="B760" s="74">
        <v>910</v>
      </c>
      <c r="C760" s="74" t="s">
        <v>975</v>
      </c>
      <c r="D760" s="74" t="str">
        <f t="shared" si="15"/>
        <v>005101</v>
      </c>
      <c r="E760" s="74"/>
      <c r="F760" s="75">
        <v>44552</v>
      </c>
      <c r="G760" s="76">
        <v>3444964</v>
      </c>
      <c r="H760" s="77" t="s">
        <v>86</v>
      </c>
      <c r="I760" s="75">
        <v>44579</v>
      </c>
      <c r="J760" s="78">
        <v>44580</v>
      </c>
      <c r="K760" s="79" t="s">
        <v>98</v>
      </c>
      <c r="L760" s="80"/>
      <c r="M760" s="67"/>
      <c r="N760" s="81"/>
      <c r="O760" s="81"/>
    </row>
    <row r="761" spans="1:15" s="66" customFormat="1" x14ac:dyDescent="0.25">
      <c r="A761" s="73">
        <v>790</v>
      </c>
      <c r="B761" s="74">
        <v>513</v>
      </c>
      <c r="C761" s="74" t="s">
        <v>984</v>
      </c>
      <c r="D761" s="74" t="str">
        <f t="shared" ref="D761:D763" si="17">RIGHT(C761,4)</f>
        <v>5104</v>
      </c>
      <c r="E761" s="74"/>
      <c r="F761" s="75">
        <v>44552</v>
      </c>
      <c r="G761" s="76">
        <v>3534911</v>
      </c>
      <c r="H761" s="77" t="s">
        <v>559</v>
      </c>
      <c r="I761" s="75">
        <v>44579</v>
      </c>
      <c r="J761" s="78">
        <v>44580</v>
      </c>
      <c r="K761" s="79" t="s">
        <v>671</v>
      </c>
      <c r="L761" s="80"/>
      <c r="M761" s="67"/>
      <c r="N761" s="81"/>
      <c r="O761" s="81"/>
    </row>
    <row r="762" spans="1:15" s="66" customFormat="1" x14ac:dyDescent="0.25">
      <c r="A762" s="73">
        <v>869</v>
      </c>
      <c r="B762" s="74">
        <v>539</v>
      </c>
      <c r="C762" s="74" t="s">
        <v>1068</v>
      </c>
      <c r="D762" s="74" t="str">
        <f t="shared" si="17"/>
        <v>5102</v>
      </c>
      <c r="E762" s="74"/>
      <c r="F762" s="75">
        <v>44552</v>
      </c>
      <c r="G762" s="76">
        <v>5187721</v>
      </c>
      <c r="H762" s="77" t="s">
        <v>107</v>
      </c>
      <c r="I762" s="75">
        <v>44579</v>
      </c>
      <c r="J762" s="78">
        <v>44580</v>
      </c>
      <c r="K762" s="79" t="s">
        <v>298</v>
      </c>
      <c r="L762" s="80"/>
      <c r="M762" s="67"/>
      <c r="N762" s="81"/>
      <c r="O762" s="81"/>
    </row>
    <row r="763" spans="1:15" s="66" customFormat="1" x14ac:dyDescent="0.25">
      <c r="A763" s="73">
        <v>926</v>
      </c>
      <c r="B763" s="74">
        <v>613</v>
      </c>
      <c r="C763" s="74" t="s">
        <v>1133</v>
      </c>
      <c r="D763" s="74" t="str">
        <f t="shared" si="17"/>
        <v>5103</v>
      </c>
      <c r="E763" s="74"/>
      <c r="F763" s="75">
        <v>44552</v>
      </c>
      <c r="G763" s="76">
        <v>20552983</v>
      </c>
      <c r="H763" s="77" t="s">
        <v>107</v>
      </c>
      <c r="I763" s="75">
        <v>44579</v>
      </c>
      <c r="J763" s="78">
        <v>44580</v>
      </c>
      <c r="K763" s="79" t="s">
        <v>1108</v>
      </c>
      <c r="L763" s="80"/>
      <c r="M763" s="67"/>
      <c r="N763" s="81"/>
      <c r="O763" s="81"/>
    </row>
    <row r="764" spans="1:15" s="66" customFormat="1" hidden="1" x14ac:dyDescent="0.25">
      <c r="A764" s="73">
        <v>978</v>
      </c>
      <c r="B764" s="74">
        <v>299</v>
      </c>
      <c r="C764" s="74" t="s">
        <v>1186</v>
      </c>
      <c r="D764" s="74" t="str">
        <f t="shared" si="15"/>
        <v>005076</v>
      </c>
      <c r="E764" s="74"/>
      <c r="F764" s="75">
        <v>44552</v>
      </c>
      <c r="G764" s="76">
        <v>1809517</v>
      </c>
      <c r="H764" s="77" t="s">
        <v>422</v>
      </c>
      <c r="I764" s="75">
        <v>44600</v>
      </c>
      <c r="J764" s="78">
        <v>44610</v>
      </c>
      <c r="K764" s="79" t="s">
        <v>69</v>
      </c>
      <c r="L764" s="80"/>
      <c r="M764" s="67"/>
      <c r="N764" s="81"/>
      <c r="O764" s="81"/>
    </row>
    <row r="765" spans="1:15" s="66" customFormat="1" hidden="1" x14ac:dyDescent="0.25">
      <c r="A765" s="73">
        <v>979</v>
      </c>
      <c r="B765" s="74">
        <v>299</v>
      </c>
      <c r="C765" s="74" t="s">
        <v>1187</v>
      </c>
      <c r="D765" s="74" t="str">
        <f t="shared" si="15"/>
        <v>005077</v>
      </c>
      <c r="E765" s="74"/>
      <c r="F765" s="75">
        <v>44552</v>
      </c>
      <c r="G765" s="76">
        <v>2294302</v>
      </c>
      <c r="H765" s="77" t="s">
        <v>68</v>
      </c>
      <c r="I765" s="75">
        <v>44600</v>
      </c>
      <c r="J765" s="78">
        <v>44610</v>
      </c>
      <c r="K765" s="79" t="s">
        <v>69</v>
      </c>
      <c r="L765" s="80"/>
      <c r="M765" s="67"/>
      <c r="N765" s="81"/>
      <c r="O765" s="81"/>
    </row>
    <row r="766" spans="1:15" s="66" customFormat="1" hidden="1" x14ac:dyDescent="0.25">
      <c r="A766" s="73">
        <v>217</v>
      </c>
      <c r="B766" s="74">
        <v>940</v>
      </c>
      <c r="C766" s="74" t="s">
        <v>320</v>
      </c>
      <c r="D766" s="74" t="str">
        <f t="shared" si="15"/>
        <v>021414</v>
      </c>
      <c r="E766" s="74"/>
      <c r="F766" s="75">
        <v>44553</v>
      </c>
      <c r="G766" s="76">
        <v>-80774</v>
      </c>
      <c r="H766" s="77" t="s">
        <v>321</v>
      </c>
      <c r="I766" s="75">
        <v>44579</v>
      </c>
      <c r="J766" s="78">
        <v>44580</v>
      </c>
      <c r="K766" s="79" t="s">
        <v>306</v>
      </c>
      <c r="L766" s="80" t="s">
        <v>63</v>
      </c>
      <c r="M766" s="67"/>
      <c r="N766" s="81"/>
      <c r="O766" s="81"/>
    </row>
    <row r="767" spans="1:15" s="66" customFormat="1" hidden="1" x14ac:dyDescent="0.25">
      <c r="A767" s="73">
        <v>254</v>
      </c>
      <c r="B767" s="74">
        <v>299</v>
      </c>
      <c r="C767" s="74" t="s">
        <v>368</v>
      </c>
      <c r="D767" s="74" t="str">
        <f t="shared" si="15"/>
        <v>005260</v>
      </c>
      <c r="E767" s="74"/>
      <c r="F767" s="75">
        <v>44553</v>
      </c>
      <c r="G767" s="76">
        <v>549965</v>
      </c>
      <c r="H767" s="77" t="s">
        <v>337</v>
      </c>
      <c r="I767" s="75">
        <v>44579</v>
      </c>
      <c r="J767" s="78">
        <v>44580</v>
      </c>
      <c r="K767" s="79" t="s">
        <v>69</v>
      </c>
      <c r="L767" s="80"/>
      <c r="M767" s="67"/>
      <c r="N767" s="81"/>
      <c r="O767" s="81"/>
    </row>
    <row r="768" spans="1:15" s="66" customFormat="1" hidden="1" x14ac:dyDescent="0.25">
      <c r="A768" s="73">
        <v>519</v>
      </c>
      <c r="B768" s="74">
        <v>299</v>
      </c>
      <c r="C768" s="74" t="s">
        <v>672</v>
      </c>
      <c r="D768" s="74" t="str">
        <f t="shared" si="15"/>
        <v>005259</v>
      </c>
      <c r="E768" s="74"/>
      <c r="F768" s="75">
        <v>44553</v>
      </c>
      <c r="G768" s="76">
        <v>1522070</v>
      </c>
      <c r="H768" s="77" t="s">
        <v>68</v>
      </c>
      <c r="I768" s="75">
        <v>44579</v>
      </c>
      <c r="J768" s="78">
        <v>44580</v>
      </c>
      <c r="K768" s="79" t="s">
        <v>69</v>
      </c>
      <c r="L768" s="80"/>
      <c r="M768" s="67"/>
      <c r="N768" s="81"/>
      <c r="O768" s="81"/>
    </row>
    <row r="769" spans="1:15" s="66" customFormat="1" x14ac:dyDescent="0.25">
      <c r="A769" s="73">
        <v>540</v>
      </c>
      <c r="B769" s="74">
        <v>465</v>
      </c>
      <c r="C769" s="74" t="s">
        <v>696</v>
      </c>
      <c r="D769" s="74" t="str">
        <f t="shared" si="15"/>
        <v>005256</v>
      </c>
      <c r="E769" s="74"/>
      <c r="F769" s="75">
        <v>44553</v>
      </c>
      <c r="G769" s="76">
        <v>1625509</v>
      </c>
      <c r="H769" s="77" t="s">
        <v>107</v>
      </c>
      <c r="I769" s="75">
        <v>44579</v>
      </c>
      <c r="J769" s="78">
        <v>44580</v>
      </c>
      <c r="K769" s="79" t="s">
        <v>108</v>
      </c>
      <c r="L769" s="80"/>
      <c r="M769" s="67"/>
      <c r="N769" s="81"/>
      <c r="O769" s="81"/>
    </row>
    <row r="770" spans="1:15" s="66" customFormat="1" hidden="1" x14ac:dyDescent="0.25">
      <c r="A770" s="73">
        <v>597</v>
      </c>
      <c r="B770" s="74">
        <v>299</v>
      </c>
      <c r="C770" s="74" t="s">
        <v>770</v>
      </c>
      <c r="D770" s="74" t="str">
        <f t="shared" si="15"/>
        <v>005262</v>
      </c>
      <c r="E770" s="74"/>
      <c r="F770" s="75">
        <v>44553</v>
      </c>
      <c r="G770" s="76">
        <v>1953166</v>
      </c>
      <c r="H770" s="77" t="s">
        <v>115</v>
      </c>
      <c r="I770" s="75">
        <v>44579</v>
      </c>
      <c r="J770" s="78">
        <v>44580</v>
      </c>
      <c r="K770" s="79" t="s">
        <v>69</v>
      </c>
      <c r="L770" s="80"/>
      <c r="M770" s="67"/>
      <c r="N770" s="81"/>
      <c r="O770" s="81"/>
    </row>
    <row r="771" spans="1:15" s="66" customFormat="1" x14ac:dyDescent="0.25">
      <c r="A771" s="73">
        <v>607</v>
      </c>
      <c r="B771" s="74">
        <v>304</v>
      </c>
      <c r="C771" s="74" t="s">
        <v>780</v>
      </c>
      <c r="D771" s="74" t="str">
        <f t="shared" ref="D771:D800" si="18">RIGHT(C771,6)</f>
        <v>005252</v>
      </c>
      <c r="E771" s="74"/>
      <c r="F771" s="75">
        <v>44553</v>
      </c>
      <c r="G771" s="76">
        <v>2014793</v>
      </c>
      <c r="H771" s="77" t="s">
        <v>781</v>
      </c>
      <c r="I771" s="75">
        <v>44579</v>
      </c>
      <c r="J771" s="78">
        <v>44580</v>
      </c>
      <c r="K771" s="79" t="s">
        <v>270</v>
      </c>
      <c r="L771" s="80"/>
      <c r="M771" s="67"/>
      <c r="N771" s="81"/>
      <c r="O771" s="81"/>
    </row>
    <row r="772" spans="1:15" s="66" customFormat="1" x14ac:dyDescent="0.25">
      <c r="A772" s="73">
        <v>811</v>
      </c>
      <c r="B772" s="74">
        <v>304</v>
      </c>
      <c r="C772" s="74" t="s">
        <v>1007</v>
      </c>
      <c r="D772" s="74" t="str">
        <f t="shared" si="18"/>
        <v>005251</v>
      </c>
      <c r="E772" s="74"/>
      <c r="F772" s="75">
        <v>44553</v>
      </c>
      <c r="G772" s="76">
        <v>3811055</v>
      </c>
      <c r="H772" s="77" t="s">
        <v>257</v>
      </c>
      <c r="I772" s="75">
        <v>44579</v>
      </c>
      <c r="J772" s="78">
        <v>44580</v>
      </c>
      <c r="K772" s="79" t="s">
        <v>270</v>
      </c>
      <c r="L772" s="80"/>
      <c r="M772" s="67"/>
      <c r="N772" s="81"/>
      <c r="O772" s="81"/>
    </row>
    <row r="773" spans="1:15" s="66" customFormat="1" x14ac:dyDescent="0.25">
      <c r="A773" s="73">
        <v>890</v>
      </c>
      <c r="B773" s="74">
        <v>606</v>
      </c>
      <c r="C773" s="74" t="s">
        <v>1091</v>
      </c>
      <c r="D773" s="74" t="str">
        <f t="shared" si="18"/>
        <v>005273</v>
      </c>
      <c r="E773" s="74"/>
      <c r="F773" s="75">
        <v>44553</v>
      </c>
      <c r="G773" s="76">
        <v>5763021</v>
      </c>
      <c r="H773" s="77" t="s">
        <v>1092</v>
      </c>
      <c r="I773" s="75">
        <v>44579</v>
      </c>
      <c r="J773" s="78">
        <v>44580</v>
      </c>
      <c r="K773" s="79" t="s">
        <v>279</v>
      </c>
      <c r="L773" s="80"/>
      <c r="M773" s="67"/>
      <c r="N773" s="81"/>
      <c r="O773" s="81"/>
    </row>
    <row r="774" spans="1:15" s="66" customFormat="1" hidden="1" x14ac:dyDescent="0.25">
      <c r="A774" s="73">
        <v>970</v>
      </c>
      <c r="B774" s="74">
        <v>920</v>
      </c>
      <c r="C774" s="74" t="s">
        <v>1178</v>
      </c>
      <c r="D774" s="74" t="str">
        <f t="shared" si="18"/>
        <v>005255</v>
      </c>
      <c r="E774" s="74"/>
      <c r="F774" s="75">
        <v>44553</v>
      </c>
      <c r="G774" s="76">
        <v>1087794</v>
      </c>
      <c r="H774" s="77" t="s">
        <v>65</v>
      </c>
      <c r="I774" s="75">
        <v>44588</v>
      </c>
      <c r="J774" s="78">
        <v>44610</v>
      </c>
      <c r="K774" s="79" t="s">
        <v>187</v>
      </c>
      <c r="L774" s="80"/>
      <c r="M774" s="67"/>
      <c r="N774" s="81"/>
      <c r="O774" s="81"/>
    </row>
    <row r="775" spans="1:15" s="66" customFormat="1" x14ac:dyDescent="0.25">
      <c r="A775" s="73">
        <v>981</v>
      </c>
      <c r="B775" s="74">
        <v>441</v>
      </c>
      <c r="C775" s="74" t="s">
        <v>1189</v>
      </c>
      <c r="D775" s="74" t="str">
        <f t="shared" si="18"/>
        <v>005274</v>
      </c>
      <c r="E775" s="74"/>
      <c r="F775" s="75">
        <v>44553</v>
      </c>
      <c r="G775" s="76">
        <v>1364374</v>
      </c>
      <c r="H775" s="77" t="s">
        <v>670</v>
      </c>
      <c r="I775" s="75">
        <v>44601</v>
      </c>
      <c r="J775" s="78">
        <v>44610</v>
      </c>
      <c r="K775" s="79" t="s">
        <v>915</v>
      </c>
      <c r="L775" s="80"/>
      <c r="M775" s="67"/>
      <c r="N775" s="81"/>
      <c r="O775" s="81"/>
    </row>
    <row r="776" spans="1:15" s="66" customFormat="1" hidden="1" x14ac:dyDescent="0.25">
      <c r="A776" s="73">
        <v>984</v>
      </c>
      <c r="B776" s="74">
        <v>299</v>
      </c>
      <c r="C776" s="74" t="s">
        <v>1192</v>
      </c>
      <c r="D776" s="74" t="str">
        <f t="shared" si="18"/>
        <v>005258</v>
      </c>
      <c r="E776" s="74"/>
      <c r="F776" s="75">
        <v>44553</v>
      </c>
      <c r="G776" s="76">
        <v>1406361</v>
      </c>
      <c r="H776" s="77" t="s">
        <v>68</v>
      </c>
      <c r="I776" s="75">
        <v>44602</v>
      </c>
      <c r="J776" s="78">
        <v>44610</v>
      </c>
      <c r="K776" s="79" t="s">
        <v>69</v>
      </c>
      <c r="L776" s="80"/>
      <c r="M776" s="67"/>
      <c r="N776" s="81"/>
      <c r="O776" s="81"/>
    </row>
    <row r="777" spans="1:15" s="66" customFormat="1" hidden="1" x14ac:dyDescent="0.25">
      <c r="A777" s="73">
        <v>244</v>
      </c>
      <c r="B777" s="74">
        <v>299</v>
      </c>
      <c r="C777" s="74" t="s">
        <v>357</v>
      </c>
      <c r="D777" s="74" t="str">
        <f t="shared" si="18"/>
        <v>005358</v>
      </c>
      <c r="E777" s="74"/>
      <c r="F777" s="75">
        <v>44554</v>
      </c>
      <c r="G777" s="76">
        <v>485780</v>
      </c>
      <c r="H777" s="77" t="s">
        <v>74</v>
      </c>
      <c r="I777" s="75">
        <v>44579</v>
      </c>
      <c r="J777" s="78">
        <v>44580</v>
      </c>
      <c r="K777" s="79" t="s">
        <v>69</v>
      </c>
      <c r="L777" s="80"/>
      <c r="M777" s="67"/>
      <c r="N777" s="81"/>
      <c r="O777" s="81"/>
    </row>
    <row r="778" spans="1:15" s="66" customFormat="1" hidden="1" x14ac:dyDescent="0.25">
      <c r="A778" s="73">
        <v>277</v>
      </c>
      <c r="B778" s="74">
        <v>299</v>
      </c>
      <c r="C778" s="74" t="s">
        <v>395</v>
      </c>
      <c r="D778" s="74" t="str">
        <f t="shared" si="18"/>
        <v>005332</v>
      </c>
      <c r="E778" s="74"/>
      <c r="F778" s="75">
        <v>44554</v>
      </c>
      <c r="G778" s="76">
        <v>619491</v>
      </c>
      <c r="H778" s="77" t="s">
        <v>74</v>
      </c>
      <c r="I778" s="75">
        <v>44579</v>
      </c>
      <c r="J778" s="78">
        <v>44580</v>
      </c>
      <c r="K778" s="79" t="s">
        <v>69</v>
      </c>
      <c r="L778" s="80"/>
      <c r="M778" s="67"/>
      <c r="N778" s="81"/>
      <c r="O778" s="81"/>
    </row>
    <row r="779" spans="1:15" s="66" customFormat="1" hidden="1" x14ac:dyDescent="0.25">
      <c r="A779" s="73">
        <v>282</v>
      </c>
      <c r="B779" s="74">
        <v>299</v>
      </c>
      <c r="C779" s="74" t="s">
        <v>401</v>
      </c>
      <c r="D779" s="74" t="str">
        <f t="shared" si="18"/>
        <v>005335</v>
      </c>
      <c r="E779" s="74"/>
      <c r="F779" s="75">
        <v>44554</v>
      </c>
      <c r="G779" s="76">
        <v>642492</v>
      </c>
      <c r="H779" s="77" t="s">
        <v>74</v>
      </c>
      <c r="I779" s="75">
        <v>44579</v>
      </c>
      <c r="J779" s="78">
        <v>44580</v>
      </c>
      <c r="K779" s="79" t="s">
        <v>69</v>
      </c>
      <c r="L779" s="80"/>
      <c r="M779" s="67"/>
      <c r="N779" s="81"/>
      <c r="O779" s="81"/>
    </row>
    <row r="780" spans="1:15" s="66" customFormat="1" hidden="1" x14ac:dyDescent="0.25">
      <c r="A780" s="73">
        <v>286</v>
      </c>
      <c r="B780" s="74">
        <v>299</v>
      </c>
      <c r="C780" s="74" t="s">
        <v>405</v>
      </c>
      <c r="D780" s="74" t="str">
        <f t="shared" si="18"/>
        <v>005350</v>
      </c>
      <c r="E780" s="74"/>
      <c r="F780" s="75">
        <v>44554</v>
      </c>
      <c r="G780" s="76">
        <v>648198</v>
      </c>
      <c r="H780" s="77" t="s">
        <v>83</v>
      </c>
      <c r="I780" s="75">
        <v>44579</v>
      </c>
      <c r="J780" s="78">
        <v>44580</v>
      </c>
      <c r="K780" s="79" t="s">
        <v>69</v>
      </c>
      <c r="L780" s="80"/>
      <c r="M780" s="67"/>
      <c r="N780" s="81"/>
      <c r="O780" s="81"/>
    </row>
    <row r="781" spans="1:15" s="66" customFormat="1" hidden="1" x14ac:dyDescent="0.25">
      <c r="A781" s="73">
        <v>303</v>
      </c>
      <c r="B781" s="74">
        <v>299</v>
      </c>
      <c r="C781" s="74" t="s">
        <v>423</v>
      </c>
      <c r="D781" s="74" t="str">
        <f t="shared" si="18"/>
        <v>005365</v>
      </c>
      <c r="E781" s="74"/>
      <c r="F781" s="75">
        <v>44554</v>
      </c>
      <c r="G781" s="76">
        <v>700471</v>
      </c>
      <c r="H781" s="77" t="s">
        <v>68</v>
      </c>
      <c r="I781" s="75">
        <v>44579</v>
      </c>
      <c r="J781" s="78">
        <v>44580</v>
      </c>
      <c r="K781" s="79" t="s">
        <v>69</v>
      </c>
      <c r="L781" s="80"/>
      <c r="M781" s="67"/>
      <c r="N781" s="81"/>
      <c r="O781" s="81"/>
    </row>
    <row r="782" spans="1:15" s="66" customFormat="1" hidden="1" x14ac:dyDescent="0.25">
      <c r="A782" s="73">
        <v>310</v>
      </c>
      <c r="B782" s="74">
        <v>299</v>
      </c>
      <c r="C782" s="74" t="s">
        <v>430</v>
      </c>
      <c r="D782" s="74" t="str">
        <f t="shared" si="18"/>
        <v>005379</v>
      </c>
      <c r="E782" s="74"/>
      <c r="F782" s="75">
        <v>44554</v>
      </c>
      <c r="G782" s="76">
        <v>743908</v>
      </c>
      <c r="H782" s="77" t="s">
        <v>74</v>
      </c>
      <c r="I782" s="75">
        <v>44579</v>
      </c>
      <c r="J782" s="78">
        <v>44580</v>
      </c>
      <c r="K782" s="79" t="s">
        <v>69</v>
      </c>
      <c r="L782" s="80"/>
      <c r="M782" s="67"/>
      <c r="N782" s="81"/>
      <c r="O782" s="81"/>
    </row>
    <row r="783" spans="1:15" s="66" customFormat="1" hidden="1" x14ac:dyDescent="0.25">
      <c r="A783" s="73">
        <v>313</v>
      </c>
      <c r="B783" s="74">
        <v>299</v>
      </c>
      <c r="C783" s="74" t="s">
        <v>435</v>
      </c>
      <c r="D783" s="74" t="str">
        <f t="shared" si="18"/>
        <v>005353</v>
      </c>
      <c r="E783" s="74"/>
      <c r="F783" s="75">
        <v>44554</v>
      </c>
      <c r="G783" s="76">
        <v>766456</v>
      </c>
      <c r="H783" s="77" t="s">
        <v>83</v>
      </c>
      <c r="I783" s="75">
        <v>44579</v>
      </c>
      <c r="J783" s="78">
        <v>44580</v>
      </c>
      <c r="K783" s="79" t="s">
        <v>69</v>
      </c>
      <c r="L783" s="80"/>
      <c r="M783" s="67"/>
      <c r="N783" s="81"/>
      <c r="O783" s="81"/>
    </row>
    <row r="784" spans="1:15" s="66" customFormat="1" hidden="1" x14ac:dyDescent="0.25">
      <c r="A784" s="73">
        <v>318</v>
      </c>
      <c r="B784" s="74">
        <v>299</v>
      </c>
      <c r="C784" s="74" t="s">
        <v>440</v>
      </c>
      <c r="D784" s="74" t="str">
        <f t="shared" si="18"/>
        <v>005352</v>
      </c>
      <c r="E784" s="74"/>
      <c r="F784" s="75">
        <v>44554</v>
      </c>
      <c r="G784" s="76">
        <v>774414</v>
      </c>
      <c r="H784" s="77" t="s">
        <v>377</v>
      </c>
      <c r="I784" s="75">
        <v>44579</v>
      </c>
      <c r="J784" s="78">
        <v>44580</v>
      </c>
      <c r="K784" s="79" t="s">
        <v>69</v>
      </c>
      <c r="L784" s="80"/>
      <c r="M784" s="67"/>
      <c r="N784" s="81"/>
      <c r="O784" s="81"/>
    </row>
    <row r="785" spans="1:15" s="66" customFormat="1" x14ac:dyDescent="0.25">
      <c r="A785" s="73">
        <v>327</v>
      </c>
      <c r="B785" s="74">
        <v>528</v>
      </c>
      <c r="C785" s="74" t="s">
        <v>451</v>
      </c>
      <c r="D785" s="74" t="str">
        <f t="shared" si="18"/>
        <v>005453</v>
      </c>
      <c r="E785" s="74"/>
      <c r="F785" s="75">
        <v>44554</v>
      </c>
      <c r="G785" s="76">
        <v>807741</v>
      </c>
      <c r="H785" s="77" t="s">
        <v>452</v>
      </c>
      <c r="I785" s="75">
        <v>44579</v>
      </c>
      <c r="J785" s="78">
        <v>44580</v>
      </c>
      <c r="K785" s="79" t="s">
        <v>185</v>
      </c>
      <c r="L785" s="80"/>
      <c r="M785" s="67"/>
      <c r="N785" s="81"/>
      <c r="O785" s="81"/>
    </row>
    <row r="786" spans="1:15" s="66" customFormat="1" hidden="1" x14ac:dyDescent="0.25">
      <c r="A786" s="73">
        <v>374</v>
      </c>
      <c r="B786" s="74">
        <v>299</v>
      </c>
      <c r="C786" s="74" t="s">
        <v>509</v>
      </c>
      <c r="D786" s="74" t="str">
        <f t="shared" si="18"/>
        <v>005354</v>
      </c>
      <c r="E786" s="74"/>
      <c r="F786" s="75">
        <v>44554</v>
      </c>
      <c r="G786" s="76">
        <v>963626</v>
      </c>
      <c r="H786" s="77" t="s">
        <v>377</v>
      </c>
      <c r="I786" s="75">
        <v>44579</v>
      </c>
      <c r="J786" s="78">
        <v>44580</v>
      </c>
      <c r="K786" s="79" t="s">
        <v>69</v>
      </c>
      <c r="L786" s="80"/>
      <c r="M786" s="67"/>
      <c r="N786" s="81"/>
      <c r="O786" s="81"/>
    </row>
    <row r="787" spans="1:15" s="66" customFormat="1" hidden="1" x14ac:dyDescent="0.25">
      <c r="A787" s="73">
        <v>380</v>
      </c>
      <c r="B787" s="74">
        <v>299</v>
      </c>
      <c r="C787" s="74" t="s">
        <v>515</v>
      </c>
      <c r="D787" s="74" t="str">
        <f t="shared" si="18"/>
        <v>005330</v>
      </c>
      <c r="E787" s="74"/>
      <c r="F787" s="75">
        <v>44554</v>
      </c>
      <c r="G787" s="76">
        <v>1012730</v>
      </c>
      <c r="H787" s="77" t="s">
        <v>337</v>
      </c>
      <c r="I787" s="75">
        <v>44579</v>
      </c>
      <c r="J787" s="78">
        <v>44580</v>
      </c>
      <c r="K787" s="79" t="s">
        <v>69</v>
      </c>
      <c r="L787" s="80"/>
      <c r="M787" s="67"/>
      <c r="N787" s="81"/>
      <c r="O787" s="81"/>
    </row>
    <row r="788" spans="1:15" s="66" customFormat="1" hidden="1" x14ac:dyDescent="0.25">
      <c r="A788" s="73">
        <v>387</v>
      </c>
      <c r="B788" s="74">
        <v>299</v>
      </c>
      <c r="C788" s="74" t="s">
        <v>522</v>
      </c>
      <c r="D788" s="74" t="str">
        <f t="shared" si="18"/>
        <v>005349</v>
      </c>
      <c r="E788" s="74"/>
      <c r="F788" s="75">
        <v>44554</v>
      </c>
      <c r="G788" s="76">
        <v>1014690</v>
      </c>
      <c r="H788" s="77" t="s">
        <v>83</v>
      </c>
      <c r="I788" s="75">
        <v>44579</v>
      </c>
      <c r="J788" s="78">
        <v>44580</v>
      </c>
      <c r="K788" s="79" t="s">
        <v>69</v>
      </c>
      <c r="L788" s="80"/>
      <c r="M788" s="67"/>
      <c r="N788" s="81"/>
      <c r="O788" s="81"/>
    </row>
    <row r="789" spans="1:15" s="66" customFormat="1" hidden="1" x14ac:dyDescent="0.25">
      <c r="A789" s="73">
        <v>402</v>
      </c>
      <c r="B789" s="74">
        <v>299</v>
      </c>
      <c r="C789" s="74" t="s">
        <v>540</v>
      </c>
      <c r="D789" s="74" t="str">
        <f t="shared" si="18"/>
        <v>005363</v>
      </c>
      <c r="E789" s="74"/>
      <c r="F789" s="75">
        <v>44554</v>
      </c>
      <c r="G789" s="76">
        <v>1046363</v>
      </c>
      <c r="H789" s="77" t="s">
        <v>333</v>
      </c>
      <c r="I789" s="75">
        <v>44579</v>
      </c>
      <c r="J789" s="78">
        <v>44580</v>
      </c>
      <c r="K789" s="79" t="s">
        <v>69</v>
      </c>
      <c r="L789" s="80"/>
      <c r="M789" s="67"/>
      <c r="N789" s="81"/>
      <c r="O789" s="81"/>
    </row>
    <row r="790" spans="1:15" s="66" customFormat="1" hidden="1" x14ac:dyDescent="0.25">
      <c r="A790" s="73">
        <v>403</v>
      </c>
      <c r="B790" s="74">
        <v>299</v>
      </c>
      <c r="C790" s="74" t="s">
        <v>541</v>
      </c>
      <c r="D790" s="74" t="str">
        <f t="shared" si="18"/>
        <v>b5380</v>
      </c>
      <c r="E790" s="74"/>
      <c r="F790" s="75">
        <v>44554</v>
      </c>
      <c r="G790" s="76">
        <v>1046363</v>
      </c>
      <c r="H790" s="77" t="s">
        <v>86</v>
      </c>
      <c r="I790" s="75">
        <v>44579</v>
      </c>
      <c r="J790" s="78">
        <v>44580</v>
      </c>
      <c r="K790" s="79" t="s">
        <v>69</v>
      </c>
      <c r="L790" s="80"/>
      <c r="M790" s="67"/>
      <c r="N790" s="81"/>
      <c r="O790" s="81"/>
    </row>
    <row r="791" spans="1:15" s="66" customFormat="1" hidden="1" x14ac:dyDescent="0.25">
      <c r="A791" s="73">
        <v>414</v>
      </c>
      <c r="B791" s="74">
        <v>299</v>
      </c>
      <c r="C791" s="74" t="s">
        <v>554</v>
      </c>
      <c r="D791" s="74" t="str">
        <f t="shared" si="18"/>
        <v>005372</v>
      </c>
      <c r="E791" s="74"/>
      <c r="F791" s="75">
        <v>44554</v>
      </c>
      <c r="G791" s="76">
        <v>1106137</v>
      </c>
      <c r="H791" s="77" t="s">
        <v>333</v>
      </c>
      <c r="I791" s="75">
        <v>44579</v>
      </c>
      <c r="J791" s="78">
        <v>44580</v>
      </c>
      <c r="K791" s="79" t="s">
        <v>69</v>
      </c>
      <c r="L791" s="80"/>
      <c r="M791" s="67"/>
      <c r="N791" s="81"/>
      <c r="O791" s="81"/>
    </row>
    <row r="792" spans="1:15" s="66" customFormat="1" hidden="1" x14ac:dyDescent="0.25">
      <c r="A792" s="73">
        <v>420</v>
      </c>
      <c r="B792" s="74">
        <v>299</v>
      </c>
      <c r="C792" s="74" t="s">
        <v>562</v>
      </c>
      <c r="D792" s="74" t="str">
        <f t="shared" si="18"/>
        <v>005362</v>
      </c>
      <c r="E792" s="74"/>
      <c r="F792" s="75">
        <v>44554</v>
      </c>
      <c r="G792" s="76">
        <v>1117421</v>
      </c>
      <c r="H792" s="77" t="s">
        <v>74</v>
      </c>
      <c r="I792" s="75">
        <v>44579</v>
      </c>
      <c r="J792" s="78">
        <v>44580</v>
      </c>
      <c r="K792" s="79" t="s">
        <v>69</v>
      </c>
      <c r="L792" s="80"/>
      <c r="M792" s="67"/>
      <c r="N792" s="81"/>
      <c r="O792" s="81"/>
    </row>
    <row r="793" spans="1:15" s="66" customFormat="1" hidden="1" x14ac:dyDescent="0.25">
      <c r="A793" s="73">
        <v>422</v>
      </c>
      <c r="B793" s="74">
        <v>299</v>
      </c>
      <c r="C793" s="74" t="s">
        <v>565</v>
      </c>
      <c r="D793" s="74" t="str">
        <f t="shared" si="18"/>
        <v>005348</v>
      </c>
      <c r="E793" s="74"/>
      <c r="F793" s="75">
        <v>44554</v>
      </c>
      <c r="G793" s="76">
        <v>1129142</v>
      </c>
      <c r="H793" s="77" t="s">
        <v>83</v>
      </c>
      <c r="I793" s="75">
        <v>44579</v>
      </c>
      <c r="J793" s="78">
        <v>44580</v>
      </c>
      <c r="K793" s="79" t="s">
        <v>69</v>
      </c>
      <c r="L793" s="80"/>
      <c r="M793" s="67"/>
      <c r="N793" s="81"/>
      <c r="O793" s="81"/>
    </row>
    <row r="794" spans="1:15" s="66" customFormat="1" hidden="1" x14ac:dyDescent="0.25">
      <c r="A794" s="73">
        <v>471</v>
      </c>
      <c r="B794" s="74">
        <v>299</v>
      </c>
      <c r="C794" s="74" t="s">
        <v>618</v>
      </c>
      <c r="D794" s="74" t="str">
        <f t="shared" si="18"/>
        <v>005369</v>
      </c>
      <c r="E794" s="74"/>
      <c r="F794" s="75">
        <v>44554</v>
      </c>
      <c r="G794" s="76">
        <v>1290691</v>
      </c>
      <c r="H794" s="77" t="s">
        <v>337</v>
      </c>
      <c r="I794" s="75">
        <v>44579</v>
      </c>
      <c r="J794" s="78">
        <v>44580</v>
      </c>
      <c r="K794" s="79" t="s">
        <v>69</v>
      </c>
      <c r="L794" s="80"/>
      <c r="M794" s="67"/>
      <c r="N794" s="81"/>
      <c r="O794" s="81"/>
    </row>
    <row r="795" spans="1:15" s="66" customFormat="1" hidden="1" x14ac:dyDescent="0.25">
      <c r="A795" s="73">
        <v>511</v>
      </c>
      <c r="B795" s="74">
        <v>299</v>
      </c>
      <c r="C795" s="74" t="s">
        <v>662</v>
      </c>
      <c r="D795" s="74" t="str">
        <f t="shared" si="18"/>
        <v>005378</v>
      </c>
      <c r="E795" s="74"/>
      <c r="F795" s="75">
        <v>44554</v>
      </c>
      <c r="G795" s="76">
        <v>1473800</v>
      </c>
      <c r="H795" s="77" t="s">
        <v>74</v>
      </c>
      <c r="I795" s="75">
        <v>44579</v>
      </c>
      <c r="J795" s="78">
        <v>44580</v>
      </c>
      <c r="K795" s="79" t="s">
        <v>69</v>
      </c>
      <c r="L795" s="80"/>
      <c r="M795" s="67"/>
      <c r="N795" s="81"/>
      <c r="O795" s="81"/>
    </row>
    <row r="796" spans="1:15" s="66" customFormat="1" hidden="1" x14ac:dyDescent="0.25">
      <c r="A796" s="73">
        <v>576</v>
      </c>
      <c r="B796" s="74">
        <v>299</v>
      </c>
      <c r="C796" s="74" t="s">
        <v>742</v>
      </c>
      <c r="D796" s="74" t="str">
        <f t="shared" si="18"/>
        <v>005355</v>
      </c>
      <c r="E796" s="74"/>
      <c r="F796" s="75">
        <v>44554</v>
      </c>
      <c r="G796" s="76">
        <v>1855996</v>
      </c>
      <c r="H796" s="77" t="s">
        <v>83</v>
      </c>
      <c r="I796" s="75">
        <v>44579</v>
      </c>
      <c r="J796" s="78">
        <v>44580</v>
      </c>
      <c r="K796" s="79" t="s">
        <v>69</v>
      </c>
      <c r="L796" s="80"/>
      <c r="M796" s="67"/>
      <c r="N796" s="81"/>
      <c r="O796" s="81"/>
    </row>
    <row r="797" spans="1:15" s="66" customFormat="1" x14ac:dyDescent="0.25">
      <c r="A797" s="73">
        <v>579</v>
      </c>
      <c r="B797" s="74">
        <v>457</v>
      </c>
      <c r="C797" s="74" t="s">
        <v>745</v>
      </c>
      <c r="D797" s="74" t="str">
        <f>RIGHT(C797,4)</f>
        <v>5356</v>
      </c>
      <c r="E797" s="74"/>
      <c r="F797" s="75">
        <v>44554</v>
      </c>
      <c r="G797" s="76">
        <v>1879383</v>
      </c>
      <c r="H797" s="77" t="s">
        <v>746</v>
      </c>
      <c r="I797" s="75">
        <v>44579</v>
      </c>
      <c r="J797" s="78">
        <v>44580</v>
      </c>
      <c r="K797" s="79" t="s">
        <v>724</v>
      </c>
      <c r="L797" s="80"/>
      <c r="M797" s="67"/>
      <c r="N797" s="81"/>
      <c r="O797" s="81"/>
    </row>
    <row r="798" spans="1:15" s="66" customFormat="1" x14ac:dyDescent="0.25">
      <c r="A798" s="73">
        <v>713</v>
      </c>
      <c r="B798" s="74">
        <v>451</v>
      </c>
      <c r="C798" s="74" t="s">
        <v>905</v>
      </c>
      <c r="D798" s="74" t="str">
        <f t="shared" si="18"/>
        <v>005347</v>
      </c>
      <c r="E798" s="74"/>
      <c r="F798" s="75">
        <v>44554</v>
      </c>
      <c r="G798" s="76">
        <v>2660460</v>
      </c>
      <c r="H798" s="77" t="s">
        <v>107</v>
      </c>
      <c r="I798" s="75">
        <v>44579</v>
      </c>
      <c r="J798" s="78">
        <v>44580</v>
      </c>
      <c r="K798" s="79" t="s">
        <v>811</v>
      </c>
      <c r="L798" s="80"/>
      <c r="M798" s="67"/>
      <c r="N798" s="81"/>
      <c r="O798" s="81"/>
    </row>
    <row r="799" spans="1:15" s="66" customFormat="1" hidden="1" x14ac:dyDescent="0.25">
      <c r="A799" s="73">
        <v>738</v>
      </c>
      <c r="B799" s="74">
        <v>299</v>
      </c>
      <c r="C799" s="74" t="s">
        <v>931</v>
      </c>
      <c r="D799" s="74" t="str">
        <f t="shared" si="18"/>
        <v>005359</v>
      </c>
      <c r="E799" s="74"/>
      <c r="F799" s="75">
        <v>44554</v>
      </c>
      <c r="G799" s="76">
        <v>2958225</v>
      </c>
      <c r="H799" s="77" t="s">
        <v>95</v>
      </c>
      <c r="I799" s="75">
        <v>44579</v>
      </c>
      <c r="J799" s="78">
        <v>44580</v>
      </c>
      <c r="K799" s="79" t="s">
        <v>69</v>
      </c>
      <c r="L799" s="80"/>
      <c r="M799" s="67"/>
      <c r="N799" s="81"/>
      <c r="O799" s="81"/>
    </row>
    <row r="800" spans="1:15" s="66" customFormat="1" x14ac:dyDescent="0.25">
      <c r="A800" s="73">
        <v>774</v>
      </c>
      <c r="B800" s="74">
        <v>412</v>
      </c>
      <c r="C800" s="74" t="s">
        <v>968</v>
      </c>
      <c r="D800" s="74" t="str">
        <f t="shared" si="18"/>
        <v>005336</v>
      </c>
      <c r="E800" s="74"/>
      <c r="F800" s="75">
        <v>44554</v>
      </c>
      <c r="G800" s="76">
        <v>3389122</v>
      </c>
      <c r="H800" s="77" t="s">
        <v>107</v>
      </c>
      <c r="I800" s="75">
        <v>44579</v>
      </c>
      <c r="J800" s="78">
        <v>44580</v>
      </c>
      <c r="K800" s="79" t="s">
        <v>351</v>
      </c>
      <c r="L800" s="80"/>
      <c r="M800" s="67"/>
      <c r="N800" s="81"/>
      <c r="O800" s="81"/>
    </row>
    <row r="801" spans="1:15" s="66" customFormat="1" x14ac:dyDescent="0.25">
      <c r="A801" s="73">
        <v>784</v>
      </c>
      <c r="B801" s="74">
        <v>620</v>
      </c>
      <c r="C801" s="74" t="s">
        <v>978</v>
      </c>
      <c r="D801" s="74" t="str">
        <f>RIGHT(C801,6)</f>
        <v>005346</v>
      </c>
      <c r="E801" s="74"/>
      <c r="F801" s="75">
        <v>44554</v>
      </c>
      <c r="G801" s="76">
        <v>3461414</v>
      </c>
      <c r="H801" s="77" t="s">
        <v>257</v>
      </c>
      <c r="I801" s="75">
        <v>44579</v>
      </c>
      <c r="J801" s="78">
        <v>44580</v>
      </c>
      <c r="K801" s="79" t="s">
        <v>650</v>
      </c>
      <c r="L801" s="80"/>
      <c r="M801" s="67"/>
      <c r="N801" s="81"/>
      <c r="O801" s="81"/>
    </row>
    <row r="802" spans="1:15" s="66" customFormat="1" x14ac:dyDescent="0.25">
      <c r="A802" s="73">
        <v>792</v>
      </c>
      <c r="B802" s="74">
        <v>306</v>
      </c>
      <c r="C802" s="74" t="s">
        <v>987</v>
      </c>
      <c r="D802" s="74" t="str">
        <f>RIGHT(C802,6)</f>
        <v>005345</v>
      </c>
      <c r="E802" s="74"/>
      <c r="F802" s="75">
        <v>44554</v>
      </c>
      <c r="G802" s="76">
        <v>3547280</v>
      </c>
      <c r="H802" s="77" t="s">
        <v>107</v>
      </c>
      <c r="I802" s="75">
        <v>44579</v>
      </c>
      <c r="J802" s="78">
        <v>44580</v>
      </c>
      <c r="K802" s="79" t="s">
        <v>796</v>
      </c>
      <c r="L802" s="80"/>
      <c r="M802" s="67"/>
      <c r="N802" s="81"/>
      <c r="O802" s="81"/>
    </row>
    <row r="803" spans="1:15" s="66" customFormat="1" x14ac:dyDescent="0.25">
      <c r="A803" s="73">
        <v>794</v>
      </c>
      <c r="B803" s="74">
        <v>511</v>
      </c>
      <c r="C803" s="74" t="s">
        <v>989</v>
      </c>
      <c r="D803" s="74" t="str">
        <f>RIGHT(C803,6)</f>
        <v>005370</v>
      </c>
      <c r="E803" s="74"/>
      <c r="F803" s="75">
        <v>44554</v>
      </c>
      <c r="G803" s="76">
        <v>3548430</v>
      </c>
      <c r="H803" s="77" t="s">
        <v>257</v>
      </c>
      <c r="I803" s="75">
        <v>44579</v>
      </c>
      <c r="J803" s="78">
        <v>44580</v>
      </c>
      <c r="K803" s="79" t="s">
        <v>821</v>
      </c>
      <c r="L803" s="80"/>
      <c r="M803" s="67"/>
      <c r="N803" s="81"/>
      <c r="O803" s="81"/>
    </row>
    <row r="804" spans="1:15" s="66" customFormat="1" x14ac:dyDescent="0.25">
      <c r="A804" s="73">
        <v>799</v>
      </c>
      <c r="B804" s="74">
        <v>418</v>
      </c>
      <c r="C804" s="74">
        <v>5331</v>
      </c>
      <c r="D804" s="74" t="str">
        <f t="shared" ref="D804" si="19">RIGHT(C804,8)</f>
        <v>5331</v>
      </c>
      <c r="E804" s="74"/>
      <c r="F804" s="75">
        <v>44554</v>
      </c>
      <c r="G804" s="76">
        <v>3694647</v>
      </c>
      <c r="H804" s="77" t="s">
        <v>107</v>
      </c>
      <c r="I804" s="75">
        <v>44579</v>
      </c>
      <c r="J804" s="78">
        <v>44580</v>
      </c>
      <c r="K804" s="79" t="s">
        <v>626</v>
      </c>
      <c r="L804" s="80"/>
      <c r="M804" s="67"/>
      <c r="N804" s="81"/>
      <c r="O804" s="81"/>
    </row>
    <row r="805" spans="1:15" s="66" customFormat="1" x14ac:dyDescent="0.25">
      <c r="A805" s="73">
        <v>806</v>
      </c>
      <c r="B805" s="74">
        <v>601</v>
      </c>
      <c r="C805" s="74" t="s">
        <v>1001</v>
      </c>
      <c r="D805" s="74" t="str">
        <f>RIGHT(C805,6)</f>
        <v>005452</v>
      </c>
      <c r="E805" s="74"/>
      <c r="F805" s="75">
        <v>44554</v>
      </c>
      <c r="G805" s="76">
        <v>3709514</v>
      </c>
      <c r="H805" s="77" t="s">
        <v>1002</v>
      </c>
      <c r="I805" s="75">
        <v>44579</v>
      </c>
      <c r="J805" s="78">
        <v>44580</v>
      </c>
      <c r="K805" s="79" t="s">
        <v>272</v>
      </c>
      <c r="L805" s="80"/>
      <c r="M805" s="67"/>
      <c r="N805" s="81"/>
      <c r="O805" s="81"/>
    </row>
    <row r="806" spans="1:15" s="66" customFormat="1" x14ac:dyDescent="0.25">
      <c r="A806" s="73">
        <v>809</v>
      </c>
      <c r="B806" s="74">
        <v>456</v>
      </c>
      <c r="C806" s="74" t="s">
        <v>1005</v>
      </c>
      <c r="D806" s="74" t="str">
        <f>RIGHT(C806,6)</f>
        <v>005375</v>
      </c>
      <c r="E806" s="74"/>
      <c r="F806" s="75">
        <v>44554</v>
      </c>
      <c r="G806" s="76">
        <v>3750747</v>
      </c>
      <c r="H806" s="77" t="s">
        <v>107</v>
      </c>
      <c r="I806" s="75">
        <v>44579</v>
      </c>
      <c r="J806" s="78">
        <v>44580</v>
      </c>
      <c r="K806" s="79" t="s">
        <v>854</v>
      </c>
      <c r="L806" s="80"/>
      <c r="M806" s="67"/>
      <c r="N806" s="81"/>
      <c r="O806" s="81"/>
    </row>
    <row r="807" spans="1:15" s="66" customFormat="1" x14ac:dyDescent="0.25">
      <c r="A807" s="73">
        <v>865</v>
      </c>
      <c r="B807" s="74">
        <v>411</v>
      </c>
      <c r="C807" s="74" t="s">
        <v>1064</v>
      </c>
      <c r="D807" s="74" t="str">
        <f>RIGHT(C807,6)</f>
        <v>005360</v>
      </c>
      <c r="E807" s="74"/>
      <c r="F807" s="75">
        <v>44554</v>
      </c>
      <c r="G807" s="76">
        <v>4916285</v>
      </c>
      <c r="H807" s="77" t="s">
        <v>107</v>
      </c>
      <c r="I807" s="75">
        <v>44579</v>
      </c>
      <c r="J807" s="78">
        <v>44580</v>
      </c>
      <c r="K807" s="79" t="s">
        <v>750</v>
      </c>
      <c r="L807" s="80"/>
      <c r="M807" s="67"/>
      <c r="N807" s="81"/>
      <c r="O807" s="81"/>
    </row>
    <row r="808" spans="1:15" s="66" customFormat="1" x14ac:dyDescent="0.25">
      <c r="A808" s="73">
        <v>872</v>
      </c>
      <c r="B808" s="74">
        <v>502</v>
      </c>
      <c r="C808" s="74" t="s">
        <v>1071</v>
      </c>
      <c r="D808" s="74" t="str">
        <f>RIGHT(C808,6)</f>
        <v>005450</v>
      </c>
      <c r="E808" s="74"/>
      <c r="F808" s="75">
        <v>44554</v>
      </c>
      <c r="G808" s="76">
        <v>5355599</v>
      </c>
      <c r="H808" s="77" t="s">
        <v>1072</v>
      </c>
      <c r="I808" s="75">
        <v>44579</v>
      </c>
      <c r="J808" s="78">
        <v>44580</v>
      </c>
      <c r="K808" s="79" t="s">
        <v>101</v>
      </c>
      <c r="L808" s="80"/>
      <c r="M808" s="67"/>
      <c r="N808" s="81"/>
      <c r="O808" s="81"/>
    </row>
    <row r="809" spans="1:15" s="66" customFormat="1" x14ac:dyDescent="0.25">
      <c r="A809" s="73">
        <v>908</v>
      </c>
      <c r="B809" s="74">
        <v>413</v>
      </c>
      <c r="C809" s="74" t="s">
        <v>1113</v>
      </c>
      <c r="D809" s="74" t="str">
        <f>RIGHT(C809,6)</f>
        <v>005329</v>
      </c>
      <c r="E809" s="74"/>
      <c r="F809" s="75">
        <v>44554</v>
      </c>
      <c r="G809" s="76">
        <v>7617110</v>
      </c>
      <c r="H809" s="77" t="s">
        <v>107</v>
      </c>
      <c r="I809" s="75">
        <v>44579</v>
      </c>
      <c r="J809" s="78">
        <v>44580</v>
      </c>
      <c r="K809" s="79" t="s">
        <v>329</v>
      </c>
      <c r="L809" s="80"/>
      <c r="M809" s="67"/>
      <c r="N809" s="81"/>
      <c r="O809" s="81"/>
    </row>
    <row r="810" spans="1:15" s="66" customFormat="1" hidden="1" x14ac:dyDescent="0.25">
      <c r="A810" s="73">
        <v>947</v>
      </c>
      <c r="B810" s="74">
        <v>299</v>
      </c>
      <c r="C810" s="74" t="s">
        <v>1155</v>
      </c>
      <c r="D810" s="74" t="str">
        <f t="shared" ref="D810:D872" si="20">RIGHT(C810,6)</f>
        <v>b5381</v>
      </c>
      <c r="E810" s="74"/>
      <c r="F810" s="75">
        <v>44554</v>
      </c>
      <c r="G810" s="76">
        <v>1684444</v>
      </c>
      <c r="H810" s="77" t="s">
        <v>86</v>
      </c>
      <c r="I810" s="75">
        <v>44581</v>
      </c>
      <c r="J810" s="78">
        <v>44610</v>
      </c>
      <c r="K810" s="79" t="s">
        <v>69</v>
      </c>
      <c r="L810" s="80"/>
      <c r="M810" s="67"/>
      <c r="N810" s="81"/>
      <c r="O810" s="81"/>
    </row>
    <row r="811" spans="1:15" s="66" customFormat="1" hidden="1" x14ac:dyDescent="0.25">
      <c r="A811" s="73">
        <v>958</v>
      </c>
      <c r="B811" s="74">
        <v>299</v>
      </c>
      <c r="C811" s="74" t="s">
        <v>1166</v>
      </c>
      <c r="D811" s="74" t="str">
        <f t="shared" si="20"/>
        <v>005357</v>
      </c>
      <c r="E811" s="74"/>
      <c r="F811" s="75">
        <v>44554</v>
      </c>
      <c r="G811" s="76">
        <v>202938</v>
      </c>
      <c r="H811" s="77" t="s">
        <v>95</v>
      </c>
      <c r="I811" s="75">
        <v>44586</v>
      </c>
      <c r="J811" s="78">
        <v>44610</v>
      </c>
      <c r="K811" s="79" t="s">
        <v>69</v>
      </c>
      <c r="L811" s="80"/>
      <c r="M811" s="67"/>
      <c r="N811" s="81"/>
      <c r="O811" s="81"/>
    </row>
    <row r="812" spans="1:15" s="66" customFormat="1" hidden="1" x14ac:dyDescent="0.25">
      <c r="A812" s="73">
        <v>998</v>
      </c>
      <c r="B812" s="74">
        <v>299</v>
      </c>
      <c r="C812" s="74" t="s">
        <v>1208</v>
      </c>
      <c r="D812" s="74" t="str">
        <f t="shared" si="20"/>
        <v>005340</v>
      </c>
      <c r="E812" s="74"/>
      <c r="F812" s="75">
        <v>44554</v>
      </c>
      <c r="G812" s="76">
        <v>794130</v>
      </c>
      <c r="H812" s="77" t="s">
        <v>74</v>
      </c>
      <c r="I812" s="75">
        <v>44629</v>
      </c>
      <c r="J812" s="78">
        <v>44639</v>
      </c>
      <c r="K812" s="79" t="s">
        <v>69</v>
      </c>
      <c r="L812" s="80"/>
      <c r="M812" s="67"/>
      <c r="N812" s="81"/>
      <c r="O812" s="81"/>
    </row>
    <row r="813" spans="1:15" s="66" customFormat="1" hidden="1" x14ac:dyDescent="0.25">
      <c r="A813" s="73">
        <v>1001</v>
      </c>
      <c r="B813" s="74">
        <v>299</v>
      </c>
      <c r="C813" s="74" t="s">
        <v>1212</v>
      </c>
      <c r="D813" s="74" t="str">
        <f t="shared" si="20"/>
        <v>-B5338</v>
      </c>
      <c r="E813" s="74"/>
      <c r="F813" s="75">
        <v>44554</v>
      </c>
      <c r="G813" s="76">
        <v>1028966</v>
      </c>
      <c r="H813" s="77" t="s">
        <v>1211</v>
      </c>
      <c r="I813" s="75">
        <v>44629</v>
      </c>
      <c r="J813" s="78">
        <v>44639</v>
      </c>
      <c r="K813" s="79" t="s">
        <v>69</v>
      </c>
      <c r="L813" s="80"/>
      <c r="M813" s="67"/>
      <c r="N813" s="81"/>
      <c r="O813" s="81"/>
    </row>
    <row r="814" spans="1:15" s="66" customFormat="1" hidden="1" x14ac:dyDescent="0.25">
      <c r="A814" s="73">
        <v>1023</v>
      </c>
      <c r="B814" s="74">
        <v>299</v>
      </c>
      <c r="C814" s="74" t="s">
        <v>1234</v>
      </c>
      <c r="D814" s="74" t="str">
        <f t="shared" si="20"/>
        <v>005348</v>
      </c>
      <c r="E814" s="74"/>
      <c r="F814" s="75">
        <v>44554</v>
      </c>
      <c r="G814" s="76">
        <v>794130</v>
      </c>
      <c r="H814" s="77" t="s">
        <v>74</v>
      </c>
      <c r="I814" s="75">
        <v>44632</v>
      </c>
      <c r="J814" s="78">
        <v>44639</v>
      </c>
      <c r="K814" s="79" t="s">
        <v>69</v>
      </c>
      <c r="L814" s="80"/>
      <c r="M814" s="67"/>
      <c r="N814" s="81"/>
      <c r="O814" s="81"/>
    </row>
    <row r="815" spans="1:15" s="66" customFormat="1" hidden="1" x14ac:dyDescent="0.25">
      <c r="A815" s="73">
        <v>238</v>
      </c>
      <c r="B815" s="74">
        <v>930</v>
      </c>
      <c r="C815" s="74" t="s">
        <v>348</v>
      </c>
      <c r="D815" s="74" t="str">
        <f t="shared" si="20"/>
        <v>b05467</v>
      </c>
      <c r="E815" s="74"/>
      <c r="F815" s="75">
        <v>44555</v>
      </c>
      <c r="G815" s="76">
        <v>403871</v>
      </c>
      <c r="H815" s="77" t="s">
        <v>65</v>
      </c>
      <c r="I815" s="75">
        <v>44579</v>
      </c>
      <c r="J815" s="78">
        <v>44580</v>
      </c>
      <c r="K815" s="79" t="s">
        <v>66</v>
      </c>
      <c r="L815" s="80"/>
      <c r="M815" s="67"/>
      <c r="N815" s="81"/>
      <c r="O815" s="81"/>
    </row>
    <row r="816" spans="1:15" s="66" customFormat="1" hidden="1" x14ac:dyDescent="0.25">
      <c r="A816" s="73">
        <v>264</v>
      </c>
      <c r="B816" s="74">
        <v>299</v>
      </c>
      <c r="C816" s="74" t="s">
        <v>380</v>
      </c>
      <c r="D816" s="74" t="str">
        <f t="shared" si="20"/>
        <v>b05488</v>
      </c>
      <c r="E816" s="74"/>
      <c r="F816" s="75">
        <v>44555</v>
      </c>
      <c r="G816" s="76">
        <v>569471</v>
      </c>
      <c r="H816" s="77" t="s">
        <v>333</v>
      </c>
      <c r="I816" s="75">
        <v>44579</v>
      </c>
      <c r="J816" s="78">
        <v>44580</v>
      </c>
      <c r="K816" s="79" t="s">
        <v>69</v>
      </c>
      <c r="L816" s="80"/>
      <c r="M816" s="67"/>
      <c r="N816" s="81"/>
      <c r="O816" s="81"/>
    </row>
    <row r="817" spans="1:15" s="66" customFormat="1" hidden="1" x14ac:dyDescent="0.25">
      <c r="A817" s="73">
        <v>304</v>
      </c>
      <c r="B817" s="74">
        <v>299</v>
      </c>
      <c r="C817" s="74" t="s">
        <v>424</v>
      </c>
      <c r="D817" s="74" t="str">
        <f t="shared" si="20"/>
        <v>b5482</v>
      </c>
      <c r="E817" s="74"/>
      <c r="F817" s="75">
        <v>44555</v>
      </c>
      <c r="G817" s="76">
        <v>707398</v>
      </c>
      <c r="H817" s="77" t="s">
        <v>68</v>
      </c>
      <c r="I817" s="75">
        <v>44579</v>
      </c>
      <c r="J817" s="78">
        <v>44580</v>
      </c>
      <c r="K817" s="79" t="s">
        <v>69</v>
      </c>
      <c r="L817" s="80"/>
      <c r="M817" s="67"/>
      <c r="N817" s="81"/>
      <c r="O817" s="81"/>
    </row>
    <row r="818" spans="1:15" s="66" customFormat="1" hidden="1" x14ac:dyDescent="0.25">
      <c r="A818" s="73">
        <v>309</v>
      </c>
      <c r="B818" s="74">
        <v>299</v>
      </c>
      <c r="C818" s="74" t="s">
        <v>429</v>
      </c>
      <c r="D818" s="74" t="str">
        <f t="shared" si="20"/>
        <v>005477</v>
      </c>
      <c r="E818" s="74"/>
      <c r="F818" s="75">
        <v>44555</v>
      </c>
      <c r="G818" s="76">
        <v>741903</v>
      </c>
      <c r="H818" s="77" t="s">
        <v>68</v>
      </c>
      <c r="I818" s="75">
        <v>44579</v>
      </c>
      <c r="J818" s="78">
        <v>44580</v>
      </c>
      <c r="K818" s="79" t="s">
        <v>69</v>
      </c>
      <c r="L818" s="80"/>
      <c r="M818" s="67"/>
      <c r="N818" s="81"/>
      <c r="O818" s="81"/>
    </row>
    <row r="819" spans="1:15" s="66" customFormat="1" hidden="1" x14ac:dyDescent="0.25">
      <c r="A819" s="73">
        <v>319</v>
      </c>
      <c r="B819" s="74">
        <v>299</v>
      </c>
      <c r="C819" s="74" t="s">
        <v>441</v>
      </c>
      <c r="D819" s="74" t="str">
        <f t="shared" si="20"/>
        <v>005483</v>
      </c>
      <c r="E819" s="74"/>
      <c r="F819" s="75">
        <v>44555</v>
      </c>
      <c r="G819" s="76">
        <v>774414</v>
      </c>
      <c r="H819" s="77" t="s">
        <v>442</v>
      </c>
      <c r="I819" s="75">
        <v>44579</v>
      </c>
      <c r="J819" s="78">
        <v>44580</v>
      </c>
      <c r="K819" s="79" t="s">
        <v>69</v>
      </c>
      <c r="L819" s="80"/>
      <c r="M819" s="67"/>
      <c r="N819" s="81"/>
      <c r="O819" s="81"/>
    </row>
    <row r="820" spans="1:15" s="66" customFormat="1" hidden="1" x14ac:dyDescent="0.25">
      <c r="A820" s="73">
        <v>359</v>
      </c>
      <c r="B820" s="74">
        <v>299</v>
      </c>
      <c r="C820" s="74" t="s">
        <v>490</v>
      </c>
      <c r="D820" s="74" t="str">
        <f t="shared" si="20"/>
        <v>005473</v>
      </c>
      <c r="E820" s="74"/>
      <c r="F820" s="75">
        <v>44555</v>
      </c>
      <c r="G820" s="76">
        <v>886820</v>
      </c>
      <c r="H820" s="77" t="s">
        <v>74</v>
      </c>
      <c r="I820" s="75">
        <v>44579</v>
      </c>
      <c r="J820" s="78">
        <v>44580</v>
      </c>
      <c r="K820" s="79" t="s">
        <v>69</v>
      </c>
      <c r="L820" s="80"/>
      <c r="M820" s="67"/>
      <c r="N820" s="81"/>
      <c r="O820" s="81"/>
    </row>
    <row r="821" spans="1:15" s="66" customFormat="1" hidden="1" x14ac:dyDescent="0.25">
      <c r="A821" s="73">
        <v>404</v>
      </c>
      <c r="B821" s="74">
        <v>299</v>
      </c>
      <c r="C821" s="74" t="s">
        <v>542</v>
      </c>
      <c r="D821" s="74" t="str">
        <f t="shared" si="20"/>
        <v>005472</v>
      </c>
      <c r="E821" s="74"/>
      <c r="F821" s="75">
        <v>44555</v>
      </c>
      <c r="G821" s="76">
        <v>1054120</v>
      </c>
      <c r="H821" s="77" t="s">
        <v>333</v>
      </c>
      <c r="I821" s="75">
        <v>44579</v>
      </c>
      <c r="J821" s="78">
        <v>44580</v>
      </c>
      <c r="K821" s="79" t="s">
        <v>69</v>
      </c>
      <c r="L821" s="80"/>
      <c r="M821" s="67"/>
      <c r="N821" s="81"/>
      <c r="O821" s="81"/>
    </row>
    <row r="822" spans="1:15" s="66" customFormat="1" hidden="1" x14ac:dyDescent="0.25">
      <c r="A822" s="73">
        <v>406</v>
      </c>
      <c r="B822" s="74">
        <v>299</v>
      </c>
      <c r="C822" s="74" t="s">
        <v>544</v>
      </c>
      <c r="D822" s="74" t="str">
        <f t="shared" si="20"/>
        <v>005457</v>
      </c>
      <c r="E822" s="74"/>
      <c r="F822" s="75">
        <v>44555</v>
      </c>
      <c r="G822" s="76">
        <v>1080401</v>
      </c>
      <c r="H822" s="77" t="s">
        <v>74</v>
      </c>
      <c r="I822" s="75">
        <v>44579</v>
      </c>
      <c r="J822" s="78">
        <v>44580</v>
      </c>
      <c r="K822" s="79" t="s">
        <v>69</v>
      </c>
      <c r="L822" s="80"/>
      <c r="M822" s="67"/>
      <c r="N822" s="81"/>
      <c r="O822" s="81"/>
    </row>
    <row r="823" spans="1:15" s="66" customFormat="1" hidden="1" x14ac:dyDescent="0.25">
      <c r="A823" s="73">
        <v>408</v>
      </c>
      <c r="B823" s="74">
        <v>910</v>
      </c>
      <c r="C823" s="74" t="s">
        <v>547</v>
      </c>
      <c r="D823" s="74" t="str">
        <f t="shared" si="20"/>
        <v>005497</v>
      </c>
      <c r="E823" s="74"/>
      <c r="F823" s="75">
        <v>44555</v>
      </c>
      <c r="G823" s="76">
        <v>1081934</v>
      </c>
      <c r="H823" s="77" t="s">
        <v>86</v>
      </c>
      <c r="I823" s="75">
        <v>44579</v>
      </c>
      <c r="J823" s="78">
        <v>44580</v>
      </c>
      <c r="K823" s="79" t="s">
        <v>98</v>
      </c>
      <c r="L823" s="80"/>
      <c r="M823" s="67"/>
      <c r="N823" s="81"/>
      <c r="O823" s="81"/>
    </row>
    <row r="824" spans="1:15" s="66" customFormat="1" hidden="1" x14ac:dyDescent="0.25">
      <c r="A824" s="73">
        <v>431</v>
      </c>
      <c r="B824" s="74">
        <v>299</v>
      </c>
      <c r="C824" s="74" t="s">
        <v>574</v>
      </c>
      <c r="D824" s="74" t="str">
        <f t="shared" si="20"/>
        <v>005471</v>
      </c>
      <c r="E824" s="74"/>
      <c r="F824" s="75">
        <v>44555</v>
      </c>
      <c r="G824" s="76">
        <v>1167452</v>
      </c>
      <c r="H824" s="77" t="s">
        <v>83</v>
      </c>
      <c r="I824" s="75">
        <v>44579</v>
      </c>
      <c r="J824" s="78">
        <v>44580</v>
      </c>
      <c r="K824" s="79" t="s">
        <v>69</v>
      </c>
      <c r="L824" s="80"/>
      <c r="M824" s="67"/>
      <c r="N824" s="81"/>
      <c r="O824" s="81"/>
    </row>
    <row r="825" spans="1:15" s="66" customFormat="1" hidden="1" x14ac:dyDescent="0.25">
      <c r="A825" s="73">
        <v>449</v>
      </c>
      <c r="B825" s="74">
        <v>299</v>
      </c>
      <c r="C825" s="74" t="s">
        <v>595</v>
      </c>
      <c r="D825" s="74" t="str">
        <f t="shared" si="20"/>
        <v>005464</v>
      </c>
      <c r="E825" s="74"/>
      <c r="F825" s="75">
        <v>44555</v>
      </c>
      <c r="G825" s="76">
        <v>1236505</v>
      </c>
      <c r="H825" s="77" t="s">
        <v>115</v>
      </c>
      <c r="I825" s="75">
        <v>44579</v>
      </c>
      <c r="J825" s="78">
        <v>44580</v>
      </c>
      <c r="K825" s="79" t="s">
        <v>69</v>
      </c>
      <c r="L825" s="80"/>
      <c r="M825" s="67"/>
      <c r="N825" s="81"/>
      <c r="O825" s="81"/>
    </row>
    <row r="826" spans="1:15" s="66" customFormat="1" x14ac:dyDescent="0.25">
      <c r="A826" s="73">
        <v>450</v>
      </c>
      <c r="B826" s="74">
        <v>536</v>
      </c>
      <c r="C826" s="74" t="s">
        <v>596</v>
      </c>
      <c r="D826" s="74" t="str">
        <f>RIGHT(C826,4)</f>
        <v>5493</v>
      </c>
      <c r="E826" s="74"/>
      <c r="F826" s="75">
        <v>44555</v>
      </c>
      <c r="G826" s="76">
        <v>1236505</v>
      </c>
      <c r="H826" s="77" t="s">
        <v>524</v>
      </c>
      <c r="I826" s="75">
        <v>44579</v>
      </c>
      <c r="J826" s="78">
        <v>44580</v>
      </c>
      <c r="K826" s="79" t="s">
        <v>597</v>
      </c>
      <c r="L826" s="80"/>
      <c r="M826" s="67"/>
      <c r="N826" s="81"/>
      <c r="O826" s="81"/>
    </row>
    <row r="827" spans="1:15" s="66" customFormat="1" hidden="1" x14ac:dyDescent="0.25">
      <c r="A827" s="73">
        <v>456</v>
      </c>
      <c r="B827" s="74">
        <v>299</v>
      </c>
      <c r="C827" s="74" t="s">
        <v>603</v>
      </c>
      <c r="D827" s="74" t="str">
        <f t="shared" si="20"/>
        <v>005474</v>
      </c>
      <c r="E827" s="74"/>
      <c r="F827" s="75">
        <v>44555</v>
      </c>
      <c r="G827" s="76">
        <v>1254326</v>
      </c>
      <c r="H827" s="77" t="s">
        <v>337</v>
      </c>
      <c r="I827" s="75">
        <v>44579</v>
      </c>
      <c r="J827" s="78">
        <v>44580</v>
      </c>
      <c r="K827" s="79" t="s">
        <v>69</v>
      </c>
      <c r="L827" s="80"/>
      <c r="M827" s="67"/>
      <c r="N827" s="81"/>
      <c r="O827" s="81"/>
    </row>
    <row r="828" spans="1:15" s="66" customFormat="1" hidden="1" x14ac:dyDescent="0.25">
      <c r="A828" s="73">
        <v>513</v>
      </c>
      <c r="B828" s="74">
        <v>299</v>
      </c>
      <c r="C828" s="74" t="s">
        <v>664</v>
      </c>
      <c r="D828" s="74" t="str">
        <f t="shared" si="20"/>
        <v>005481</v>
      </c>
      <c r="E828" s="74"/>
      <c r="F828" s="75">
        <v>44555</v>
      </c>
      <c r="G828" s="76">
        <v>1477412</v>
      </c>
      <c r="H828" s="77" t="s">
        <v>95</v>
      </c>
      <c r="I828" s="75">
        <v>44579</v>
      </c>
      <c r="J828" s="78">
        <v>44580</v>
      </c>
      <c r="K828" s="79" t="s">
        <v>69</v>
      </c>
      <c r="L828" s="80"/>
      <c r="M828" s="67"/>
      <c r="N828" s="81"/>
      <c r="O828" s="81"/>
    </row>
    <row r="829" spans="1:15" s="66" customFormat="1" hidden="1" x14ac:dyDescent="0.25">
      <c r="A829" s="73">
        <v>524</v>
      </c>
      <c r="B829" s="74">
        <v>299</v>
      </c>
      <c r="C829" s="74" t="s">
        <v>677</v>
      </c>
      <c r="D829" s="74" t="str">
        <f t="shared" si="20"/>
        <v>b5486</v>
      </c>
      <c r="E829" s="74"/>
      <c r="F829" s="75">
        <v>44555</v>
      </c>
      <c r="G829" s="76">
        <v>1543691</v>
      </c>
      <c r="H829" s="77" t="s">
        <v>86</v>
      </c>
      <c r="I829" s="75">
        <v>44579</v>
      </c>
      <c r="J829" s="78">
        <v>44580</v>
      </c>
      <c r="K829" s="79" t="s">
        <v>69</v>
      </c>
      <c r="L829" s="80"/>
      <c r="M829" s="67"/>
      <c r="N829" s="81"/>
      <c r="O829" s="81"/>
    </row>
    <row r="830" spans="1:15" s="66" customFormat="1" hidden="1" x14ac:dyDescent="0.25">
      <c r="A830" s="73">
        <v>573</v>
      </c>
      <c r="B830" s="74">
        <v>299</v>
      </c>
      <c r="C830" s="74" t="s">
        <v>739</v>
      </c>
      <c r="D830" s="74" t="str">
        <f t="shared" si="20"/>
        <v>005476</v>
      </c>
      <c r="E830" s="74"/>
      <c r="F830" s="75">
        <v>44555</v>
      </c>
      <c r="G830" s="76">
        <v>1847324</v>
      </c>
      <c r="H830" s="77" t="s">
        <v>95</v>
      </c>
      <c r="I830" s="75">
        <v>44579</v>
      </c>
      <c r="J830" s="78">
        <v>44580</v>
      </c>
      <c r="K830" s="79" t="s">
        <v>69</v>
      </c>
      <c r="L830" s="80"/>
      <c r="M830" s="67"/>
      <c r="N830" s="81"/>
      <c r="O830" s="81"/>
    </row>
    <row r="831" spans="1:15" s="66" customFormat="1" hidden="1" x14ac:dyDescent="0.25">
      <c r="A831" s="73">
        <v>580</v>
      </c>
      <c r="B831" s="74">
        <v>299</v>
      </c>
      <c r="C831" s="74" t="s">
        <v>747</v>
      </c>
      <c r="D831" s="74" t="str">
        <f t="shared" si="20"/>
        <v>005463</v>
      </c>
      <c r="E831" s="74"/>
      <c r="F831" s="75">
        <v>44555</v>
      </c>
      <c r="G831" s="76">
        <v>1888214</v>
      </c>
      <c r="H831" s="77" t="s">
        <v>65</v>
      </c>
      <c r="I831" s="75">
        <v>44579</v>
      </c>
      <c r="J831" s="78">
        <v>44580</v>
      </c>
      <c r="K831" s="79" t="s">
        <v>69</v>
      </c>
      <c r="L831" s="80"/>
      <c r="M831" s="67"/>
      <c r="N831" s="81"/>
      <c r="O831" s="81"/>
    </row>
    <row r="832" spans="1:15" s="66" customFormat="1" x14ac:dyDescent="0.25">
      <c r="A832" s="73">
        <v>589</v>
      </c>
      <c r="B832" s="74">
        <v>602</v>
      </c>
      <c r="C832" s="74" t="s">
        <v>760</v>
      </c>
      <c r="D832" s="74" t="str">
        <f>RIGHT(C832,4)</f>
        <v>5495</v>
      </c>
      <c r="E832" s="74"/>
      <c r="F832" s="75">
        <v>44555</v>
      </c>
      <c r="G832" s="76">
        <v>1921007</v>
      </c>
      <c r="H832" s="77" t="s">
        <v>761</v>
      </c>
      <c r="I832" s="75">
        <v>44579</v>
      </c>
      <c r="J832" s="78">
        <v>44580</v>
      </c>
      <c r="K832" s="79" t="s">
        <v>757</v>
      </c>
      <c r="L832" s="80"/>
      <c r="M832" s="67"/>
      <c r="N832" s="81"/>
      <c r="O832" s="81"/>
    </row>
    <row r="833" spans="1:15" s="66" customFormat="1" x14ac:dyDescent="0.25">
      <c r="A833" s="73">
        <v>592</v>
      </c>
      <c r="B833" s="74">
        <v>406</v>
      </c>
      <c r="C833" s="74" t="s">
        <v>764</v>
      </c>
      <c r="D833" s="74" t="str">
        <f t="shared" si="20"/>
        <v>005455</v>
      </c>
      <c r="E833" s="74"/>
      <c r="F833" s="75">
        <v>44555</v>
      </c>
      <c r="G833" s="76">
        <v>1941269</v>
      </c>
      <c r="H833" s="77" t="s">
        <v>257</v>
      </c>
      <c r="I833" s="75">
        <v>44579</v>
      </c>
      <c r="J833" s="78">
        <v>44580</v>
      </c>
      <c r="K833" s="79" t="s">
        <v>765</v>
      </c>
      <c r="L833" s="80"/>
      <c r="M833" s="67"/>
      <c r="N833" s="81"/>
      <c r="O833" s="81"/>
    </row>
    <row r="834" spans="1:15" s="66" customFormat="1" hidden="1" x14ac:dyDescent="0.25">
      <c r="A834" s="73">
        <v>656</v>
      </c>
      <c r="B834" s="74">
        <v>299</v>
      </c>
      <c r="C834" s="74" t="s">
        <v>843</v>
      </c>
      <c r="D834" s="74" t="str">
        <f t="shared" si="20"/>
        <v>005484</v>
      </c>
      <c r="E834" s="74"/>
      <c r="F834" s="75">
        <v>44555</v>
      </c>
      <c r="G834" s="76">
        <v>2148229</v>
      </c>
      <c r="H834" s="77" t="s">
        <v>74</v>
      </c>
      <c r="I834" s="75">
        <v>44579</v>
      </c>
      <c r="J834" s="78">
        <v>44580</v>
      </c>
      <c r="K834" s="79" t="s">
        <v>69</v>
      </c>
      <c r="L834" s="80"/>
      <c r="M834" s="67"/>
      <c r="N834" s="81"/>
      <c r="O834" s="81"/>
    </row>
    <row r="835" spans="1:15" s="66" customFormat="1" x14ac:dyDescent="0.25">
      <c r="A835" s="73">
        <v>699</v>
      </c>
      <c r="B835" s="74">
        <v>514</v>
      </c>
      <c r="C835" s="74" t="s">
        <v>890</v>
      </c>
      <c r="D835" s="74" t="str">
        <f>RIGHT(C835,4)</f>
        <v>5491</v>
      </c>
      <c r="E835" s="74"/>
      <c r="F835" s="75">
        <v>44555</v>
      </c>
      <c r="G835" s="76">
        <v>2531826</v>
      </c>
      <c r="H835" s="77" t="s">
        <v>107</v>
      </c>
      <c r="I835" s="75">
        <v>44579</v>
      </c>
      <c r="J835" s="78">
        <v>44580</v>
      </c>
      <c r="K835" s="79" t="s">
        <v>284</v>
      </c>
      <c r="L835" s="80"/>
      <c r="M835" s="67"/>
      <c r="N835" s="81"/>
      <c r="O835" s="81"/>
    </row>
    <row r="836" spans="1:15" s="66" customFormat="1" x14ac:dyDescent="0.25">
      <c r="A836" s="73">
        <v>718</v>
      </c>
      <c r="B836" s="74">
        <v>463</v>
      </c>
      <c r="C836" s="74" t="s">
        <v>911</v>
      </c>
      <c r="D836" s="74" t="str">
        <f t="shared" si="20"/>
        <v>005489</v>
      </c>
      <c r="E836" s="74"/>
      <c r="F836" s="75">
        <v>44555</v>
      </c>
      <c r="G836" s="76">
        <v>2725426</v>
      </c>
      <c r="H836" s="77" t="s">
        <v>107</v>
      </c>
      <c r="I836" s="75">
        <v>44579</v>
      </c>
      <c r="J836" s="78">
        <v>44580</v>
      </c>
      <c r="K836" s="79" t="s">
        <v>895</v>
      </c>
      <c r="L836" s="80"/>
      <c r="M836" s="67"/>
      <c r="N836" s="81"/>
      <c r="O836" s="81"/>
    </row>
    <row r="837" spans="1:15" s="66" customFormat="1" x14ac:dyDescent="0.25">
      <c r="A837" s="73">
        <v>757</v>
      </c>
      <c r="B837" s="74">
        <v>514</v>
      </c>
      <c r="C837" s="74" t="s">
        <v>948</v>
      </c>
      <c r="D837" s="74" t="str">
        <f>RIGHT(C837,4)</f>
        <v>5490</v>
      </c>
      <c r="E837" s="74"/>
      <c r="F837" s="75">
        <v>44555</v>
      </c>
      <c r="G837" s="76">
        <v>3142645</v>
      </c>
      <c r="H837" s="77" t="s">
        <v>107</v>
      </c>
      <c r="I837" s="75">
        <v>44579</v>
      </c>
      <c r="J837" s="78">
        <v>44580</v>
      </c>
      <c r="K837" s="79" t="s">
        <v>284</v>
      </c>
      <c r="L837" s="80"/>
      <c r="M837" s="67"/>
      <c r="N837" s="81"/>
      <c r="O837" s="81"/>
    </row>
    <row r="838" spans="1:15" s="66" customFormat="1" x14ac:dyDescent="0.25">
      <c r="A838" s="73">
        <v>817</v>
      </c>
      <c r="B838" s="74">
        <v>515</v>
      </c>
      <c r="C838" s="74" t="s">
        <v>1014</v>
      </c>
      <c r="D838" s="74" t="str">
        <f t="shared" si="20"/>
        <v>005494</v>
      </c>
      <c r="E838" s="74"/>
      <c r="F838" s="75">
        <v>44555</v>
      </c>
      <c r="G838" s="76">
        <v>3842014</v>
      </c>
      <c r="H838" s="77" t="s">
        <v>524</v>
      </c>
      <c r="I838" s="75">
        <v>44579</v>
      </c>
      <c r="J838" s="78">
        <v>44580</v>
      </c>
      <c r="K838" s="79" t="s">
        <v>316</v>
      </c>
      <c r="L838" s="80"/>
      <c r="M838" s="67"/>
      <c r="N838" s="81"/>
      <c r="O838" s="81"/>
    </row>
    <row r="839" spans="1:15" s="66" customFormat="1" x14ac:dyDescent="0.25">
      <c r="A839" s="73">
        <v>822</v>
      </c>
      <c r="B839" s="74">
        <v>415</v>
      </c>
      <c r="C839" s="74" t="s">
        <v>1020</v>
      </c>
      <c r="D839" s="74" t="str">
        <f t="shared" si="20"/>
        <v>005462</v>
      </c>
      <c r="E839" s="74"/>
      <c r="F839" s="75">
        <v>44555</v>
      </c>
      <c r="G839" s="76">
        <v>3950133</v>
      </c>
      <c r="H839" s="77" t="s">
        <v>107</v>
      </c>
      <c r="I839" s="75">
        <v>44579</v>
      </c>
      <c r="J839" s="78">
        <v>44580</v>
      </c>
      <c r="K839" s="79" t="s">
        <v>721</v>
      </c>
      <c r="L839" s="80"/>
      <c r="M839" s="67"/>
      <c r="N839" s="81"/>
      <c r="O839" s="81"/>
    </row>
    <row r="840" spans="1:15" s="66" customFormat="1" x14ac:dyDescent="0.25">
      <c r="A840" s="73">
        <v>866</v>
      </c>
      <c r="B840" s="74">
        <v>607</v>
      </c>
      <c r="C840" s="74" t="s">
        <v>1065</v>
      </c>
      <c r="D840" s="74" t="str">
        <f t="shared" si="20"/>
        <v>005470</v>
      </c>
      <c r="E840" s="74"/>
      <c r="F840" s="75">
        <v>44555</v>
      </c>
      <c r="G840" s="76">
        <v>4925907</v>
      </c>
      <c r="H840" s="77" t="s">
        <v>107</v>
      </c>
      <c r="I840" s="75">
        <v>44579</v>
      </c>
      <c r="J840" s="78">
        <v>44580</v>
      </c>
      <c r="K840" s="79" t="s">
        <v>584</v>
      </c>
      <c r="L840" s="80"/>
      <c r="M840" s="67"/>
      <c r="N840" s="81"/>
      <c r="O840" s="81"/>
    </row>
    <row r="841" spans="1:15" s="66" customFormat="1" x14ac:dyDescent="0.25">
      <c r="A841" s="73">
        <v>902</v>
      </c>
      <c r="B841" s="74">
        <v>438</v>
      </c>
      <c r="C841" s="74" t="s">
        <v>1106</v>
      </c>
      <c r="D841" s="74" t="str">
        <f t="shared" si="20"/>
        <v>005492</v>
      </c>
      <c r="E841" s="74"/>
      <c r="F841" s="75">
        <v>44555</v>
      </c>
      <c r="G841" s="76">
        <v>7004712</v>
      </c>
      <c r="H841" s="77" t="s">
        <v>723</v>
      </c>
      <c r="I841" s="75">
        <v>44579</v>
      </c>
      <c r="J841" s="78">
        <v>44580</v>
      </c>
      <c r="K841" s="79" t="s">
        <v>290</v>
      </c>
      <c r="L841" s="80"/>
      <c r="M841" s="67"/>
      <c r="N841" s="81"/>
      <c r="O841" s="81"/>
    </row>
    <row r="842" spans="1:15" s="66" customFormat="1" hidden="1" x14ac:dyDescent="0.25">
      <c r="A842" s="73">
        <v>928</v>
      </c>
      <c r="B842" s="74">
        <v>299</v>
      </c>
      <c r="C842" s="74" t="s">
        <v>1135</v>
      </c>
      <c r="D842" s="74" t="str">
        <f t="shared" si="20"/>
        <v>b5487</v>
      </c>
      <c r="E842" s="74"/>
      <c r="F842" s="75">
        <v>44555</v>
      </c>
      <c r="G842" s="76">
        <v>1046363</v>
      </c>
      <c r="H842" s="77" t="s">
        <v>68</v>
      </c>
      <c r="I842" s="75">
        <v>44580</v>
      </c>
      <c r="J842" s="78">
        <v>44580</v>
      </c>
      <c r="K842" s="79" t="s">
        <v>69</v>
      </c>
      <c r="L842" s="80"/>
      <c r="M842" s="67"/>
      <c r="N842" s="81"/>
      <c r="O842" s="81"/>
    </row>
    <row r="843" spans="1:15" s="66" customFormat="1" hidden="1" x14ac:dyDescent="0.25">
      <c r="A843" s="73">
        <v>936</v>
      </c>
      <c r="B843" s="74">
        <v>299</v>
      </c>
      <c r="C843" s="74" t="s">
        <v>1144</v>
      </c>
      <c r="D843" s="74" t="str">
        <f t="shared" si="20"/>
        <v>005460</v>
      </c>
      <c r="E843" s="74"/>
      <c r="F843" s="75">
        <v>44555</v>
      </c>
      <c r="G843" s="76">
        <v>1014690</v>
      </c>
      <c r="H843" s="77" t="s">
        <v>68</v>
      </c>
      <c r="I843" s="75">
        <v>44581</v>
      </c>
      <c r="J843" s="78">
        <v>44610</v>
      </c>
      <c r="K843" s="79" t="s">
        <v>69</v>
      </c>
      <c r="L843" s="80"/>
      <c r="M843" s="67"/>
      <c r="N843" s="81"/>
      <c r="O843" s="81"/>
    </row>
    <row r="844" spans="1:15" s="66" customFormat="1" hidden="1" x14ac:dyDescent="0.25">
      <c r="A844" s="73">
        <v>941</v>
      </c>
      <c r="B844" s="74">
        <v>299</v>
      </c>
      <c r="C844" s="74" t="s">
        <v>1149</v>
      </c>
      <c r="D844" s="74" t="str">
        <f t="shared" si="20"/>
        <v>-B5478</v>
      </c>
      <c r="E844" s="74"/>
      <c r="F844" s="75">
        <v>44555</v>
      </c>
      <c r="G844" s="76">
        <v>1333262</v>
      </c>
      <c r="H844" s="77" t="s">
        <v>74</v>
      </c>
      <c r="I844" s="75">
        <v>44581</v>
      </c>
      <c r="J844" s="78">
        <v>44610</v>
      </c>
      <c r="K844" s="79" t="s">
        <v>69</v>
      </c>
      <c r="L844" s="80"/>
      <c r="M844" s="67"/>
      <c r="N844" s="81"/>
      <c r="O844" s="81"/>
    </row>
    <row r="845" spans="1:15" s="66" customFormat="1" hidden="1" x14ac:dyDescent="0.25">
      <c r="A845" s="73">
        <v>948</v>
      </c>
      <c r="B845" s="74">
        <v>299</v>
      </c>
      <c r="C845" s="74" t="s">
        <v>1156</v>
      </c>
      <c r="D845" s="74" t="str">
        <f t="shared" si="20"/>
        <v>b5485</v>
      </c>
      <c r="E845" s="74"/>
      <c r="F845" s="75">
        <v>44555</v>
      </c>
      <c r="G845" s="76">
        <v>1819692</v>
      </c>
      <c r="H845" s="77" t="s">
        <v>68</v>
      </c>
      <c r="I845" s="75">
        <v>44581</v>
      </c>
      <c r="J845" s="78">
        <v>44610</v>
      </c>
      <c r="K845" s="79" t="s">
        <v>69</v>
      </c>
      <c r="L845" s="80"/>
      <c r="M845" s="67"/>
      <c r="N845" s="81"/>
      <c r="O845" s="81"/>
    </row>
    <row r="846" spans="1:15" s="66" customFormat="1" hidden="1" x14ac:dyDescent="0.25">
      <c r="A846" s="73">
        <v>959</v>
      </c>
      <c r="B846" s="74">
        <v>299</v>
      </c>
      <c r="C846" s="74" t="s">
        <v>1167</v>
      </c>
      <c r="D846" s="74" t="str">
        <f t="shared" si="20"/>
        <v>-B5479</v>
      </c>
      <c r="E846" s="74"/>
      <c r="F846" s="75">
        <v>44555</v>
      </c>
      <c r="G846" s="76">
        <v>935963</v>
      </c>
      <c r="H846" s="77" t="s">
        <v>74</v>
      </c>
      <c r="I846" s="75">
        <v>44586</v>
      </c>
      <c r="J846" s="78">
        <v>44610</v>
      </c>
      <c r="K846" s="79" t="s">
        <v>69</v>
      </c>
      <c r="L846" s="80"/>
      <c r="M846" s="67"/>
      <c r="N846" s="81"/>
      <c r="O846" s="81"/>
    </row>
    <row r="847" spans="1:15" s="66" customFormat="1" hidden="1" x14ac:dyDescent="0.25">
      <c r="A847" s="73">
        <v>987</v>
      </c>
      <c r="B847" s="74">
        <v>299</v>
      </c>
      <c r="C847" s="74" t="s">
        <v>1196</v>
      </c>
      <c r="D847" s="74" t="str">
        <f t="shared" si="20"/>
        <v>-B5456</v>
      </c>
      <c r="E847" s="74"/>
      <c r="F847" s="75">
        <v>44555</v>
      </c>
      <c r="G847" s="76">
        <v>732983</v>
      </c>
      <c r="H847" s="77" t="s">
        <v>74</v>
      </c>
      <c r="I847" s="75">
        <v>44611</v>
      </c>
      <c r="J847" s="78">
        <v>44639</v>
      </c>
      <c r="K847" s="79" t="s">
        <v>69</v>
      </c>
      <c r="L847" s="80"/>
      <c r="M847" s="67"/>
      <c r="N847" s="81"/>
      <c r="O847" s="81"/>
    </row>
    <row r="848" spans="1:15" s="66" customFormat="1" hidden="1" x14ac:dyDescent="0.25">
      <c r="A848" s="73">
        <v>1030</v>
      </c>
      <c r="B848" s="74">
        <v>299</v>
      </c>
      <c r="C848" s="74" t="s">
        <v>1241</v>
      </c>
      <c r="D848" s="74" t="str">
        <f t="shared" si="20"/>
        <v>-B5466</v>
      </c>
      <c r="E848" s="74"/>
      <c r="F848" s="75">
        <v>44555</v>
      </c>
      <c r="G848" s="76">
        <v>2157287</v>
      </c>
      <c r="H848" s="77" t="s">
        <v>74</v>
      </c>
      <c r="I848" s="75">
        <v>44669</v>
      </c>
      <c r="J848" s="78">
        <v>44676</v>
      </c>
      <c r="K848" s="79" t="s">
        <v>69</v>
      </c>
      <c r="L848" s="80"/>
      <c r="M848" s="67"/>
      <c r="N848" s="81"/>
      <c r="O848" s="81"/>
    </row>
    <row r="849" spans="1:15" s="66" customFormat="1" hidden="1" x14ac:dyDescent="0.25">
      <c r="A849" s="73">
        <v>112</v>
      </c>
      <c r="B849" s="74">
        <v>299</v>
      </c>
      <c r="C849" s="74">
        <v>46353</v>
      </c>
      <c r="D849" s="74" t="str">
        <f t="shared" si="20"/>
        <v>46353</v>
      </c>
      <c r="E849" s="74"/>
      <c r="F849" s="75">
        <v>44557</v>
      </c>
      <c r="G849" s="76">
        <v>-1316671</v>
      </c>
      <c r="H849" s="77" t="s">
        <v>193</v>
      </c>
      <c r="I849" s="75">
        <v>44567</v>
      </c>
      <c r="J849" s="78">
        <v>44580</v>
      </c>
      <c r="K849" s="79" t="s">
        <v>69</v>
      </c>
      <c r="L849" s="80" t="s">
        <v>63</v>
      </c>
      <c r="M849" s="67"/>
      <c r="N849" s="81"/>
      <c r="O849" s="81"/>
    </row>
    <row r="850" spans="1:15" s="66" customFormat="1" hidden="1" x14ac:dyDescent="0.25">
      <c r="A850" s="73">
        <v>125</v>
      </c>
      <c r="B850" s="74">
        <v>299</v>
      </c>
      <c r="C850" s="74">
        <v>46345</v>
      </c>
      <c r="D850" s="74" t="str">
        <f t="shared" si="20"/>
        <v>46345</v>
      </c>
      <c r="E850" s="74"/>
      <c r="F850" s="75">
        <v>44557</v>
      </c>
      <c r="G850" s="76">
        <v>-441602</v>
      </c>
      <c r="H850" s="77" t="s">
        <v>206</v>
      </c>
      <c r="I850" s="75">
        <v>44567</v>
      </c>
      <c r="J850" s="78">
        <v>44580</v>
      </c>
      <c r="K850" s="79" t="s">
        <v>69</v>
      </c>
      <c r="L850" s="80" t="s">
        <v>63</v>
      </c>
      <c r="M850" s="67"/>
      <c r="N850" s="81"/>
      <c r="O850" s="81"/>
    </row>
    <row r="851" spans="1:15" s="66" customFormat="1" hidden="1" x14ac:dyDescent="0.25">
      <c r="A851" s="73">
        <v>126</v>
      </c>
      <c r="B851" s="74">
        <v>299</v>
      </c>
      <c r="C851" s="74">
        <v>46417</v>
      </c>
      <c r="D851" s="74" t="str">
        <f t="shared" si="20"/>
        <v>46417</v>
      </c>
      <c r="E851" s="74"/>
      <c r="F851" s="75">
        <v>44557</v>
      </c>
      <c r="G851" s="76">
        <v>-441602</v>
      </c>
      <c r="H851" s="77" t="s">
        <v>207</v>
      </c>
      <c r="I851" s="75">
        <v>44567</v>
      </c>
      <c r="J851" s="78">
        <v>44580</v>
      </c>
      <c r="K851" s="79" t="s">
        <v>69</v>
      </c>
      <c r="L851" s="80" t="s">
        <v>63</v>
      </c>
      <c r="M851" s="67"/>
      <c r="N851" s="81"/>
      <c r="O851" s="81"/>
    </row>
    <row r="852" spans="1:15" s="66" customFormat="1" hidden="1" x14ac:dyDescent="0.25">
      <c r="A852" s="73">
        <v>235</v>
      </c>
      <c r="B852" s="74">
        <v>299</v>
      </c>
      <c r="C852" s="74" t="s">
        <v>345</v>
      </c>
      <c r="D852" s="74" t="str">
        <f t="shared" si="20"/>
        <v>005508</v>
      </c>
      <c r="E852" s="74"/>
      <c r="F852" s="75">
        <v>44557</v>
      </c>
      <c r="G852" s="76">
        <v>403871</v>
      </c>
      <c r="H852" s="77" t="s">
        <v>65</v>
      </c>
      <c r="I852" s="75">
        <v>44579</v>
      </c>
      <c r="J852" s="78">
        <v>44580</v>
      </c>
      <c r="K852" s="79" t="s">
        <v>69</v>
      </c>
      <c r="L852" s="80"/>
      <c r="M852" s="67"/>
      <c r="N852" s="81"/>
      <c r="O852" s="81"/>
    </row>
    <row r="853" spans="1:15" s="66" customFormat="1" hidden="1" x14ac:dyDescent="0.25">
      <c r="A853" s="73">
        <v>283</v>
      </c>
      <c r="B853" s="74">
        <v>299</v>
      </c>
      <c r="C853" s="74" t="s">
        <v>402</v>
      </c>
      <c r="D853" s="74" t="str">
        <f t="shared" si="20"/>
        <v>b05516</v>
      </c>
      <c r="E853" s="74"/>
      <c r="F853" s="75">
        <v>44557</v>
      </c>
      <c r="G853" s="76">
        <v>642492</v>
      </c>
      <c r="H853" s="77" t="s">
        <v>333</v>
      </c>
      <c r="I853" s="75">
        <v>44579</v>
      </c>
      <c r="J853" s="78">
        <v>44580</v>
      </c>
      <c r="K853" s="79" t="s">
        <v>69</v>
      </c>
      <c r="L853" s="80"/>
      <c r="M853" s="67"/>
      <c r="N853" s="81"/>
      <c r="O853" s="81"/>
    </row>
    <row r="854" spans="1:15" s="66" customFormat="1" hidden="1" x14ac:dyDescent="0.25">
      <c r="A854" s="73">
        <v>377</v>
      </c>
      <c r="B854" s="74">
        <v>299</v>
      </c>
      <c r="C854" s="74" t="s">
        <v>512</v>
      </c>
      <c r="D854" s="74" t="str">
        <f t="shared" si="20"/>
        <v>005531</v>
      </c>
      <c r="E854" s="74"/>
      <c r="F854" s="75">
        <v>44557</v>
      </c>
      <c r="G854" s="76">
        <v>983571</v>
      </c>
      <c r="H854" s="77" t="s">
        <v>333</v>
      </c>
      <c r="I854" s="75">
        <v>44579</v>
      </c>
      <c r="J854" s="78">
        <v>44580</v>
      </c>
      <c r="K854" s="79" t="s">
        <v>69</v>
      </c>
      <c r="L854" s="80"/>
      <c r="M854" s="67"/>
      <c r="N854" s="81"/>
      <c r="O854" s="81"/>
    </row>
    <row r="855" spans="1:15" s="66" customFormat="1" hidden="1" x14ac:dyDescent="0.25">
      <c r="A855" s="73">
        <v>395</v>
      </c>
      <c r="B855" s="74">
        <v>299</v>
      </c>
      <c r="C855" s="74" t="s">
        <v>533</v>
      </c>
      <c r="D855" s="74" t="str">
        <f t="shared" si="20"/>
        <v>005510</v>
      </c>
      <c r="E855" s="74"/>
      <c r="F855" s="75">
        <v>44557</v>
      </c>
      <c r="G855" s="76">
        <v>1034600</v>
      </c>
      <c r="H855" s="77" t="s">
        <v>95</v>
      </c>
      <c r="I855" s="75">
        <v>44579</v>
      </c>
      <c r="J855" s="78">
        <v>44580</v>
      </c>
      <c r="K855" s="79" t="s">
        <v>69</v>
      </c>
      <c r="L855" s="80"/>
      <c r="M855" s="67"/>
      <c r="N855" s="81"/>
      <c r="O855" s="81"/>
    </row>
    <row r="856" spans="1:15" s="66" customFormat="1" hidden="1" x14ac:dyDescent="0.25">
      <c r="A856" s="73">
        <v>405</v>
      </c>
      <c r="B856" s="74">
        <v>910</v>
      </c>
      <c r="C856" s="74" t="s">
        <v>543</v>
      </c>
      <c r="D856" s="74" t="str">
        <f t="shared" si="20"/>
        <v>005617</v>
      </c>
      <c r="E856" s="74"/>
      <c r="F856" s="75">
        <v>44557</v>
      </c>
      <c r="G856" s="76">
        <v>1064829</v>
      </c>
      <c r="H856" s="77" t="s">
        <v>86</v>
      </c>
      <c r="I856" s="75">
        <v>44579</v>
      </c>
      <c r="J856" s="78">
        <v>44580</v>
      </c>
      <c r="K856" s="79" t="s">
        <v>98</v>
      </c>
      <c r="L856" s="80"/>
      <c r="M856" s="67"/>
      <c r="N856" s="81"/>
      <c r="O856" s="81"/>
    </row>
    <row r="857" spans="1:15" s="66" customFormat="1" hidden="1" x14ac:dyDescent="0.25">
      <c r="A857" s="73">
        <v>411</v>
      </c>
      <c r="B857" s="74">
        <v>299</v>
      </c>
      <c r="C857" s="74" t="s">
        <v>550</v>
      </c>
      <c r="D857" s="74" t="str">
        <f t="shared" si="20"/>
        <v>005535</v>
      </c>
      <c r="E857" s="74"/>
      <c r="F857" s="75">
        <v>44557</v>
      </c>
      <c r="G857" s="76">
        <v>1094594</v>
      </c>
      <c r="H857" s="77" t="s">
        <v>83</v>
      </c>
      <c r="I857" s="75">
        <v>44579</v>
      </c>
      <c r="J857" s="78">
        <v>44580</v>
      </c>
      <c r="K857" s="79" t="s">
        <v>69</v>
      </c>
      <c r="L857" s="80"/>
      <c r="M857" s="67"/>
      <c r="N857" s="81"/>
      <c r="O857" s="81"/>
    </row>
    <row r="858" spans="1:15" s="66" customFormat="1" hidden="1" x14ac:dyDescent="0.25">
      <c r="A858" s="73">
        <v>446</v>
      </c>
      <c r="B858" s="74">
        <v>910</v>
      </c>
      <c r="C858" s="74" t="s">
        <v>592</v>
      </c>
      <c r="D858" s="74" t="str">
        <f t="shared" si="20"/>
        <v>005500</v>
      </c>
      <c r="E858" s="74"/>
      <c r="F858" s="75">
        <v>44557</v>
      </c>
      <c r="G858" s="76">
        <v>1221638</v>
      </c>
      <c r="H858" s="77" t="s">
        <v>86</v>
      </c>
      <c r="I858" s="75">
        <v>44579</v>
      </c>
      <c r="J858" s="78">
        <v>44580</v>
      </c>
      <c r="K858" s="79" t="s">
        <v>98</v>
      </c>
      <c r="L858" s="80"/>
      <c r="M858" s="67"/>
      <c r="N858" s="81"/>
      <c r="O858" s="81"/>
    </row>
    <row r="859" spans="1:15" s="66" customFormat="1" x14ac:dyDescent="0.25">
      <c r="A859" s="73">
        <v>447</v>
      </c>
      <c r="B859" s="74">
        <v>542</v>
      </c>
      <c r="C859" s="74" t="s">
        <v>593</v>
      </c>
      <c r="D859" s="74" t="str">
        <f>RIGHT(C859,4)</f>
        <v>5595</v>
      </c>
      <c r="E859" s="74"/>
      <c r="F859" s="75">
        <v>44557</v>
      </c>
      <c r="G859" s="76">
        <v>1228183</v>
      </c>
      <c r="H859" s="77" t="s">
        <v>524</v>
      </c>
      <c r="I859" s="75">
        <v>44579</v>
      </c>
      <c r="J859" s="78">
        <v>44580</v>
      </c>
      <c r="K859" s="79" t="s">
        <v>525</v>
      </c>
      <c r="L859" s="80"/>
      <c r="M859" s="67"/>
      <c r="N859" s="81"/>
      <c r="O859" s="81"/>
    </row>
    <row r="860" spans="1:15" s="66" customFormat="1" hidden="1" x14ac:dyDescent="0.25">
      <c r="A860" s="73">
        <v>462</v>
      </c>
      <c r="B860" s="74">
        <v>930</v>
      </c>
      <c r="C860" s="74" t="s">
        <v>609</v>
      </c>
      <c r="D860" s="74" t="str">
        <f t="shared" si="20"/>
        <v>005504</v>
      </c>
      <c r="E860" s="74"/>
      <c r="F860" s="75">
        <v>44557</v>
      </c>
      <c r="G860" s="76">
        <v>1276362</v>
      </c>
      <c r="H860" s="77" t="s">
        <v>65</v>
      </c>
      <c r="I860" s="75">
        <v>44579</v>
      </c>
      <c r="J860" s="78">
        <v>44580</v>
      </c>
      <c r="K860" s="79" t="s">
        <v>66</v>
      </c>
      <c r="L860" s="80"/>
      <c r="M860" s="67"/>
      <c r="N860" s="81"/>
      <c r="O860" s="81"/>
    </row>
    <row r="861" spans="1:15" s="66" customFormat="1" x14ac:dyDescent="0.25">
      <c r="A861" s="73">
        <v>481</v>
      </c>
      <c r="B861" s="74">
        <v>197</v>
      </c>
      <c r="C861" s="74" t="s">
        <v>630</v>
      </c>
      <c r="D861" s="74" t="str">
        <f t="shared" si="20"/>
        <v>005597</v>
      </c>
      <c r="E861" s="74"/>
      <c r="F861" s="75">
        <v>44557</v>
      </c>
      <c r="G861" s="76">
        <v>1359743</v>
      </c>
      <c r="H861" s="77" t="s">
        <v>392</v>
      </c>
      <c r="I861" s="75">
        <v>44579</v>
      </c>
      <c r="J861" s="78">
        <v>44580</v>
      </c>
      <c r="K861" s="79" t="s">
        <v>628</v>
      </c>
      <c r="L861" s="80"/>
      <c r="M861" s="67"/>
      <c r="N861" s="81"/>
      <c r="O861" s="81"/>
    </row>
    <row r="862" spans="1:15" s="66" customFormat="1" x14ac:dyDescent="0.25">
      <c r="A862" s="73">
        <v>498</v>
      </c>
      <c r="B862" s="74">
        <v>517</v>
      </c>
      <c r="C862" s="74" t="s">
        <v>647</v>
      </c>
      <c r="D862" s="74" t="str">
        <f>RIGHT(C862,4)</f>
        <v>5599</v>
      </c>
      <c r="E862" s="74"/>
      <c r="F862" s="75">
        <v>44557</v>
      </c>
      <c r="G862" s="76">
        <v>1418560</v>
      </c>
      <c r="H862" s="77" t="s">
        <v>553</v>
      </c>
      <c r="I862" s="75">
        <v>44579</v>
      </c>
      <c r="J862" s="78">
        <v>44580</v>
      </c>
      <c r="K862" s="79" t="s">
        <v>648</v>
      </c>
      <c r="L862" s="80"/>
      <c r="M862" s="67"/>
      <c r="N862" s="81"/>
      <c r="O862" s="81"/>
    </row>
    <row r="863" spans="1:15" s="66" customFormat="1" x14ac:dyDescent="0.25">
      <c r="A863" s="73">
        <v>502</v>
      </c>
      <c r="B863" s="74">
        <v>534</v>
      </c>
      <c r="C863" s="74" t="s">
        <v>653</v>
      </c>
      <c r="D863" s="74" t="str">
        <f t="shared" si="20"/>
        <v>005600</v>
      </c>
      <c r="E863" s="74"/>
      <c r="F863" s="75">
        <v>44557</v>
      </c>
      <c r="G863" s="76">
        <v>1438895</v>
      </c>
      <c r="H863" s="77" t="s">
        <v>107</v>
      </c>
      <c r="I863" s="75">
        <v>44579</v>
      </c>
      <c r="J863" s="78">
        <v>44580</v>
      </c>
      <c r="K863" s="79" t="s">
        <v>580</v>
      </c>
      <c r="L863" s="80"/>
      <c r="M863" s="67"/>
      <c r="N863" s="81"/>
      <c r="O863" s="81"/>
    </row>
    <row r="864" spans="1:15" s="66" customFormat="1" x14ac:dyDescent="0.25">
      <c r="A864" s="73">
        <v>539</v>
      </c>
      <c r="B864" s="74">
        <v>609</v>
      </c>
      <c r="C864" s="74" t="s">
        <v>694</v>
      </c>
      <c r="D864" s="74" t="str">
        <f t="shared" si="20"/>
        <v>005527</v>
      </c>
      <c r="E864" s="74"/>
      <c r="F864" s="75">
        <v>44557</v>
      </c>
      <c r="G864" s="76">
        <v>1622900</v>
      </c>
      <c r="H864" s="77" t="s">
        <v>546</v>
      </c>
      <c r="I864" s="75">
        <v>44579</v>
      </c>
      <c r="J864" s="78">
        <v>44580</v>
      </c>
      <c r="K864" s="79" t="s">
        <v>695</v>
      </c>
      <c r="L864" s="80"/>
      <c r="M864" s="67"/>
      <c r="N864" s="81"/>
      <c r="O864" s="81"/>
    </row>
    <row r="865" spans="1:15" s="66" customFormat="1" x14ac:dyDescent="0.25">
      <c r="A865" s="73">
        <v>618</v>
      </c>
      <c r="B865" s="74">
        <v>305</v>
      </c>
      <c r="C865" s="74" t="s">
        <v>794</v>
      </c>
      <c r="D865" s="74" t="str">
        <f t="shared" si="20"/>
        <v>005529</v>
      </c>
      <c r="E865" s="74"/>
      <c r="F865" s="75">
        <v>44557</v>
      </c>
      <c r="G865" s="76">
        <v>2033513</v>
      </c>
      <c r="H865" s="77" t="s">
        <v>546</v>
      </c>
      <c r="I865" s="75">
        <v>44579</v>
      </c>
      <c r="J865" s="78">
        <v>44580</v>
      </c>
      <c r="K865" s="79" t="s">
        <v>473</v>
      </c>
      <c r="L865" s="80"/>
      <c r="M865" s="67"/>
      <c r="N865" s="81"/>
      <c r="O865" s="81"/>
    </row>
    <row r="866" spans="1:15" s="66" customFormat="1" x14ac:dyDescent="0.25">
      <c r="A866" s="73">
        <v>619</v>
      </c>
      <c r="B866" s="74">
        <v>306</v>
      </c>
      <c r="C866" s="74" t="s">
        <v>795</v>
      </c>
      <c r="D866" s="74" t="str">
        <f t="shared" si="20"/>
        <v>005512</v>
      </c>
      <c r="E866" s="74"/>
      <c r="F866" s="75">
        <v>44557</v>
      </c>
      <c r="G866" s="76">
        <v>2033513</v>
      </c>
      <c r="H866" s="77" t="s">
        <v>546</v>
      </c>
      <c r="I866" s="75">
        <v>44579</v>
      </c>
      <c r="J866" s="78">
        <v>44580</v>
      </c>
      <c r="K866" s="79" t="s">
        <v>796</v>
      </c>
      <c r="L866" s="80"/>
      <c r="M866" s="67"/>
      <c r="N866" s="81"/>
      <c r="O866" s="81"/>
    </row>
    <row r="867" spans="1:15" s="66" customFormat="1" x14ac:dyDescent="0.25">
      <c r="A867" s="73">
        <v>620</v>
      </c>
      <c r="B867" s="74">
        <v>406</v>
      </c>
      <c r="C867" s="74" t="s">
        <v>797</v>
      </c>
      <c r="D867" s="74" t="str">
        <f t="shared" si="20"/>
        <v>005519</v>
      </c>
      <c r="E867" s="74"/>
      <c r="F867" s="75">
        <v>44557</v>
      </c>
      <c r="G867" s="76">
        <v>2033513</v>
      </c>
      <c r="H867" s="77" t="s">
        <v>546</v>
      </c>
      <c r="I867" s="75">
        <v>44579</v>
      </c>
      <c r="J867" s="78">
        <v>44580</v>
      </c>
      <c r="K867" s="79" t="s">
        <v>765</v>
      </c>
      <c r="L867" s="80"/>
      <c r="M867" s="67"/>
      <c r="N867" s="81"/>
      <c r="O867" s="81"/>
    </row>
    <row r="868" spans="1:15" s="66" customFormat="1" x14ac:dyDescent="0.25">
      <c r="A868" s="73">
        <v>621</v>
      </c>
      <c r="B868" s="74">
        <v>407</v>
      </c>
      <c r="C868" s="74" t="s">
        <v>798</v>
      </c>
      <c r="D868" s="74" t="str">
        <f>RIGHT(C868,4)</f>
        <v>5528</v>
      </c>
      <c r="E868" s="74"/>
      <c r="F868" s="75">
        <v>44557</v>
      </c>
      <c r="G868" s="76">
        <v>2033513</v>
      </c>
      <c r="H868" s="77" t="s">
        <v>546</v>
      </c>
      <c r="I868" s="75">
        <v>44579</v>
      </c>
      <c r="J868" s="78">
        <v>44580</v>
      </c>
      <c r="K868" s="79" t="s">
        <v>799</v>
      </c>
      <c r="L868" s="80"/>
      <c r="M868" s="67"/>
      <c r="N868" s="81"/>
      <c r="O868" s="81"/>
    </row>
    <row r="869" spans="1:15" s="66" customFormat="1" x14ac:dyDescent="0.25">
      <c r="A869" s="73">
        <v>623</v>
      </c>
      <c r="B869" s="74">
        <v>409</v>
      </c>
      <c r="C869" s="74" t="s">
        <v>801</v>
      </c>
      <c r="D869" s="74" t="str">
        <f t="shared" si="20"/>
        <v>005517</v>
      </c>
      <c r="E869" s="74"/>
      <c r="F869" s="75">
        <v>44557</v>
      </c>
      <c r="G869" s="76">
        <v>2033513</v>
      </c>
      <c r="H869" s="77" t="s">
        <v>546</v>
      </c>
      <c r="I869" s="75">
        <v>44579</v>
      </c>
      <c r="J869" s="78">
        <v>44580</v>
      </c>
      <c r="K869" s="79" t="s">
        <v>450</v>
      </c>
      <c r="L869" s="80"/>
      <c r="M869" s="67"/>
      <c r="N869" s="81"/>
      <c r="O869" s="81"/>
    </row>
    <row r="870" spans="1:15" s="66" customFormat="1" x14ac:dyDescent="0.25">
      <c r="A870" s="73">
        <v>628</v>
      </c>
      <c r="B870" s="74">
        <v>425</v>
      </c>
      <c r="C870" s="74" t="s">
        <v>805</v>
      </c>
      <c r="D870" s="74" t="str">
        <f t="shared" si="20"/>
        <v>005534</v>
      </c>
      <c r="E870" s="74"/>
      <c r="F870" s="75">
        <v>44557</v>
      </c>
      <c r="G870" s="76">
        <v>2033513</v>
      </c>
      <c r="H870" s="77" t="s">
        <v>546</v>
      </c>
      <c r="I870" s="75">
        <v>44579</v>
      </c>
      <c r="J870" s="78">
        <v>44580</v>
      </c>
      <c r="K870" s="79" t="s">
        <v>702</v>
      </c>
      <c r="L870" s="80"/>
      <c r="M870" s="67"/>
      <c r="N870" s="81"/>
      <c r="O870" s="81"/>
    </row>
    <row r="871" spans="1:15" s="66" customFormat="1" x14ac:dyDescent="0.25">
      <c r="A871" s="73">
        <v>631</v>
      </c>
      <c r="B871" s="74">
        <v>440</v>
      </c>
      <c r="C871" s="74" t="s">
        <v>809</v>
      </c>
      <c r="D871" s="74" t="str">
        <f t="shared" si="20"/>
        <v>005521</v>
      </c>
      <c r="E871" s="74"/>
      <c r="F871" s="75">
        <v>44557</v>
      </c>
      <c r="G871" s="76">
        <v>2033513</v>
      </c>
      <c r="H871" s="77" t="s">
        <v>546</v>
      </c>
      <c r="I871" s="75">
        <v>44579</v>
      </c>
      <c r="J871" s="78">
        <v>44580</v>
      </c>
      <c r="K871" s="79" t="s">
        <v>267</v>
      </c>
      <c r="L871" s="80"/>
      <c r="M871" s="67"/>
      <c r="N871" s="81"/>
      <c r="O871" s="81"/>
    </row>
    <row r="872" spans="1:15" s="66" customFormat="1" x14ac:dyDescent="0.25">
      <c r="A872" s="73">
        <v>632</v>
      </c>
      <c r="B872" s="74">
        <v>451</v>
      </c>
      <c r="C872" s="74" t="s">
        <v>810</v>
      </c>
      <c r="D872" s="74" t="str">
        <f t="shared" si="20"/>
        <v>005513</v>
      </c>
      <c r="E872" s="74"/>
      <c r="F872" s="75">
        <v>44557</v>
      </c>
      <c r="G872" s="76">
        <v>2033513</v>
      </c>
      <c r="H872" s="77" t="s">
        <v>546</v>
      </c>
      <c r="I872" s="75">
        <v>44579</v>
      </c>
      <c r="J872" s="78">
        <v>44580</v>
      </c>
      <c r="K872" s="79" t="s">
        <v>811</v>
      </c>
      <c r="L872" s="80"/>
      <c r="M872" s="67"/>
      <c r="N872" s="81"/>
      <c r="O872" s="81"/>
    </row>
    <row r="873" spans="1:15" s="66" customFormat="1" x14ac:dyDescent="0.25">
      <c r="A873" s="73">
        <v>633</v>
      </c>
      <c r="B873" s="74">
        <v>457</v>
      </c>
      <c r="C873" s="74" t="s">
        <v>812</v>
      </c>
      <c r="D873" s="74" t="str">
        <f>RIGHT(C873,4)</f>
        <v>5525</v>
      </c>
      <c r="E873" s="74"/>
      <c r="F873" s="75">
        <v>44557</v>
      </c>
      <c r="G873" s="76">
        <v>2033513</v>
      </c>
      <c r="H873" s="77" t="s">
        <v>813</v>
      </c>
      <c r="I873" s="75">
        <v>44579</v>
      </c>
      <c r="J873" s="78">
        <v>44580</v>
      </c>
      <c r="K873" s="79" t="s">
        <v>724</v>
      </c>
      <c r="L873" s="80"/>
      <c r="M873" s="67"/>
      <c r="N873" s="81"/>
      <c r="O873" s="81"/>
    </row>
    <row r="874" spans="1:15" s="66" customFormat="1" x14ac:dyDescent="0.25">
      <c r="A874" s="73">
        <v>634</v>
      </c>
      <c r="B874" s="74">
        <v>462</v>
      </c>
      <c r="C874" s="74" t="s">
        <v>814</v>
      </c>
      <c r="D874" s="74" t="str">
        <f t="shared" ref="D874:D937" si="21">RIGHT(C874,6)</f>
        <v>005526</v>
      </c>
      <c r="E874" s="74"/>
      <c r="F874" s="75">
        <v>44557</v>
      </c>
      <c r="G874" s="76">
        <v>2033513</v>
      </c>
      <c r="H874" s="77" t="s">
        <v>546</v>
      </c>
      <c r="I874" s="75">
        <v>44579</v>
      </c>
      <c r="J874" s="78">
        <v>44580</v>
      </c>
      <c r="K874" s="79" t="s">
        <v>263</v>
      </c>
      <c r="L874" s="80"/>
      <c r="M874" s="67"/>
      <c r="N874" s="81"/>
      <c r="O874" s="81"/>
    </row>
    <row r="875" spans="1:15" s="66" customFormat="1" x14ac:dyDescent="0.25">
      <c r="A875" s="73">
        <v>640</v>
      </c>
      <c r="B875" s="74">
        <v>541</v>
      </c>
      <c r="C875" s="74" t="s">
        <v>824</v>
      </c>
      <c r="D875" s="74" t="str">
        <f t="shared" si="21"/>
        <v>005511</v>
      </c>
      <c r="E875" s="74"/>
      <c r="F875" s="75">
        <v>44557</v>
      </c>
      <c r="G875" s="76">
        <v>2033513</v>
      </c>
      <c r="H875" s="77" t="s">
        <v>546</v>
      </c>
      <c r="I875" s="75">
        <v>44579</v>
      </c>
      <c r="J875" s="78">
        <v>44580</v>
      </c>
      <c r="K875" s="79" t="s">
        <v>737</v>
      </c>
      <c r="L875" s="80"/>
      <c r="M875" s="67"/>
      <c r="N875" s="81"/>
      <c r="O875" s="81"/>
    </row>
    <row r="876" spans="1:15" s="66" customFormat="1" x14ac:dyDescent="0.25">
      <c r="A876" s="73">
        <v>643</v>
      </c>
      <c r="B876" s="74">
        <v>605</v>
      </c>
      <c r="C876" s="74" t="s">
        <v>829</v>
      </c>
      <c r="D876" s="74" t="str">
        <f t="shared" si="21"/>
        <v>005533</v>
      </c>
      <c r="E876" s="74"/>
      <c r="F876" s="75">
        <v>44557</v>
      </c>
      <c r="G876" s="76">
        <v>2033513</v>
      </c>
      <c r="H876" s="77" t="s">
        <v>546</v>
      </c>
      <c r="I876" s="75">
        <v>44579</v>
      </c>
      <c r="J876" s="78">
        <v>44580</v>
      </c>
      <c r="K876" s="79" t="s">
        <v>830</v>
      </c>
      <c r="L876" s="80"/>
      <c r="M876" s="67"/>
      <c r="N876" s="81"/>
      <c r="O876" s="81"/>
    </row>
    <row r="877" spans="1:15" s="66" customFormat="1" x14ac:dyDescent="0.25">
      <c r="A877" s="73">
        <v>694</v>
      </c>
      <c r="B877" s="74">
        <v>409</v>
      </c>
      <c r="C877" s="74" t="s">
        <v>883</v>
      </c>
      <c r="D877" s="74" t="str">
        <f t="shared" si="21"/>
        <v>005518</v>
      </c>
      <c r="E877" s="74"/>
      <c r="F877" s="75">
        <v>44557</v>
      </c>
      <c r="G877" s="76">
        <v>2476562</v>
      </c>
      <c r="H877" s="77" t="s">
        <v>107</v>
      </c>
      <c r="I877" s="75">
        <v>44579</v>
      </c>
      <c r="J877" s="78">
        <v>44580</v>
      </c>
      <c r="K877" s="79" t="s">
        <v>450</v>
      </c>
      <c r="L877" s="80"/>
      <c r="M877" s="67"/>
      <c r="N877" s="81"/>
      <c r="O877" s="81"/>
    </row>
    <row r="878" spans="1:15" s="66" customFormat="1" hidden="1" x14ac:dyDescent="0.25">
      <c r="A878" s="73">
        <v>714</v>
      </c>
      <c r="B878" s="74">
        <v>299</v>
      </c>
      <c r="C878" s="74" t="s">
        <v>906</v>
      </c>
      <c r="D878" s="74" t="str">
        <f t="shared" si="21"/>
        <v>005524</v>
      </c>
      <c r="E878" s="74"/>
      <c r="F878" s="75">
        <v>44557</v>
      </c>
      <c r="G878" s="76">
        <v>2673908</v>
      </c>
      <c r="H878" s="77" t="s">
        <v>95</v>
      </c>
      <c r="I878" s="75">
        <v>44579</v>
      </c>
      <c r="J878" s="78">
        <v>44580</v>
      </c>
      <c r="K878" s="79" t="s">
        <v>69</v>
      </c>
      <c r="L878" s="80"/>
      <c r="M878" s="67"/>
      <c r="N878" s="81"/>
      <c r="O878" s="81"/>
    </row>
    <row r="879" spans="1:15" s="66" customFormat="1" x14ac:dyDescent="0.25">
      <c r="A879" s="73">
        <v>779</v>
      </c>
      <c r="B879" s="74">
        <v>305</v>
      </c>
      <c r="C879" s="74" t="s">
        <v>973</v>
      </c>
      <c r="D879" s="74" t="str">
        <f t="shared" si="21"/>
        <v>005530</v>
      </c>
      <c r="E879" s="74"/>
      <c r="F879" s="75">
        <v>44557</v>
      </c>
      <c r="G879" s="76">
        <v>3426599</v>
      </c>
      <c r="H879" s="77" t="s">
        <v>257</v>
      </c>
      <c r="I879" s="75">
        <v>44579</v>
      </c>
      <c r="J879" s="78">
        <v>44580</v>
      </c>
      <c r="K879" s="79" t="s">
        <v>473</v>
      </c>
      <c r="L879" s="80"/>
      <c r="M879" s="67"/>
      <c r="N879" s="81"/>
      <c r="O879" s="81"/>
    </row>
    <row r="880" spans="1:15" s="66" customFormat="1" hidden="1" x14ac:dyDescent="0.25">
      <c r="A880" s="73">
        <v>780</v>
      </c>
      <c r="B880" s="74">
        <v>910</v>
      </c>
      <c r="C880" s="74" t="s">
        <v>974</v>
      </c>
      <c r="D880" s="74" t="str">
        <f t="shared" si="21"/>
        <v>005499</v>
      </c>
      <c r="E880" s="74"/>
      <c r="F880" s="75">
        <v>44557</v>
      </c>
      <c r="G880" s="76">
        <v>3441697</v>
      </c>
      <c r="H880" s="77" t="s">
        <v>86</v>
      </c>
      <c r="I880" s="75">
        <v>44579</v>
      </c>
      <c r="J880" s="78">
        <v>44580</v>
      </c>
      <c r="K880" s="79" t="s">
        <v>98</v>
      </c>
      <c r="L880" s="80"/>
      <c r="M880" s="67"/>
      <c r="N880" s="81"/>
      <c r="O880" s="81"/>
    </row>
    <row r="881" spans="1:15" s="66" customFormat="1" x14ac:dyDescent="0.25">
      <c r="A881" s="73">
        <v>793</v>
      </c>
      <c r="B881" s="74">
        <v>306</v>
      </c>
      <c r="C881" s="74" t="s">
        <v>988</v>
      </c>
      <c r="D881" s="74" t="str">
        <f t="shared" si="21"/>
        <v>005514</v>
      </c>
      <c r="E881" s="74"/>
      <c r="F881" s="75">
        <v>44557</v>
      </c>
      <c r="G881" s="76">
        <v>3547280</v>
      </c>
      <c r="H881" s="77" t="s">
        <v>107</v>
      </c>
      <c r="I881" s="75">
        <v>44579</v>
      </c>
      <c r="J881" s="78">
        <v>44580</v>
      </c>
      <c r="K881" s="79" t="s">
        <v>796</v>
      </c>
      <c r="L881" s="80"/>
      <c r="M881" s="67"/>
      <c r="N881" s="81"/>
      <c r="O881" s="81"/>
    </row>
    <row r="882" spans="1:15" s="66" customFormat="1" x14ac:dyDescent="0.25">
      <c r="A882" s="73">
        <v>802</v>
      </c>
      <c r="B882" s="74">
        <v>453</v>
      </c>
      <c r="C882" s="74" t="s">
        <v>996</v>
      </c>
      <c r="D882" s="74" t="str">
        <f t="shared" si="21"/>
        <v>005596</v>
      </c>
      <c r="E882" s="74"/>
      <c r="F882" s="75">
        <v>44557</v>
      </c>
      <c r="G882" s="76">
        <v>3694647</v>
      </c>
      <c r="H882" s="77" t="s">
        <v>723</v>
      </c>
      <c r="I882" s="75">
        <v>44579</v>
      </c>
      <c r="J882" s="78">
        <v>44580</v>
      </c>
      <c r="K882" s="79" t="s">
        <v>885</v>
      </c>
      <c r="L882" s="80"/>
      <c r="M882" s="67"/>
      <c r="N882" s="81"/>
      <c r="O882" s="81"/>
    </row>
    <row r="883" spans="1:15" s="66" customFormat="1" x14ac:dyDescent="0.25">
      <c r="A883" s="73">
        <v>815</v>
      </c>
      <c r="B883" s="74">
        <v>451</v>
      </c>
      <c r="C883" s="74" t="s">
        <v>1012</v>
      </c>
      <c r="D883" s="74" t="str">
        <f t="shared" si="21"/>
        <v>005532</v>
      </c>
      <c r="E883" s="74"/>
      <c r="F883" s="75">
        <v>44557</v>
      </c>
      <c r="G883" s="76">
        <v>3842014</v>
      </c>
      <c r="H883" s="77" t="s">
        <v>257</v>
      </c>
      <c r="I883" s="75">
        <v>44579</v>
      </c>
      <c r="J883" s="78">
        <v>44580</v>
      </c>
      <c r="K883" s="79" t="s">
        <v>811</v>
      </c>
      <c r="L883" s="80"/>
      <c r="M883" s="67"/>
      <c r="N883" s="81"/>
      <c r="O883" s="81"/>
    </row>
    <row r="884" spans="1:15" s="66" customFormat="1" x14ac:dyDescent="0.25">
      <c r="A884" s="73">
        <v>913</v>
      </c>
      <c r="B884" s="74">
        <v>450</v>
      </c>
      <c r="C884" s="74" t="s">
        <v>1119</v>
      </c>
      <c r="D884" s="74" t="str">
        <f t="shared" si="21"/>
        <v>005537</v>
      </c>
      <c r="E884" s="74"/>
      <c r="F884" s="75">
        <v>44557</v>
      </c>
      <c r="G884" s="76">
        <v>9008747</v>
      </c>
      <c r="H884" s="77" t="s">
        <v>1115</v>
      </c>
      <c r="I884" s="75">
        <v>44579</v>
      </c>
      <c r="J884" s="78">
        <v>44580</v>
      </c>
      <c r="K884" s="79" t="s">
        <v>265</v>
      </c>
      <c r="L884" s="80"/>
      <c r="M884" s="67"/>
      <c r="N884" s="81"/>
      <c r="O884" s="81"/>
    </row>
    <row r="885" spans="1:15" s="66" customFormat="1" x14ac:dyDescent="0.25">
      <c r="A885" s="73">
        <v>925</v>
      </c>
      <c r="B885" s="74">
        <v>448</v>
      </c>
      <c r="C885" s="74" t="s">
        <v>1132</v>
      </c>
      <c r="D885" s="74" t="str">
        <f t="shared" si="21"/>
        <v>005620</v>
      </c>
      <c r="E885" s="74"/>
      <c r="F885" s="75">
        <v>44557</v>
      </c>
      <c r="G885" s="76">
        <v>17308654</v>
      </c>
      <c r="H885" s="77" t="s">
        <v>392</v>
      </c>
      <c r="I885" s="75">
        <v>44579</v>
      </c>
      <c r="J885" s="78">
        <v>44580</v>
      </c>
      <c r="K885" s="79" t="s">
        <v>1131</v>
      </c>
      <c r="L885" s="80"/>
      <c r="M885" s="67"/>
      <c r="N885" s="81"/>
      <c r="O885" s="81"/>
    </row>
    <row r="886" spans="1:15" s="66" customFormat="1" hidden="1" x14ac:dyDescent="0.25">
      <c r="A886" s="73">
        <v>930</v>
      </c>
      <c r="B886" s="74">
        <v>910</v>
      </c>
      <c r="C886" s="74" t="s">
        <v>1137</v>
      </c>
      <c r="D886" s="74" t="str">
        <f t="shared" si="21"/>
        <v>005618</v>
      </c>
      <c r="E886" s="74"/>
      <c r="F886" s="75">
        <v>44557</v>
      </c>
      <c r="G886" s="76">
        <v>1938050</v>
      </c>
      <c r="H886" s="77" t="s">
        <v>86</v>
      </c>
      <c r="I886" s="75">
        <v>44580</v>
      </c>
      <c r="J886" s="78">
        <v>44580</v>
      </c>
      <c r="K886" s="79" t="s">
        <v>98</v>
      </c>
      <c r="L886" s="80"/>
      <c r="M886" s="67"/>
      <c r="N886" s="81"/>
      <c r="O886" s="81"/>
    </row>
    <row r="887" spans="1:15" s="66" customFormat="1" hidden="1" x14ac:dyDescent="0.25">
      <c r="A887" s="73">
        <v>950</v>
      </c>
      <c r="B887" s="74">
        <v>910</v>
      </c>
      <c r="C887" s="74" t="s">
        <v>1158</v>
      </c>
      <c r="D887" s="74" t="str">
        <f t="shared" si="21"/>
        <v>005539</v>
      </c>
      <c r="E887" s="74"/>
      <c r="F887" s="75">
        <v>44557</v>
      </c>
      <c r="G887" s="76">
        <v>3492988</v>
      </c>
      <c r="H887" s="77" t="s">
        <v>86</v>
      </c>
      <c r="I887" s="75">
        <v>44581</v>
      </c>
      <c r="J887" s="78">
        <v>44610</v>
      </c>
      <c r="K887" s="79" t="s">
        <v>98</v>
      </c>
      <c r="L887" s="80"/>
      <c r="M887" s="67"/>
      <c r="N887" s="81"/>
      <c r="O887" s="81"/>
    </row>
    <row r="888" spans="1:15" s="66" customFormat="1" hidden="1" x14ac:dyDescent="0.25">
      <c r="A888" s="73">
        <v>951</v>
      </c>
      <c r="B888" s="74">
        <v>299</v>
      </c>
      <c r="C888" s="74" t="s">
        <v>1159</v>
      </c>
      <c r="D888" s="74" t="str">
        <f t="shared" si="21"/>
        <v>005509</v>
      </c>
      <c r="E888" s="74"/>
      <c r="F888" s="75">
        <v>44557</v>
      </c>
      <c r="G888" s="76">
        <v>1213520</v>
      </c>
      <c r="H888" s="77" t="s">
        <v>68</v>
      </c>
      <c r="I888" s="75">
        <v>44582</v>
      </c>
      <c r="J888" s="78">
        <v>44610</v>
      </c>
      <c r="K888" s="79" t="s">
        <v>69</v>
      </c>
      <c r="L888" s="80"/>
      <c r="M888" s="67"/>
      <c r="N888" s="81"/>
      <c r="O888" s="81"/>
    </row>
    <row r="889" spans="1:15" s="66" customFormat="1" hidden="1" x14ac:dyDescent="0.25">
      <c r="A889" s="73">
        <v>968</v>
      </c>
      <c r="B889" s="74">
        <v>299</v>
      </c>
      <c r="C889" s="74" t="s">
        <v>1176</v>
      </c>
      <c r="D889" s="74" t="str">
        <f t="shared" si="21"/>
        <v>005523</v>
      </c>
      <c r="E889" s="74"/>
      <c r="F889" s="75">
        <v>44557</v>
      </c>
      <c r="G889" s="76">
        <v>853141</v>
      </c>
      <c r="H889" s="77" t="s">
        <v>1143</v>
      </c>
      <c r="I889" s="75">
        <v>44588</v>
      </c>
      <c r="J889" s="78">
        <v>44610</v>
      </c>
      <c r="K889" s="79" t="s">
        <v>69</v>
      </c>
      <c r="L889" s="80"/>
      <c r="M889" s="67"/>
      <c r="N889" s="81"/>
      <c r="O889" s="81"/>
    </row>
    <row r="890" spans="1:15" s="66" customFormat="1" hidden="1" x14ac:dyDescent="0.25">
      <c r="A890" s="73">
        <v>985</v>
      </c>
      <c r="B890" s="74">
        <v>405</v>
      </c>
      <c r="C890" s="74">
        <v>826</v>
      </c>
      <c r="D890" s="74" t="str">
        <f t="shared" si="21"/>
        <v>826</v>
      </c>
      <c r="E890" s="74"/>
      <c r="F890" s="75">
        <v>44557</v>
      </c>
      <c r="G890" s="76">
        <v>-84852</v>
      </c>
      <c r="H890" s="77" t="s">
        <v>1193</v>
      </c>
      <c r="I890" s="75">
        <v>44610</v>
      </c>
      <c r="J890" s="78">
        <v>44610</v>
      </c>
      <c r="K890" s="79" t="s">
        <v>1194</v>
      </c>
      <c r="L890" s="80" t="s">
        <v>63</v>
      </c>
      <c r="M890" s="67"/>
      <c r="N890" s="81"/>
      <c r="O890" s="81"/>
    </row>
    <row r="891" spans="1:15" s="66" customFormat="1" x14ac:dyDescent="0.25">
      <c r="A891" s="73">
        <v>1024</v>
      </c>
      <c r="B891" s="74">
        <v>441</v>
      </c>
      <c r="C891" s="74" t="s">
        <v>1235</v>
      </c>
      <c r="D891" s="74" t="str">
        <f t="shared" si="21"/>
        <v>005598</v>
      </c>
      <c r="E891" s="74"/>
      <c r="F891" s="75">
        <v>44557</v>
      </c>
      <c r="G891" s="76">
        <v>4305466</v>
      </c>
      <c r="H891" s="77" t="s">
        <v>107</v>
      </c>
      <c r="I891" s="75">
        <v>44645</v>
      </c>
      <c r="J891" s="78">
        <v>44676</v>
      </c>
      <c r="K891" s="79" t="s">
        <v>915</v>
      </c>
      <c r="L891" s="80"/>
      <c r="M891" s="67"/>
      <c r="N891" s="81"/>
      <c r="O891" s="81"/>
    </row>
    <row r="892" spans="1:15" s="66" customFormat="1" hidden="1" x14ac:dyDescent="0.25">
      <c r="A892" s="73">
        <v>185</v>
      </c>
      <c r="B892" s="74">
        <v>601</v>
      </c>
      <c r="C892" s="74">
        <v>255</v>
      </c>
      <c r="D892" s="74" t="str">
        <f t="shared" si="21"/>
        <v>255</v>
      </c>
      <c r="E892" s="74"/>
      <c r="F892" s="75">
        <v>44558</v>
      </c>
      <c r="G892" s="76">
        <v>-701945</v>
      </c>
      <c r="H892" s="77" t="s">
        <v>271</v>
      </c>
      <c r="I892" s="75">
        <v>44579</v>
      </c>
      <c r="J892" s="78">
        <v>44580</v>
      </c>
      <c r="K892" s="79" t="s">
        <v>272</v>
      </c>
      <c r="L892" s="80" t="s">
        <v>63</v>
      </c>
      <c r="M892" s="67"/>
      <c r="N892" s="81"/>
      <c r="O892" s="81"/>
    </row>
    <row r="893" spans="1:15" s="66" customFormat="1" hidden="1" x14ac:dyDescent="0.25">
      <c r="A893" s="73">
        <v>190</v>
      </c>
      <c r="B893" s="74">
        <v>606</v>
      </c>
      <c r="C893" s="74" t="s">
        <v>277</v>
      </c>
      <c r="D893" s="74" t="str">
        <f t="shared" si="21"/>
        <v>019128</v>
      </c>
      <c r="E893" s="74"/>
      <c r="F893" s="75">
        <v>44558</v>
      </c>
      <c r="G893" s="76">
        <v>-528040</v>
      </c>
      <c r="H893" s="77" t="s">
        <v>278</v>
      </c>
      <c r="I893" s="75">
        <v>44579</v>
      </c>
      <c r="J893" s="78">
        <v>44580</v>
      </c>
      <c r="K893" s="79" t="s">
        <v>279</v>
      </c>
      <c r="L893" s="80" t="s">
        <v>63</v>
      </c>
      <c r="M893" s="67"/>
      <c r="N893" s="81"/>
      <c r="O893" s="81"/>
    </row>
    <row r="894" spans="1:15" s="66" customFormat="1" hidden="1" x14ac:dyDescent="0.25">
      <c r="A894" s="73">
        <v>204</v>
      </c>
      <c r="B894" s="74">
        <v>539</v>
      </c>
      <c r="C894" s="74">
        <v>1803</v>
      </c>
      <c r="D894" s="74" t="str">
        <f t="shared" si="21"/>
        <v>1803</v>
      </c>
      <c r="E894" s="74"/>
      <c r="F894" s="75">
        <v>44558</v>
      </c>
      <c r="G894" s="76">
        <v>-219008</v>
      </c>
      <c r="H894" s="77" t="s">
        <v>297</v>
      </c>
      <c r="I894" s="75">
        <v>44579</v>
      </c>
      <c r="J894" s="78">
        <v>44580</v>
      </c>
      <c r="K894" s="79" t="s">
        <v>298</v>
      </c>
      <c r="L894" s="80" t="s">
        <v>63</v>
      </c>
      <c r="M894" s="67"/>
      <c r="N894" s="81"/>
      <c r="O894" s="81"/>
    </row>
    <row r="895" spans="1:15" s="66" customFormat="1" hidden="1" x14ac:dyDescent="0.25">
      <c r="A895" s="73">
        <v>253</v>
      </c>
      <c r="B895" s="74">
        <v>299</v>
      </c>
      <c r="C895" s="74" t="s">
        <v>367</v>
      </c>
      <c r="D895" s="74" t="str">
        <f t="shared" si="21"/>
        <v>005631</v>
      </c>
      <c r="E895" s="74"/>
      <c r="F895" s="75">
        <v>44558</v>
      </c>
      <c r="G895" s="76">
        <v>543897</v>
      </c>
      <c r="H895" s="77" t="s">
        <v>337</v>
      </c>
      <c r="I895" s="75">
        <v>44579</v>
      </c>
      <c r="J895" s="78">
        <v>44580</v>
      </c>
      <c r="K895" s="79" t="s">
        <v>69</v>
      </c>
      <c r="L895" s="80"/>
      <c r="M895" s="67"/>
      <c r="N895" s="81"/>
      <c r="O895" s="81"/>
    </row>
    <row r="896" spans="1:15" s="66" customFormat="1" hidden="1" x14ac:dyDescent="0.25">
      <c r="A896" s="73">
        <v>269</v>
      </c>
      <c r="B896" s="74">
        <v>299</v>
      </c>
      <c r="C896" s="74" t="s">
        <v>385</v>
      </c>
      <c r="D896" s="74" t="str">
        <f t="shared" si="21"/>
        <v>005643</v>
      </c>
      <c r="E896" s="74"/>
      <c r="F896" s="75">
        <v>44558</v>
      </c>
      <c r="G896" s="76">
        <v>608814</v>
      </c>
      <c r="H896" s="77" t="s">
        <v>74</v>
      </c>
      <c r="I896" s="75">
        <v>44579</v>
      </c>
      <c r="J896" s="78">
        <v>44580</v>
      </c>
      <c r="K896" s="79" t="s">
        <v>69</v>
      </c>
      <c r="L896" s="80"/>
      <c r="M896" s="67"/>
      <c r="N896" s="81"/>
      <c r="O896" s="81"/>
    </row>
    <row r="897" spans="1:15" s="66" customFormat="1" x14ac:dyDescent="0.25">
      <c r="A897" s="73">
        <v>275</v>
      </c>
      <c r="B897" s="74">
        <v>569</v>
      </c>
      <c r="C897" s="74" t="s">
        <v>391</v>
      </c>
      <c r="D897" s="74" t="str">
        <f t="shared" si="21"/>
        <v>005666</v>
      </c>
      <c r="E897" s="74"/>
      <c r="F897" s="75">
        <v>44558</v>
      </c>
      <c r="G897" s="76">
        <v>610819</v>
      </c>
      <c r="H897" s="77" t="s">
        <v>392</v>
      </c>
      <c r="I897" s="75">
        <v>44579</v>
      </c>
      <c r="J897" s="78">
        <v>44580</v>
      </c>
      <c r="K897" s="79" t="s">
        <v>393</v>
      </c>
      <c r="L897" s="80"/>
      <c r="M897" s="67"/>
      <c r="N897" s="81"/>
      <c r="O897" s="81"/>
    </row>
    <row r="898" spans="1:15" s="66" customFormat="1" hidden="1" x14ac:dyDescent="0.25">
      <c r="A898" s="73">
        <v>391</v>
      </c>
      <c r="B898" s="74">
        <v>930</v>
      </c>
      <c r="C898" s="74" t="s">
        <v>528</v>
      </c>
      <c r="D898" s="74" t="str">
        <f t="shared" si="21"/>
        <v>b05623</v>
      </c>
      <c r="E898" s="74"/>
      <c r="F898" s="75">
        <v>44558</v>
      </c>
      <c r="G898" s="76">
        <v>1023362</v>
      </c>
      <c r="H898" s="77" t="s">
        <v>529</v>
      </c>
      <c r="I898" s="75">
        <v>44579</v>
      </c>
      <c r="J898" s="78">
        <v>44580</v>
      </c>
      <c r="K898" s="79" t="s">
        <v>66</v>
      </c>
      <c r="L898" s="80"/>
      <c r="M898" s="67"/>
      <c r="N898" s="81"/>
      <c r="O898" s="81"/>
    </row>
    <row r="899" spans="1:15" s="66" customFormat="1" x14ac:dyDescent="0.25">
      <c r="A899" s="73">
        <v>486</v>
      </c>
      <c r="B899" s="74">
        <v>528</v>
      </c>
      <c r="C899" s="74" t="s">
        <v>635</v>
      </c>
      <c r="D899" s="74" t="str">
        <f t="shared" si="21"/>
        <v>005675</v>
      </c>
      <c r="E899" s="74"/>
      <c r="F899" s="75">
        <v>44558</v>
      </c>
      <c r="G899" s="76">
        <v>1359743</v>
      </c>
      <c r="H899" s="77" t="s">
        <v>452</v>
      </c>
      <c r="I899" s="75">
        <v>44579</v>
      </c>
      <c r="J899" s="78">
        <v>44580</v>
      </c>
      <c r="K899" s="79" t="s">
        <v>185</v>
      </c>
      <c r="L899" s="80"/>
      <c r="M899" s="67"/>
      <c r="N899" s="81"/>
      <c r="O899" s="81"/>
    </row>
    <row r="900" spans="1:15" s="66" customFormat="1" hidden="1" x14ac:dyDescent="0.25">
      <c r="A900" s="73">
        <v>504</v>
      </c>
      <c r="B900" s="74">
        <v>299</v>
      </c>
      <c r="C900" s="74" t="s">
        <v>655</v>
      </c>
      <c r="D900" s="74" t="str">
        <f t="shared" si="21"/>
        <v>005647</v>
      </c>
      <c r="E900" s="74"/>
      <c r="F900" s="75">
        <v>44558</v>
      </c>
      <c r="G900" s="76">
        <v>1440415</v>
      </c>
      <c r="H900" s="77" t="s">
        <v>95</v>
      </c>
      <c r="I900" s="75">
        <v>44579</v>
      </c>
      <c r="J900" s="78">
        <v>44580</v>
      </c>
      <c r="K900" s="79" t="s">
        <v>69</v>
      </c>
      <c r="L900" s="80"/>
      <c r="M900" s="67"/>
      <c r="N900" s="81"/>
      <c r="O900" s="81"/>
    </row>
    <row r="901" spans="1:15" s="66" customFormat="1" hidden="1" x14ac:dyDescent="0.25">
      <c r="A901" s="73">
        <v>527</v>
      </c>
      <c r="B901" s="74">
        <v>299</v>
      </c>
      <c r="C901" s="74" t="s">
        <v>680</v>
      </c>
      <c r="D901" s="74" t="str">
        <f t="shared" si="21"/>
        <v>005638</v>
      </c>
      <c r="E901" s="74"/>
      <c r="F901" s="75">
        <v>44558</v>
      </c>
      <c r="G901" s="76">
        <v>1548829</v>
      </c>
      <c r="H901" s="77" t="s">
        <v>83</v>
      </c>
      <c r="I901" s="75">
        <v>44579</v>
      </c>
      <c r="J901" s="78">
        <v>44580</v>
      </c>
      <c r="K901" s="79" t="s">
        <v>69</v>
      </c>
      <c r="L901" s="80"/>
      <c r="M901" s="67"/>
      <c r="N901" s="81"/>
      <c r="O901" s="81"/>
    </row>
    <row r="902" spans="1:15" s="66" customFormat="1" x14ac:dyDescent="0.25">
      <c r="A902" s="73">
        <v>529</v>
      </c>
      <c r="B902" s="74">
        <v>399</v>
      </c>
      <c r="C902" s="74" t="s">
        <v>683</v>
      </c>
      <c r="D902" s="74" t="str">
        <f t="shared" si="21"/>
        <v>005650</v>
      </c>
      <c r="E902" s="74"/>
      <c r="F902" s="75">
        <v>44558</v>
      </c>
      <c r="G902" s="76">
        <v>1564548</v>
      </c>
      <c r="H902" s="77" t="s">
        <v>107</v>
      </c>
      <c r="I902" s="75">
        <v>44579</v>
      </c>
      <c r="J902" s="78">
        <v>44580</v>
      </c>
      <c r="K902" s="79" t="s">
        <v>108</v>
      </c>
      <c r="L902" s="80"/>
      <c r="M902" s="67"/>
      <c r="N902" s="81"/>
      <c r="O902" s="81"/>
    </row>
    <row r="903" spans="1:15" s="66" customFormat="1" x14ac:dyDescent="0.25">
      <c r="A903" s="73">
        <v>622</v>
      </c>
      <c r="B903" s="74">
        <v>408</v>
      </c>
      <c r="C903" s="74">
        <v>5648</v>
      </c>
      <c r="D903" s="74" t="str">
        <f t="shared" si="21"/>
        <v>5648</v>
      </c>
      <c r="E903" s="74"/>
      <c r="F903" s="75">
        <v>44558</v>
      </c>
      <c r="G903" s="76">
        <v>2033513</v>
      </c>
      <c r="H903" s="77" t="s">
        <v>546</v>
      </c>
      <c r="I903" s="75">
        <v>44579</v>
      </c>
      <c r="J903" s="78">
        <v>44580</v>
      </c>
      <c r="K903" s="79" t="s">
        <v>800</v>
      </c>
      <c r="L903" s="80"/>
      <c r="M903" s="67"/>
      <c r="N903" s="81"/>
      <c r="O903" s="81"/>
    </row>
    <row r="904" spans="1:15" s="66" customFormat="1" x14ac:dyDescent="0.25">
      <c r="A904" s="73">
        <v>624</v>
      </c>
      <c r="B904" s="74">
        <v>413</v>
      </c>
      <c r="C904" s="74" t="s">
        <v>802</v>
      </c>
      <c r="D904" s="74" t="str">
        <f t="shared" si="21"/>
        <v>005652</v>
      </c>
      <c r="E904" s="74"/>
      <c r="F904" s="75">
        <v>44558</v>
      </c>
      <c r="G904" s="76">
        <v>2033513</v>
      </c>
      <c r="H904" s="77" t="s">
        <v>546</v>
      </c>
      <c r="I904" s="75">
        <v>44579</v>
      </c>
      <c r="J904" s="78">
        <v>44580</v>
      </c>
      <c r="K904" s="79" t="s">
        <v>329</v>
      </c>
      <c r="L904" s="80"/>
      <c r="M904" s="67"/>
      <c r="N904" s="81"/>
      <c r="O904" s="81"/>
    </row>
    <row r="905" spans="1:15" s="66" customFormat="1" x14ac:dyDescent="0.25">
      <c r="A905" s="73">
        <v>625</v>
      </c>
      <c r="B905" s="74">
        <v>414</v>
      </c>
      <c r="C905" s="74" t="s">
        <v>803</v>
      </c>
      <c r="D905" s="74" t="str">
        <f t="shared" si="21"/>
        <v>005639</v>
      </c>
      <c r="E905" s="74"/>
      <c r="F905" s="75">
        <v>44558</v>
      </c>
      <c r="G905" s="76">
        <v>2033513</v>
      </c>
      <c r="H905" s="77" t="s">
        <v>546</v>
      </c>
      <c r="I905" s="75">
        <v>44579</v>
      </c>
      <c r="J905" s="78">
        <v>44580</v>
      </c>
      <c r="K905" s="79" t="s">
        <v>590</v>
      </c>
      <c r="L905" s="80"/>
      <c r="M905" s="67"/>
      <c r="N905" s="81"/>
      <c r="O905" s="81"/>
    </row>
    <row r="906" spans="1:15" s="66" customFormat="1" x14ac:dyDescent="0.25">
      <c r="A906" s="73">
        <v>630</v>
      </c>
      <c r="B906" s="74">
        <v>430</v>
      </c>
      <c r="C906" s="74" t="s">
        <v>808</v>
      </c>
      <c r="D906" s="74" t="str">
        <f t="shared" si="21"/>
        <v>005641</v>
      </c>
      <c r="E906" s="74"/>
      <c r="F906" s="75">
        <v>44558</v>
      </c>
      <c r="G906" s="76">
        <v>2033513</v>
      </c>
      <c r="H906" s="77" t="s">
        <v>546</v>
      </c>
      <c r="I906" s="75">
        <v>44579</v>
      </c>
      <c r="J906" s="78">
        <v>44580</v>
      </c>
      <c r="K906" s="79" t="s">
        <v>302</v>
      </c>
      <c r="L906" s="80"/>
      <c r="M906" s="67"/>
      <c r="N906" s="81"/>
      <c r="O906" s="81"/>
    </row>
    <row r="907" spans="1:15" s="66" customFormat="1" x14ac:dyDescent="0.25">
      <c r="A907" s="73">
        <v>639</v>
      </c>
      <c r="B907" s="74">
        <v>524</v>
      </c>
      <c r="C907" s="74" t="s">
        <v>822</v>
      </c>
      <c r="D907" s="74" t="str">
        <f t="shared" si="21"/>
        <v>005632</v>
      </c>
      <c r="E907" s="74"/>
      <c r="F907" s="75">
        <v>44558</v>
      </c>
      <c r="G907" s="76">
        <v>2033513</v>
      </c>
      <c r="H907" s="77" t="s">
        <v>546</v>
      </c>
      <c r="I907" s="75">
        <v>44579</v>
      </c>
      <c r="J907" s="78">
        <v>44580</v>
      </c>
      <c r="K907" s="79" t="s">
        <v>823</v>
      </c>
      <c r="L907" s="80"/>
      <c r="M907" s="67"/>
      <c r="N907" s="81"/>
      <c r="O907" s="81"/>
    </row>
    <row r="908" spans="1:15" s="66" customFormat="1" x14ac:dyDescent="0.25">
      <c r="A908" s="73">
        <v>642</v>
      </c>
      <c r="B908" s="74">
        <v>565</v>
      </c>
      <c r="C908" s="74" t="s">
        <v>827</v>
      </c>
      <c r="D908" s="74" t="str">
        <f t="shared" si="21"/>
        <v>005636</v>
      </c>
      <c r="E908" s="74"/>
      <c r="F908" s="75">
        <v>44558</v>
      </c>
      <c r="G908" s="76">
        <v>2033513</v>
      </c>
      <c r="H908" s="77" t="s">
        <v>546</v>
      </c>
      <c r="I908" s="75">
        <v>44579</v>
      </c>
      <c r="J908" s="78">
        <v>44580</v>
      </c>
      <c r="K908" s="79" t="s">
        <v>828</v>
      </c>
      <c r="L908" s="80"/>
      <c r="M908" s="67"/>
      <c r="N908" s="81"/>
      <c r="O908" s="81"/>
    </row>
    <row r="909" spans="1:15" s="66" customFormat="1" x14ac:dyDescent="0.25">
      <c r="A909" s="73">
        <v>644</v>
      </c>
      <c r="B909" s="74">
        <v>620</v>
      </c>
      <c r="C909" s="74" t="s">
        <v>831</v>
      </c>
      <c r="D909" s="74" t="str">
        <f t="shared" si="21"/>
        <v>005635</v>
      </c>
      <c r="E909" s="74"/>
      <c r="F909" s="75">
        <v>44558</v>
      </c>
      <c r="G909" s="76">
        <v>2033513</v>
      </c>
      <c r="H909" s="77" t="s">
        <v>546</v>
      </c>
      <c r="I909" s="75">
        <v>44579</v>
      </c>
      <c r="J909" s="78">
        <v>44580</v>
      </c>
      <c r="K909" s="79" t="s">
        <v>650</v>
      </c>
      <c r="L909" s="80"/>
      <c r="M909" s="67"/>
      <c r="N909" s="81"/>
      <c r="O909" s="81"/>
    </row>
    <row r="910" spans="1:15" s="66" customFormat="1" x14ac:dyDescent="0.25">
      <c r="A910" s="73">
        <v>660</v>
      </c>
      <c r="B910" s="74">
        <v>528</v>
      </c>
      <c r="C910" s="74" t="s">
        <v>847</v>
      </c>
      <c r="D910" s="74" t="str">
        <f t="shared" si="21"/>
        <v>005676</v>
      </c>
      <c r="E910" s="74"/>
      <c r="F910" s="75">
        <v>44558</v>
      </c>
      <c r="G910" s="76">
        <v>2176493</v>
      </c>
      <c r="H910" s="77" t="s">
        <v>848</v>
      </c>
      <c r="I910" s="75">
        <v>44579</v>
      </c>
      <c r="J910" s="78">
        <v>44580</v>
      </c>
      <c r="K910" s="79" t="s">
        <v>185</v>
      </c>
      <c r="L910" s="80"/>
      <c r="M910" s="67"/>
      <c r="N910" s="81"/>
      <c r="O910" s="81"/>
    </row>
    <row r="911" spans="1:15" s="66" customFormat="1" x14ac:dyDescent="0.25">
      <c r="A911" s="73">
        <v>683</v>
      </c>
      <c r="B911" s="74">
        <v>414</v>
      </c>
      <c r="C911" s="74" t="s">
        <v>872</v>
      </c>
      <c r="D911" s="74" t="str">
        <f t="shared" si="21"/>
        <v>005640</v>
      </c>
      <c r="E911" s="74"/>
      <c r="F911" s="75">
        <v>44558</v>
      </c>
      <c r="G911" s="76">
        <v>2325642</v>
      </c>
      <c r="H911" s="77" t="s">
        <v>107</v>
      </c>
      <c r="I911" s="75">
        <v>44579</v>
      </c>
      <c r="J911" s="78">
        <v>44580</v>
      </c>
      <c r="K911" s="79" t="s">
        <v>590</v>
      </c>
      <c r="L911" s="80"/>
      <c r="M911" s="67"/>
      <c r="N911" s="81"/>
      <c r="O911" s="81"/>
    </row>
    <row r="912" spans="1:15" s="66" customFormat="1" hidden="1" x14ac:dyDescent="0.25">
      <c r="A912" s="73">
        <v>692</v>
      </c>
      <c r="B912" s="74">
        <v>618</v>
      </c>
      <c r="C912" s="74" t="s">
        <v>881</v>
      </c>
      <c r="D912" s="74" t="str">
        <f t="shared" si="21"/>
        <v>A5672</v>
      </c>
      <c r="E912" s="74"/>
      <c r="F912" s="75">
        <v>44558</v>
      </c>
      <c r="G912" s="76">
        <v>2473009</v>
      </c>
      <c r="H912" s="77" t="s">
        <v>507</v>
      </c>
      <c r="I912" s="75">
        <v>44579</v>
      </c>
      <c r="J912" s="78">
        <v>44580</v>
      </c>
      <c r="K912" s="79" t="s">
        <v>508</v>
      </c>
      <c r="L912" s="80"/>
      <c r="M912" s="67"/>
      <c r="N912" s="81"/>
      <c r="O912" s="81"/>
    </row>
    <row r="913" spans="1:15" s="66" customFormat="1" hidden="1" x14ac:dyDescent="0.25">
      <c r="A913" s="73">
        <v>753</v>
      </c>
      <c r="B913" s="74">
        <v>910</v>
      </c>
      <c r="C913" s="74" t="s">
        <v>946</v>
      </c>
      <c r="D913" s="74" t="str">
        <f t="shared" si="21"/>
        <v>005658</v>
      </c>
      <c r="E913" s="74"/>
      <c r="F913" s="75">
        <v>44558</v>
      </c>
      <c r="G913" s="76">
        <v>3141822</v>
      </c>
      <c r="H913" s="77" t="s">
        <v>86</v>
      </c>
      <c r="I913" s="75">
        <v>44579</v>
      </c>
      <c r="J913" s="78">
        <v>44580</v>
      </c>
      <c r="K913" s="79" t="s">
        <v>98</v>
      </c>
      <c r="L913" s="80"/>
      <c r="M913" s="67"/>
      <c r="N913" s="81"/>
      <c r="O913" s="81"/>
    </row>
    <row r="914" spans="1:15" s="66" customFormat="1" x14ac:dyDescent="0.25">
      <c r="A914" s="73">
        <v>764</v>
      </c>
      <c r="B914" s="74">
        <v>413</v>
      </c>
      <c r="C914" s="74" t="s">
        <v>957</v>
      </c>
      <c r="D914" s="74" t="str">
        <f t="shared" si="21"/>
        <v>005651</v>
      </c>
      <c r="E914" s="74"/>
      <c r="F914" s="75">
        <v>44558</v>
      </c>
      <c r="G914" s="76">
        <v>3251017</v>
      </c>
      <c r="H914" s="77" t="s">
        <v>107</v>
      </c>
      <c r="I914" s="75">
        <v>44579</v>
      </c>
      <c r="J914" s="78">
        <v>44580</v>
      </c>
      <c r="K914" s="79" t="s">
        <v>329</v>
      </c>
      <c r="L914" s="80"/>
      <c r="M914" s="67"/>
      <c r="N914" s="81"/>
      <c r="O914" s="81"/>
    </row>
    <row r="915" spans="1:15" s="66" customFormat="1" hidden="1" x14ac:dyDescent="0.25">
      <c r="A915" s="73">
        <v>767</v>
      </c>
      <c r="B915" s="74">
        <v>910</v>
      </c>
      <c r="C915" s="74" t="s">
        <v>961</v>
      </c>
      <c r="D915" s="74" t="str">
        <f t="shared" si="21"/>
        <v>005659</v>
      </c>
      <c r="E915" s="74"/>
      <c r="F915" s="75">
        <v>44558</v>
      </c>
      <c r="G915" s="76">
        <v>3280750</v>
      </c>
      <c r="H915" s="77" t="s">
        <v>86</v>
      </c>
      <c r="I915" s="75">
        <v>44579</v>
      </c>
      <c r="J915" s="78">
        <v>44580</v>
      </c>
      <c r="K915" s="79" t="s">
        <v>98</v>
      </c>
      <c r="L915" s="80"/>
      <c r="M915" s="67"/>
      <c r="N915" s="81"/>
      <c r="O915" s="81"/>
    </row>
    <row r="916" spans="1:15" s="66" customFormat="1" x14ac:dyDescent="0.25">
      <c r="A916" s="73">
        <v>804</v>
      </c>
      <c r="B916" s="74">
        <v>512</v>
      </c>
      <c r="C916" s="74" t="s">
        <v>998</v>
      </c>
      <c r="D916" s="74" t="str">
        <f t="shared" si="21"/>
        <v>005671</v>
      </c>
      <c r="E916" s="74"/>
      <c r="F916" s="75">
        <v>44558</v>
      </c>
      <c r="G916" s="76">
        <v>3709514</v>
      </c>
      <c r="H916" s="77" t="s">
        <v>670</v>
      </c>
      <c r="I916" s="75">
        <v>44579</v>
      </c>
      <c r="J916" s="78">
        <v>44580</v>
      </c>
      <c r="K916" s="79" t="s">
        <v>560</v>
      </c>
      <c r="L916" s="80"/>
      <c r="M916" s="67"/>
      <c r="N916" s="81"/>
      <c r="O916" s="81"/>
    </row>
    <row r="917" spans="1:15" s="66" customFormat="1" hidden="1" x14ac:dyDescent="0.25">
      <c r="A917" s="73">
        <v>814</v>
      </c>
      <c r="B917" s="74">
        <v>439</v>
      </c>
      <c r="C917" s="74">
        <v>5669</v>
      </c>
      <c r="D917" s="74" t="str">
        <f t="shared" si="21"/>
        <v>5669</v>
      </c>
      <c r="E917" s="74"/>
      <c r="F917" s="75">
        <v>44558</v>
      </c>
      <c r="G917" s="76">
        <v>3842014</v>
      </c>
      <c r="H917" s="77" t="s">
        <v>1011</v>
      </c>
      <c r="I917" s="75">
        <v>44579</v>
      </c>
      <c r="J917" s="78">
        <v>44580</v>
      </c>
      <c r="K917" s="79" t="s">
        <v>1010</v>
      </c>
      <c r="L917" s="80"/>
      <c r="M917" s="67"/>
      <c r="N917" s="81"/>
      <c r="O917" s="81"/>
    </row>
    <row r="918" spans="1:15" s="66" customFormat="1" x14ac:dyDescent="0.25">
      <c r="A918" s="73">
        <v>819</v>
      </c>
      <c r="B918" s="74">
        <v>600</v>
      </c>
      <c r="C918" s="74">
        <v>5674</v>
      </c>
      <c r="D918" s="74" t="str">
        <f t="shared" si="21"/>
        <v>5674</v>
      </c>
      <c r="E918" s="74"/>
      <c r="F918" s="75">
        <v>44558</v>
      </c>
      <c r="G918" s="76">
        <v>3842014</v>
      </c>
      <c r="H918" s="77" t="s">
        <v>1017</v>
      </c>
      <c r="I918" s="75">
        <v>44579</v>
      </c>
      <c r="J918" s="78">
        <v>44580</v>
      </c>
      <c r="K918" s="79" t="s">
        <v>1016</v>
      </c>
      <c r="L918" s="80"/>
      <c r="M918" s="67"/>
      <c r="N918" s="81"/>
      <c r="O918" s="81"/>
    </row>
    <row r="919" spans="1:15" s="66" customFormat="1" x14ac:dyDescent="0.25">
      <c r="A919" s="73">
        <v>886</v>
      </c>
      <c r="B919" s="74">
        <v>515</v>
      </c>
      <c r="C919" s="74" t="s">
        <v>1087</v>
      </c>
      <c r="D919" s="74" t="str">
        <f t="shared" si="21"/>
        <v>005673</v>
      </c>
      <c r="E919" s="74"/>
      <c r="F919" s="75">
        <v>44558</v>
      </c>
      <c r="G919" s="76">
        <v>5694711</v>
      </c>
      <c r="H919" s="77" t="s">
        <v>524</v>
      </c>
      <c r="I919" s="75">
        <v>44579</v>
      </c>
      <c r="J919" s="78">
        <v>44580</v>
      </c>
      <c r="K919" s="79" t="s">
        <v>316</v>
      </c>
      <c r="L919" s="80"/>
      <c r="M919" s="67"/>
      <c r="N919" s="81"/>
      <c r="O919" s="81"/>
    </row>
    <row r="920" spans="1:15" s="66" customFormat="1" x14ac:dyDescent="0.25">
      <c r="A920" s="73">
        <v>891</v>
      </c>
      <c r="B920" s="74">
        <v>606</v>
      </c>
      <c r="C920" s="74" t="s">
        <v>1093</v>
      </c>
      <c r="D920" s="74" t="str">
        <f t="shared" si="21"/>
        <v>005670</v>
      </c>
      <c r="E920" s="74"/>
      <c r="F920" s="75">
        <v>44558</v>
      </c>
      <c r="G920" s="76">
        <v>5763021</v>
      </c>
      <c r="H920" s="77" t="s">
        <v>1094</v>
      </c>
      <c r="I920" s="75">
        <v>44579</v>
      </c>
      <c r="J920" s="78">
        <v>44580</v>
      </c>
      <c r="K920" s="79" t="s">
        <v>279</v>
      </c>
      <c r="L920" s="80"/>
      <c r="M920" s="67"/>
      <c r="N920" s="81"/>
      <c r="O920" s="81"/>
    </row>
    <row r="921" spans="1:15" s="66" customFormat="1" x14ac:dyDescent="0.25">
      <c r="A921" s="73">
        <v>897</v>
      </c>
      <c r="B921" s="74">
        <v>601</v>
      </c>
      <c r="C921" s="74" t="s">
        <v>1101</v>
      </c>
      <c r="D921" s="74" t="str">
        <f t="shared" si="21"/>
        <v>005667</v>
      </c>
      <c r="E921" s="74"/>
      <c r="F921" s="75">
        <v>44558</v>
      </c>
      <c r="G921" s="76">
        <v>6506918</v>
      </c>
      <c r="H921" s="77" t="s">
        <v>1000</v>
      </c>
      <c r="I921" s="75">
        <v>44579</v>
      </c>
      <c r="J921" s="78">
        <v>44580</v>
      </c>
      <c r="K921" s="79" t="s">
        <v>272</v>
      </c>
      <c r="L921" s="80"/>
      <c r="M921" s="67"/>
      <c r="N921" s="81"/>
      <c r="O921" s="81"/>
    </row>
    <row r="922" spans="1:15" s="66" customFormat="1" x14ac:dyDescent="0.25">
      <c r="A922" s="73">
        <v>907</v>
      </c>
      <c r="B922" s="74">
        <v>457</v>
      </c>
      <c r="C922" s="74" t="s">
        <v>1112</v>
      </c>
      <c r="D922" s="74" t="str">
        <f>RIGHT(C922,4)</f>
        <v>5649</v>
      </c>
      <c r="E922" s="74"/>
      <c r="F922" s="75">
        <v>44558</v>
      </c>
      <c r="G922" s="76">
        <v>7440950</v>
      </c>
      <c r="H922" s="77" t="s">
        <v>723</v>
      </c>
      <c r="I922" s="75">
        <v>44579</v>
      </c>
      <c r="J922" s="78">
        <v>44580</v>
      </c>
      <c r="K922" s="79" t="s">
        <v>724</v>
      </c>
      <c r="L922" s="80"/>
      <c r="M922" s="67"/>
      <c r="N922" s="81"/>
      <c r="O922" s="81"/>
    </row>
    <row r="923" spans="1:15" s="66" customFormat="1" x14ac:dyDescent="0.25">
      <c r="A923" s="73">
        <v>912</v>
      </c>
      <c r="B923" s="74">
        <v>620</v>
      </c>
      <c r="C923" s="74" t="s">
        <v>1118</v>
      </c>
      <c r="D923" s="74" t="str">
        <f t="shared" si="21"/>
        <v>005634</v>
      </c>
      <c r="E923" s="74"/>
      <c r="F923" s="75">
        <v>44558</v>
      </c>
      <c r="G923" s="76">
        <v>8992346</v>
      </c>
      <c r="H923" s="77" t="s">
        <v>107</v>
      </c>
      <c r="I923" s="75">
        <v>44579</v>
      </c>
      <c r="J923" s="78">
        <v>44580</v>
      </c>
      <c r="K923" s="79" t="s">
        <v>650</v>
      </c>
      <c r="L923" s="80"/>
      <c r="M923" s="67"/>
      <c r="N923" s="81"/>
      <c r="O923" s="81"/>
    </row>
    <row r="924" spans="1:15" s="66" customFormat="1" x14ac:dyDescent="0.25">
      <c r="A924" s="73">
        <v>916</v>
      </c>
      <c r="B924" s="74">
        <v>200</v>
      </c>
      <c r="C924" s="74" t="s">
        <v>1122</v>
      </c>
      <c r="D924" s="74" t="str">
        <f>RIGHT(C924,4)</f>
        <v>5668</v>
      </c>
      <c r="E924" s="74"/>
      <c r="F924" s="75">
        <v>44558</v>
      </c>
      <c r="G924" s="76">
        <v>9842041</v>
      </c>
      <c r="H924" s="77" t="s">
        <v>734</v>
      </c>
      <c r="I924" s="75">
        <v>44579</v>
      </c>
      <c r="J924" s="78">
        <v>44580</v>
      </c>
      <c r="K924" s="79" t="s">
        <v>735</v>
      </c>
      <c r="L924" s="80"/>
      <c r="M924" s="67"/>
      <c r="N924" s="81"/>
      <c r="O924" s="81"/>
    </row>
    <row r="925" spans="1:15" s="66" customFormat="1" hidden="1" x14ac:dyDescent="0.25">
      <c r="A925" s="73">
        <v>969</v>
      </c>
      <c r="B925" s="74">
        <v>920</v>
      </c>
      <c r="C925" s="74" t="s">
        <v>1177</v>
      </c>
      <c r="D925" s="74" t="str">
        <f t="shared" si="21"/>
        <v>005625</v>
      </c>
      <c r="E925" s="74"/>
      <c r="F925" s="75">
        <v>44558</v>
      </c>
      <c r="G925" s="76">
        <v>923124</v>
      </c>
      <c r="H925" s="77" t="s">
        <v>65</v>
      </c>
      <c r="I925" s="75">
        <v>44588</v>
      </c>
      <c r="J925" s="78">
        <v>44610</v>
      </c>
      <c r="K925" s="79" t="s">
        <v>187</v>
      </c>
      <c r="L925" s="80"/>
      <c r="M925" s="67"/>
      <c r="N925" s="81"/>
      <c r="O925" s="81"/>
    </row>
    <row r="926" spans="1:15" s="66" customFormat="1" x14ac:dyDescent="0.25">
      <c r="A926" s="73">
        <v>983</v>
      </c>
      <c r="B926" s="74">
        <v>504</v>
      </c>
      <c r="C926" s="74" t="s">
        <v>1191</v>
      </c>
      <c r="D926" s="74" t="str">
        <f>RIGHT(C926,4)</f>
        <v>5665</v>
      </c>
      <c r="E926" s="74"/>
      <c r="F926" s="75">
        <v>44558</v>
      </c>
      <c r="G926" s="76">
        <v>4138156</v>
      </c>
      <c r="H926" s="77" t="s">
        <v>790</v>
      </c>
      <c r="I926" s="75">
        <v>44601</v>
      </c>
      <c r="J926" s="78">
        <v>44610</v>
      </c>
      <c r="K926" s="79" t="s">
        <v>791</v>
      </c>
      <c r="L926" s="80"/>
      <c r="M926" s="67"/>
      <c r="N926" s="81"/>
      <c r="O926" s="81"/>
    </row>
    <row r="927" spans="1:15" s="66" customFormat="1" hidden="1" x14ac:dyDescent="0.25">
      <c r="A927" s="73">
        <v>994</v>
      </c>
      <c r="B927" s="74">
        <v>459</v>
      </c>
      <c r="C927" s="74">
        <v>765</v>
      </c>
      <c r="D927" s="74" t="str">
        <f t="shared" si="21"/>
        <v>765</v>
      </c>
      <c r="E927" s="74"/>
      <c r="F927" s="75">
        <v>44558</v>
      </c>
      <c r="G927" s="76">
        <v>-55539</v>
      </c>
      <c r="H927" s="77" t="s">
        <v>1204</v>
      </c>
      <c r="I927" s="75">
        <v>44625</v>
      </c>
      <c r="J927" s="78">
        <v>44639</v>
      </c>
      <c r="K927" s="79" t="s">
        <v>1203</v>
      </c>
      <c r="L927" s="80" t="s">
        <v>63</v>
      </c>
      <c r="M927" s="67"/>
      <c r="N927" s="81"/>
      <c r="O927" s="81"/>
    </row>
    <row r="928" spans="1:15" s="66" customFormat="1" hidden="1" x14ac:dyDescent="0.25">
      <c r="A928" s="73">
        <v>1013</v>
      </c>
      <c r="B928" s="74">
        <v>299</v>
      </c>
      <c r="C928" s="74" t="s">
        <v>1224</v>
      </c>
      <c r="D928" s="74" t="str">
        <f t="shared" si="21"/>
        <v>-B5628</v>
      </c>
      <c r="E928" s="74"/>
      <c r="F928" s="75">
        <v>44558</v>
      </c>
      <c r="G928" s="76">
        <v>1847324</v>
      </c>
      <c r="H928" s="77" t="s">
        <v>74</v>
      </c>
      <c r="I928" s="75">
        <v>44629</v>
      </c>
      <c r="J928" s="78">
        <v>44639</v>
      </c>
      <c r="K928" s="79" t="s">
        <v>69</v>
      </c>
      <c r="L928" s="80"/>
      <c r="M928" s="67"/>
      <c r="N928" s="81"/>
      <c r="O928" s="81"/>
    </row>
    <row r="929" spans="1:15" s="66" customFormat="1" hidden="1" x14ac:dyDescent="0.25">
      <c r="A929" s="73">
        <v>183</v>
      </c>
      <c r="B929" s="74">
        <v>910</v>
      </c>
      <c r="C929" s="74">
        <v>49505</v>
      </c>
      <c r="D929" s="74" t="str">
        <f t="shared" si="21"/>
        <v>49505</v>
      </c>
      <c r="E929" s="74"/>
      <c r="F929" s="75">
        <v>44559</v>
      </c>
      <c r="G929" s="76">
        <v>-805860</v>
      </c>
      <c r="H929" s="77" t="s">
        <v>268</v>
      </c>
      <c r="I929" s="75">
        <v>44579</v>
      </c>
      <c r="J929" s="78">
        <v>44580</v>
      </c>
      <c r="K929" s="79" t="s">
        <v>98</v>
      </c>
      <c r="L929" s="80" t="s">
        <v>63</v>
      </c>
      <c r="M929" s="67"/>
      <c r="N929" s="81"/>
      <c r="O929" s="81"/>
    </row>
    <row r="930" spans="1:15" s="66" customFormat="1" hidden="1" x14ac:dyDescent="0.25">
      <c r="A930" s="73">
        <v>186</v>
      </c>
      <c r="B930" s="74">
        <v>910</v>
      </c>
      <c r="C930" s="74">
        <v>49512</v>
      </c>
      <c r="D930" s="74" t="str">
        <f t="shared" si="21"/>
        <v>49512</v>
      </c>
      <c r="E930" s="74"/>
      <c r="F930" s="75">
        <v>44559</v>
      </c>
      <c r="G930" s="76">
        <v>-628001</v>
      </c>
      <c r="H930" s="77" t="s">
        <v>273</v>
      </c>
      <c r="I930" s="75">
        <v>44579</v>
      </c>
      <c r="J930" s="78">
        <v>44580</v>
      </c>
      <c r="K930" s="79" t="s">
        <v>98</v>
      </c>
      <c r="L930" s="80" t="s">
        <v>63</v>
      </c>
      <c r="M930" s="67"/>
      <c r="N930" s="81"/>
      <c r="O930" s="81"/>
    </row>
    <row r="931" spans="1:15" s="66" customFormat="1" hidden="1" x14ac:dyDescent="0.25">
      <c r="A931" s="73">
        <v>188</v>
      </c>
      <c r="B931" s="74">
        <v>910</v>
      </c>
      <c r="C931" s="74">
        <v>49522</v>
      </c>
      <c r="D931" s="74" t="str">
        <f t="shared" si="21"/>
        <v>49522</v>
      </c>
      <c r="E931" s="74"/>
      <c r="F931" s="75">
        <v>44559</v>
      </c>
      <c r="G931" s="76">
        <v>-552528</v>
      </c>
      <c r="H931" s="77" t="s">
        <v>275</v>
      </c>
      <c r="I931" s="75">
        <v>44579</v>
      </c>
      <c r="J931" s="78">
        <v>44580</v>
      </c>
      <c r="K931" s="79" t="s">
        <v>98</v>
      </c>
      <c r="L931" s="80" t="s">
        <v>63</v>
      </c>
      <c r="M931" s="67"/>
      <c r="N931" s="81"/>
      <c r="O931" s="81"/>
    </row>
    <row r="932" spans="1:15" s="66" customFormat="1" hidden="1" x14ac:dyDescent="0.25">
      <c r="A932" s="73">
        <v>189</v>
      </c>
      <c r="B932" s="74">
        <v>910</v>
      </c>
      <c r="C932" s="74">
        <v>49514</v>
      </c>
      <c r="D932" s="74" t="str">
        <f t="shared" si="21"/>
        <v>49514</v>
      </c>
      <c r="E932" s="74"/>
      <c r="F932" s="75">
        <v>44559</v>
      </c>
      <c r="G932" s="76">
        <v>-529690</v>
      </c>
      <c r="H932" s="77" t="s">
        <v>276</v>
      </c>
      <c r="I932" s="75">
        <v>44579</v>
      </c>
      <c r="J932" s="78">
        <v>44580</v>
      </c>
      <c r="K932" s="79" t="s">
        <v>98</v>
      </c>
      <c r="L932" s="80" t="s">
        <v>63</v>
      </c>
      <c r="M932" s="67"/>
      <c r="N932" s="81"/>
      <c r="O932" s="81"/>
    </row>
    <row r="933" spans="1:15" s="66" customFormat="1" hidden="1" x14ac:dyDescent="0.25">
      <c r="A933" s="73">
        <v>191</v>
      </c>
      <c r="B933" s="74">
        <v>910</v>
      </c>
      <c r="C933" s="74">
        <v>49509</v>
      </c>
      <c r="D933" s="74" t="str">
        <f t="shared" si="21"/>
        <v>49509</v>
      </c>
      <c r="E933" s="74"/>
      <c r="F933" s="75">
        <v>44559</v>
      </c>
      <c r="G933" s="76">
        <v>-514884</v>
      </c>
      <c r="H933" s="77" t="s">
        <v>280</v>
      </c>
      <c r="I933" s="75">
        <v>44579</v>
      </c>
      <c r="J933" s="78">
        <v>44580</v>
      </c>
      <c r="K933" s="79" t="s">
        <v>98</v>
      </c>
      <c r="L933" s="80" t="s">
        <v>63</v>
      </c>
      <c r="M933" s="67"/>
      <c r="N933" s="81"/>
      <c r="O933" s="81"/>
    </row>
    <row r="934" spans="1:15" s="66" customFormat="1" hidden="1" x14ac:dyDescent="0.25">
      <c r="A934" s="73">
        <v>194</v>
      </c>
      <c r="B934" s="74">
        <v>910</v>
      </c>
      <c r="C934" s="74">
        <v>49515</v>
      </c>
      <c r="D934" s="74" t="str">
        <f t="shared" si="21"/>
        <v>49515</v>
      </c>
      <c r="E934" s="74"/>
      <c r="F934" s="75">
        <v>44559</v>
      </c>
      <c r="G934" s="76">
        <v>-427491</v>
      </c>
      <c r="H934" s="77" t="s">
        <v>285</v>
      </c>
      <c r="I934" s="75">
        <v>44579</v>
      </c>
      <c r="J934" s="78">
        <v>44580</v>
      </c>
      <c r="K934" s="79" t="s">
        <v>98</v>
      </c>
      <c r="L934" s="80" t="s">
        <v>63</v>
      </c>
      <c r="M934" s="67"/>
      <c r="N934" s="81"/>
      <c r="O934" s="81"/>
    </row>
    <row r="935" spans="1:15" s="66" customFormat="1" hidden="1" x14ac:dyDescent="0.25">
      <c r="A935" s="73">
        <v>195</v>
      </c>
      <c r="B935" s="74">
        <v>910</v>
      </c>
      <c r="C935" s="74">
        <v>49516</v>
      </c>
      <c r="D935" s="74" t="str">
        <f t="shared" si="21"/>
        <v>49516</v>
      </c>
      <c r="E935" s="74"/>
      <c r="F935" s="75">
        <v>44559</v>
      </c>
      <c r="G935" s="76">
        <v>-367689</v>
      </c>
      <c r="H935" s="77" t="s">
        <v>286</v>
      </c>
      <c r="I935" s="75">
        <v>44579</v>
      </c>
      <c r="J935" s="78">
        <v>44580</v>
      </c>
      <c r="K935" s="79" t="s">
        <v>98</v>
      </c>
      <c r="L935" s="80" t="s">
        <v>63</v>
      </c>
      <c r="M935" s="67"/>
      <c r="N935" s="81"/>
      <c r="O935" s="81"/>
    </row>
    <row r="936" spans="1:15" s="66" customFormat="1" hidden="1" x14ac:dyDescent="0.25">
      <c r="A936" s="73">
        <v>196</v>
      </c>
      <c r="B936" s="74">
        <v>910</v>
      </c>
      <c r="C936" s="74">
        <v>49518</v>
      </c>
      <c r="D936" s="74" t="str">
        <f t="shared" si="21"/>
        <v>49518</v>
      </c>
      <c r="E936" s="74"/>
      <c r="F936" s="75">
        <v>44559</v>
      </c>
      <c r="G936" s="76">
        <v>-359005</v>
      </c>
      <c r="H936" s="77" t="s">
        <v>287</v>
      </c>
      <c r="I936" s="75">
        <v>44579</v>
      </c>
      <c r="J936" s="78">
        <v>44580</v>
      </c>
      <c r="K936" s="79" t="s">
        <v>98</v>
      </c>
      <c r="L936" s="80" t="s">
        <v>63</v>
      </c>
      <c r="M936" s="67"/>
      <c r="N936" s="81"/>
      <c r="O936" s="81"/>
    </row>
    <row r="937" spans="1:15" s="66" customFormat="1" hidden="1" x14ac:dyDescent="0.25">
      <c r="A937" s="73">
        <v>198</v>
      </c>
      <c r="B937" s="74">
        <v>910</v>
      </c>
      <c r="C937" s="74">
        <v>49524</v>
      </c>
      <c r="D937" s="74" t="str">
        <f t="shared" si="21"/>
        <v>49524</v>
      </c>
      <c r="E937" s="74"/>
      <c r="F937" s="75">
        <v>44559</v>
      </c>
      <c r="G937" s="76">
        <v>-287764</v>
      </c>
      <c r="H937" s="77" t="s">
        <v>291</v>
      </c>
      <c r="I937" s="75">
        <v>44579</v>
      </c>
      <c r="J937" s="78">
        <v>44580</v>
      </c>
      <c r="K937" s="79" t="s">
        <v>98</v>
      </c>
      <c r="L937" s="80" t="s">
        <v>63</v>
      </c>
      <c r="M937" s="67"/>
      <c r="N937" s="81"/>
      <c r="O937" s="81"/>
    </row>
    <row r="938" spans="1:15" s="66" customFormat="1" hidden="1" x14ac:dyDescent="0.25">
      <c r="A938" s="73">
        <v>199</v>
      </c>
      <c r="B938" s="74">
        <v>910</v>
      </c>
      <c r="C938" s="74">
        <v>49511</v>
      </c>
      <c r="D938" s="74" t="str">
        <f t="shared" ref="D938:D1001" si="22">RIGHT(C938,6)</f>
        <v>49511</v>
      </c>
      <c r="E938" s="74"/>
      <c r="F938" s="75">
        <v>44559</v>
      </c>
      <c r="G938" s="76">
        <v>-285327</v>
      </c>
      <c r="H938" s="77" t="s">
        <v>292</v>
      </c>
      <c r="I938" s="75">
        <v>44579</v>
      </c>
      <c r="J938" s="78">
        <v>44580</v>
      </c>
      <c r="K938" s="79" t="s">
        <v>98</v>
      </c>
      <c r="L938" s="80" t="s">
        <v>63</v>
      </c>
      <c r="M938" s="67"/>
      <c r="N938" s="81"/>
      <c r="O938" s="81"/>
    </row>
    <row r="939" spans="1:15" s="66" customFormat="1" hidden="1" x14ac:dyDescent="0.25">
      <c r="A939" s="73">
        <v>200</v>
      </c>
      <c r="B939" s="74">
        <v>910</v>
      </c>
      <c r="C939" s="74">
        <v>49507</v>
      </c>
      <c r="D939" s="74" t="str">
        <f t="shared" si="22"/>
        <v>49507</v>
      </c>
      <c r="E939" s="74"/>
      <c r="F939" s="75">
        <v>44559</v>
      </c>
      <c r="G939" s="76">
        <v>-273031</v>
      </c>
      <c r="H939" s="77" t="s">
        <v>293</v>
      </c>
      <c r="I939" s="75">
        <v>44579</v>
      </c>
      <c r="J939" s="78">
        <v>44580</v>
      </c>
      <c r="K939" s="79" t="s">
        <v>98</v>
      </c>
      <c r="L939" s="80" t="s">
        <v>63</v>
      </c>
      <c r="M939" s="67"/>
      <c r="N939" s="81"/>
      <c r="O939" s="81"/>
    </row>
    <row r="940" spans="1:15" s="66" customFormat="1" hidden="1" x14ac:dyDescent="0.25">
      <c r="A940" s="73">
        <v>201</v>
      </c>
      <c r="B940" s="74">
        <v>910</v>
      </c>
      <c r="C940" s="74">
        <v>49517</v>
      </c>
      <c r="D940" s="74" t="str">
        <f t="shared" si="22"/>
        <v>49517</v>
      </c>
      <c r="E940" s="74"/>
      <c r="F940" s="75">
        <v>44559</v>
      </c>
      <c r="G940" s="76">
        <v>-244328</v>
      </c>
      <c r="H940" s="77" t="s">
        <v>294</v>
      </c>
      <c r="I940" s="75">
        <v>44579</v>
      </c>
      <c r="J940" s="78">
        <v>44580</v>
      </c>
      <c r="K940" s="79" t="s">
        <v>98</v>
      </c>
      <c r="L940" s="80" t="s">
        <v>63</v>
      </c>
      <c r="M940" s="67"/>
      <c r="N940" s="81"/>
      <c r="O940" s="81"/>
    </row>
    <row r="941" spans="1:15" s="66" customFormat="1" hidden="1" x14ac:dyDescent="0.25">
      <c r="A941" s="73">
        <v>202</v>
      </c>
      <c r="B941" s="74">
        <v>910</v>
      </c>
      <c r="C941" s="74">
        <v>49521</v>
      </c>
      <c r="D941" s="74" t="str">
        <f t="shared" si="22"/>
        <v>49521</v>
      </c>
      <c r="E941" s="74"/>
      <c r="F941" s="75">
        <v>44559</v>
      </c>
      <c r="G941" s="76">
        <v>-231880</v>
      </c>
      <c r="H941" s="77" t="s">
        <v>295</v>
      </c>
      <c r="I941" s="75">
        <v>44579</v>
      </c>
      <c r="J941" s="78">
        <v>44580</v>
      </c>
      <c r="K941" s="79" t="s">
        <v>98</v>
      </c>
      <c r="L941" s="80" t="s">
        <v>63</v>
      </c>
      <c r="M941" s="67"/>
      <c r="N941" s="81"/>
      <c r="O941" s="81"/>
    </row>
    <row r="942" spans="1:15" s="66" customFormat="1" hidden="1" x14ac:dyDescent="0.25">
      <c r="A942" s="73">
        <v>203</v>
      </c>
      <c r="B942" s="74">
        <v>910</v>
      </c>
      <c r="C942" s="74">
        <v>49523</v>
      </c>
      <c r="D942" s="74" t="str">
        <f t="shared" si="22"/>
        <v>49523</v>
      </c>
      <c r="E942" s="74"/>
      <c r="F942" s="75">
        <v>44559</v>
      </c>
      <c r="G942" s="76">
        <v>-231880</v>
      </c>
      <c r="H942" s="77" t="s">
        <v>296</v>
      </c>
      <c r="I942" s="75">
        <v>44579</v>
      </c>
      <c r="J942" s="78">
        <v>44580</v>
      </c>
      <c r="K942" s="79" t="s">
        <v>98</v>
      </c>
      <c r="L942" s="80" t="s">
        <v>63</v>
      </c>
      <c r="M942" s="67"/>
      <c r="N942" s="81"/>
      <c r="O942" s="81"/>
    </row>
    <row r="943" spans="1:15" s="66" customFormat="1" hidden="1" x14ac:dyDescent="0.25">
      <c r="A943" s="73">
        <v>205</v>
      </c>
      <c r="B943" s="74">
        <v>910</v>
      </c>
      <c r="C943" s="74">
        <v>49513</v>
      </c>
      <c r="D943" s="74" t="str">
        <f t="shared" si="22"/>
        <v>49513</v>
      </c>
      <c r="E943" s="74"/>
      <c r="F943" s="75">
        <v>44559</v>
      </c>
      <c r="G943" s="76">
        <v>-212527</v>
      </c>
      <c r="H943" s="77" t="s">
        <v>299</v>
      </c>
      <c r="I943" s="75">
        <v>44579</v>
      </c>
      <c r="J943" s="78">
        <v>44580</v>
      </c>
      <c r="K943" s="79" t="s">
        <v>98</v>
      </c>
      <c r="L943" s="80" t="s">
        <v>63</v>
      </c>
      <c r="M943" s="67"/>
      <c r="N943" s="81"/>
      <c r="O943" s="81"/>
    </row>
    <row r="944" spans="1:15" s="66" customFormat="1" hidden="1" x14ac:dyDescent="0.25">
      <c r="A944" s="73">
        <v>209</v>
      </c>
      <c r="B944" s="74">
        <v>910</v>
      </c>
      <c r="C944" s="74">
        <v>49510</v>
      </c>
      <c r="D944" s="74" t="str">
        <f t="shared" si="22"/>
        <v>49510</v>
      </c>
      <c r="E944" s="74"/>
      <c r="F944" s="75">
        <v>44559</v>
      </c>
      <c r="G944" s="76">
        <v>-165625</v>
      </c>
      <c r="H944" s="77" t="s">
        <v>307</v>
      </c>
      <c r="I944" s="75">
        <v>44579</v>
      </c>
      <c r="J944" s="78">
        <v>44580</v>
      </c>
      <c r="K944" s="79" t="s">
        <v>98</v>
      </c>
      <c r="L944" s="80" t="s">
        <v>63</v>
      </c>
      <c r="M944" s="67"/>
      <c r="N944" s="81"/>
      <c r="O944" s="81"/>
    </row>
    <row r="945" spans="1:15" s="66" customFormat="1" hidden="1" x14ac:dyDescent="0.25">
      <c r="A945" s="73">
        <v>210</v>
      </c>
      <c r="B945" s="74">
        <v>910</v>
      </c>
      <c r="C945" s="74">
        <v>49520</v>
      </c>
      <c r="D945" s="74" t="str">
        <f t="shared" si="22"/>
        <v>49520</v>
      </c>
      <c r="E945" s="74"/>
      <c r="F945" s="75">
        <v>44559</v>
      </c>
      <c r="G945" s="76">
        <v>-146494</v>
      </c>
      <c r="H945" s="77" t="s">
        <v>308</v>
      </c>
      <c r="I945" s="75">
        <v>44579</v>
      </c>
      <c r="J945" s="78">
        <v>44580</v>
      </c>
      <c r="K945" s="79" t="s">
        <v>98</v>
      </c>
      <c r="L945" s="80" t="s">
        <v>63</v>
      </c>
      <c r="M945" s="67"/>
      <c r="N945" s="81"/>
      <c r="O945" s="81"/>
    </row>
    <row r="946" spans="1:15" s="66" customFormat="1" hidden="1" x14ac:dyDescent="0.25">
      <c r="A946" s="73">
        <v>211</v>
      </c>
      <c r="B946" s="74">
        <v>940</v>
      </c>
      <c r="C946" s="74" t="s">
        <v>309</v>
      </c>
      <c r="D946" s="74" t="str">
        <f t="shared" si="22"/>
        <v>021419</v>
      </c>
      <c r="E946" s="74"/>
      <c r="F946" s="75">
        <v>44559</v>
      </c>
      <c r="G946" s="76">
        <v>-140762</v>
      </c>
      <c r="H946" s="77" t="s">
        <v>310</v>
      </c>
      <c r="I946" s="75">
        <v>44579</v>
      </c>
      <c r="J946" s="78">
        <v>44580</v>
      </c>
      <c r="K946" s="79" t="s">
        <v>306</v>
      </c>
      <c r="L946" s="80" t="s">
        <v>63</v>
      </c>
      <c r="M946" s="67"/>
      <c r="N946" s="81"/>
      <c r="O946" s="81"/>
    </row>
    <row r="947" spans="1:15" s="66" customFormat="1" hidden="1" x14ac:dyDescent="0.25">
      <c r="A947" s="73">
        <v>212</v>
      </c>
      <c r="B947" s="74">
        <v>910</v>
      </c>
      <c r="C947" s="74">
        <v>49506</v>
      </c>
      <c r="D947" s="74" t="str">
        <f t="shared" si="22"/>
        <v>49506</v>
      </c>
      <c r="E947" s="74"/>
      <c r="F947" s="75">
        <v>44559</v>
      </c>
      <c r="G947" s="76">
        <v>-122164</v>
      </c>
      <c r="H947" s="77" t="s">
        <v>311</v>
      </c>
      <c r="I947" s="75">
        <v>44579</v>
      </c>
      <c r="J947" s="78">
        <v>44580</v>
      </c>
      <c r="K947" s="79" t="s">
        <v>98</v>
      </c>
      <c r="L947" s="80" t="s">
        <v>63</v>
      </c>
      <c r="M947" s="67"/>
      <c r="N947" s="81"/>
      <c r="O947" s="81"/>
    </row>
    <row r="948" spans="1:15" s="66" customFormat="1" hidden="1" x14ac:dyDescent="0.25">
      <c r="A948" s="73">
        <v>216</v>
      </c>
      <c r="B948" s="74">
        <v>910</v>
      </c>
      <c r="C948" s="74">
        <v>49508</v>
      </c>
      <c r="D948" s="74" t="str">
        <f t="shared" si="22"/>
        <v>49508</v>
      </c>
      <c r="E948" s="74"/>
      <c r="F948" s="75">
        <v>44559</v>
      </c>
      <c r="G948" s="76">
        <v>-80774</v>
      </c>
      <c r="H948" s="77" t="s">
        <v>319</v>
      </c>
      <c r="I948" s="75">
        <v>44579</v>
      </c>
      <c r="J948" s="78">
        <v>44580</v>
      </c>
      <c r="K948" s="79" t="s">
        <v>98</v>
      </c>
      <c r="L948" s="80" t="s">
        <v>63</v>
      </c>
      <c r="M948" s="67"/>
      <c r="N948" s="81"/>
      <c r="O948" s="81"/>
    </row>
    <row r="949" spans="1:15" s="66" customFormat="1" hidden="1" x14ac:dyDescent="0.25">
      <c r="A949" s="73">
        <v>218</v>
      </c>
      <c r="B949" s="74">
        <v>910</v>
      </c>
      <c r="C949" s="74">
        <v>49519</v>
      </c>
      <c r="D949" s="74" t="str">
        <f t="shared" si="22"/>
        <v>49519</v>
      </c>
      <c r="E949" s="74"/>
      <c r="F949" s="75">
        <v>44559</v>
      </c>
      <c r="G949" s="76">
        <v>-55200</v>
      </c>
      <c r="H949" s="77" t="s">
        <v>322</v>
      </c>
      <c r="I949" s="75">
        <v>44579</v>
      </c>
      <c r="J949" s="78">
        <v>44580</v>
      </c>
      <c r="K949" s="79" t="s">
        <v>98</v>
      </c>
      <c r="L949" s="80" t="s">
        <v>63</v>
      </c>
      <c r="M949" s="67"/>
      <c r="N949" s="81"/>
      <c r="O949" s="81"/>
    </row>
    <row r="950" spans="1:15" s="66" customFormat="1" hidden="1" x14ac:dyDescent="0.25">
      <c r="A950" s="73">
        <v>220</v>
      </c>
      <c r="B950" s="74">
        <v>465</v>
      </c>
      <c r="C950" s="74">
        <v>4205</v>
      </c>
      <c r="D950" s="74" t="str">
        <f t="shared" si="22"/>
        <v>4205</v>
      </c>
      <c r="E950" s="74"/>
      <c r="F950" s="75">
        <v>44559</v>
      </c>
      <c r="G950" s="76">
        <v>-50600</v>
      </c>
      <c r="H950" s="77" t="s">
        <v>325</v>
      </c>
      <c r="I950" s="75">
        <v>44579</v>
      </c>
      <c r="J950" s="78">
        <v>44580</v>
      </c>
      <c r="K950" s="79" t="s">
        <v>108</v>
      </c>
      <c r="L950" s="80" t="s">
        <v>63</v>
      </c>
      <c r="M950" s="67"/>
      <c r="N950" s="81"/>
      <c r="O950" s="81"/>
    </row>
    <row r="951" spans="1:15" s="66" customFormat="1" x14ac:dyDescent="0.25">
      <c r="A951" s="73">
        <v>230</v>
      </c>
      <c r="B951" s="74">
        <v>465</v>
      </c>
      <c r="C951" s="74" t="s">
        <v>339</v>
      </c>
      <c r="D951" s="74" t="str">
        <f t="shared" si="22"/>
        <v>005685</v>
      </c>
      <c r="E951" s="74"/>
      <c r="F951" s="75">
        <v>44559</v>
      </c>
      <c r="G951" s="76">
        <v>394122</v>
      </c>
      <c r="H951" s="77" t="s">
        <v>340</v>
      </c>
      <c r="I951" s="75">
        <v>44579</v>
      </c>
      <c r="J951" s="78">
        <v>44580</v>
      </c>
      <c r="K951" s="79" t="s">
        <v>108</v>
      </c>
      <c r="L951" s="80"/>
      <c r="M951" s="67"/>
      <c r="N951" s="81"/>
      <c r="O951" s="81"/>
    </row>
    <row r="952" spans="1:15" s="66" customFormat="1" hidden="1" x14ac:dyDescent="0.25">
      <c r="A952" s="73">
        <v>231</v>
      </c>
      <c r="B952" s="74">
        <v>299</v>
      </c>
      <c r="C952" s="74" t="s">
        <v>341</v>
      </c>
      <c r="D952" s="74" t="str">
        <f t="shared" si="22"/>
        <v>b5682</v>
      </c>
      <c r="E952" s="74"/>
      <c r="F952" s="75">
        <v>44559</v>
      </c>
      <c r="G952" s="76">
        <v>398165</v>
      </c>
      <c r="H952" s="77" t="s">
        <v>83</v>
      </c>
      <c r="I952" s="75">
        <v>44579</v>
      </c>
      <c r="J952" s="78">
        <v>44580</v>
      </c>
      <c r="K952" s="79" t="s">
        <v>69</v>
      </c>
      <c r="L952" s="80"/>
      <c r="M952" s="67"/>
      <c r="N952" s="81"/>
      <c r="O952" s="81"/>
    </row>
    <row r="953" spans="1:15" s="66" customFormat="1" x14ac:dyDescent="0.25">
      <c r="A953" s="73">
        <v>239</v>
      </c>
      <c r="B953" s="74">
        <v>412</v>
      </c>
      <c r="C953" s="74" t="s">
        <v>349</v>
      </c>
      <c r="D953" s="74" t="str">
        <f t="shared" si="22"/>
        <v>005715</v>
      </c>
      <c r="E953" s="74"/>
      <c r="F953" s="75">
        <v>44559</v>
      </c>
      <c r="G953" s="76">
        <v>408375</v>
      </c>
      <c r="H953" s="77" t="s">
        <v>350</v>
      </c>
      <c r="I953" s="75">
        <v>44579</v>
      </c>
      <c r="J953" s="78">
        <v>44580</v>
      </c>
      <c r="K953" s="79" t="s">
        <v>351</v>
      </c>
      <c r="L953" s="80"/>
      <c r="M953" s="67"/>
      <c r="N953" s="81"/>
      <c r="O953" s="81"/>
    </row>
    <row r="954" spans="1:15" s="66" customFormat="1" hidden="1" x14ac:dyDescent="0.25">
      <c r="A954" s="73">
        <v>248</v>
      </c>
      <c r="B954" s="74">
        <v>299</v>
      </c>
      <c r="C954" s="74" t="s">
        <v>361</v>
      </c>
      <c r="D954" s="74" t="str">
        <f t="shared" si="22"/>
        <v>005695</v>
      </c>
      <c r="E954" s="74"/>
      <c r="F954" s="75">
        <v>44559</v>
      </c>
      <c r="G954" s="76">
        <v>518323</v>
      </c>
      <c r="H954" s="77" t="s">
        <v>362</v>
      </c>
      <c r="I954" s="75">
        <v>44579</v>
      </c>
      <c r="J954" s="78">
        <v>44580</v>
      </c>
      <c r="K954" s="79" t="s">
        <v>69</v>
      </c>
      <c r="L954" s="80"/>
      <c r="M954" s="67"/>
      <c r="N954" s="81"/>
      <c r="O954" s="81"/>
    </row>
    <row r="955" spans="1:15" s="66" customFormat="1" hidden="1" x14ac:dyDescent="0.25">
      <c r="A955" s="73">
        <v>255</v>
      </c>
      <c r="B955" s="74">
        <v>299</v>
      </c>
      <c r="C955" s="74" t="s">
        <v>369</v>
      </c>
      <c r="D955" s="74" t="str">
        <f t="shared" si="22"/>
        <v>005728</v>
      </c>
      <c r="E955" s="74"/>
      <c r="F955" s="75">
        <v>44559</v>
      </c>
      <c r="G955" s="76">
        <v>552002</v>
      </c>
      <c r="H955" s="77" t="s">
        <v>115</v>
      </c>
      <c r="I955" s="75">
        <v>44579</v>
      </c>
      <c r="J955" s="78">
        <v>44580</v>
      </c>
      <c r="K955" s="79" t="s">
        <v>69</v>
      </c>
      <c r="L955" s="80"/>
      <c r="M955" s="67"/>
      <c r="N955" s="81"/>
      <c r="O955" s="81"/>
    </row>
    <row r="956" spans="1:15" s="66" customFormat="1" hidden="1" x14ac:dyDescent="0.25">
      <c r="A956" s="73">
        <v>270</v>
      </c>
      <c r="B956" s="74">
        <v>299</v>
      </c>
      <c r="C956" s="74" t="s">
        <v>386</v>
      </c>
      <c r="D956" s="74" t="str">
        <f t="shared" si="22"/>
        <v>005698</v>
      </c>
      <c r="E956" s="74"/>
      <c r="F956" s="75">
        <v>44559</v>
      </c>
      <c r="G956" s="76">
        <v>608814</v>
      </c>
      <c r="H956" s="77" t="s">
        <v>83</v>
      </c>
      <c r="I956" s="75">
        <v>44579</v>
      </c>
      <c r="J956" s="78">
        <v>44580</v>
      </c>
      <c r="K956" s="79" t="s">
        <v>69</v>
      </c>
      <c r="L956" s="80"/>
      <c r="M956" s="67"/>
      <c r="N956" s="81"/>
      <c r="O956" s="81"/>
    </row>
    <row r="957" spans="1:15" s="66" customFormat="1" hidden="1" x14ac:dyDescent="0.25">
      <c r="A957" s="73">
        <v>271</v>
      </c>
      <c r="B957" s="74">
        <v>299</v>
      </c>
      <c r="C957" s="74" t="s">
        <v>387</v>
      </c>
      <c r="D957" s="74" t="str">
        <f t="shared" si="22"/>
        <v>005679</v>
      </c>
      <c r="E957" s="74"/>
      <c r="F957" s="75">
        <v>44559</v>
      </c>
      <c r="G957" s="76">
        <v>608814</v>
      </c>
      <c r="H957" s="77" t="s">
        <v>95</v>
      </c>
      <c r="I957" s="75">
        <v>44579</v>
      </c>
      <c r="J957" s="78">
        <v>44580</v>
      </c>
      <c r="K957" s="79" t="s">
        <v>69</v>
      </c>
      <c r="L957" s="80"/>
      <c r="M957" s="67"/>
      <c r="N957" s="81"/>
      <c r="O957" s="81"/>
    </row>
    <row r="958" spans="1:15" s="66" customFormat="1" x14ac:dyDescent="0.25">
      <c r="A958" s="73">
        <v>278</v>
      </c>
      <c r="B958" s="74">
        <v>540</v>
      </c>
      <c r="C958" s="74" t="s">
        <v>396</v>
      </c>
      <c r="D958" s="74" t="str">
        <f>RIGHT(C958,4)</f>
        <v>5740</v>
      </c>
      <c r="E958" s="74"/>
      <c r="F958" s="75">
        <v>44559</v>
      </c>
      <c r="G958" s="76">
        <v>628529</v>
      </c>
      <c r="H958" s="77" t="s">
        <v>107</v>
      </c>
      <c r="I958" s="75">
        <v>44579</v>
      </c>
      <c r="J958" s="78">
        <v>44580</v>
      </c>
      <c r="K958" s="79" t="s">
        <v>397</v>
      </c>
      <c r="L958" s="80"/>
      <c r="M958" s="67"/>
      <c r="N958" s="81"/>
      <c r="O958" s="81"/>
    </row>
    <row r="959" spans="1:15" s="66" customFormat="1" hidden="1" x14ac:dyDescent="0.25">
      <c r="A959" s="73">
        <v>339</v>
      </c>
      <c r="B959" s="74">
        <v>299</v>
      </c>
      <c r="C959" s="74" t="s">
        <v>468</v>
      </c>
      <c r="D959" s="74" t="str">
        <f t="shared" si="22"/>
        <v>005713</v>
      </c>
      <c r="E959" s="74"/>
      <c r="F959" s="75">
        <v>44559</v>
      </c>
      <c r="G959" s="76">
        <v>851136</v>
      </c>
      <c r="H959" s="77" t="s">
        <v>333</v>
      </c>
      <c r="I959" s="75">
        <v>44579</v>
      </c>
      <c r="J959" s="78">
        <v>44580</v>
      </c>
      <c r="K959" s="79" t="s">
        <v>69</v>
      </c>
      <c r="L959" s="80"/>
      <c r="M959" s="67"/>
      <c r="N959" s="81"/>
      <c r="O959" s="81"/>
    </row>
    <row r="960" spans="1:15" s="66" customFormat="1" hidden="1" x14ac:dyDescent="0.25">
      <c r="A960" s="73">
        <v>348</v>
      </c>
      <c r="B960" s="74">
        <v>299</v>
      </c>
      <c r="C960" s="74" t="s">
        <v>479</v>
      </c>
      <c r="D960" s="74" t="str">
        <f t="shared" si="22"/>
        <v>005706</v>
      </c>
      <c r="E960" s="74"/>
      <c r="F960" s="75">
        <v>44559</v>
      </c>
      <c r="G960" s="76">
        <v>870851</v>
      </c>
      <c r="H960" s="77" t="s">
        <v>74</v>
      </c>
      <c r="I960" s="75">
        <v>44579</v>
      </c>
      <c r="J960" s="78">
        <v>44580</v>
      </c>
      <c r="K960" s="79" t="s">
        <v>69</v>
      </c>
      <c r="L960" s="80"/>
      <c r="M960" s="67"/>
      <c r="N960" s="81"/>
      <c r="O960" s="81"/>
    </row>
    <row r="961" spans="1:15" s="66" customFormat="1" hidden="1" x14ac:dyDescent="0.25">
      <c r="A961" s="73">
        <v>360</v>
      </c>
      <c r="B961" s="74">
        <v>299</v>
      </c>
      <c r="C961" s="74" t="s">
        <v>491</v>
      </c>
      <c r="D961" s="74" t="str">
        <f t="shared" si="22"/>
        <v>005725</v>
      </c>
      <c r="E961" s="74"/>
      <c r="F961" s="75">
        <v>44559</v>
      </c>
      <c r="G961" s="76">
        <v>886820</v>
      </c>
      <c r="H961" s="77" t="s">
        <v>362</v>
      </c>
      <c r="I961" s="75">
        <v>44579</v>
      </c>
      <c r="J961" s="78">
        <v>44580</v>
      </c>
      <c r="K961" s="79" t="s">
        <v>69</v>
      </c>
      <c r="L961" s="80"/>
      <c r="M961" s="67"/>
      <c r="N961" s="81"/>
      <c r="O961" s="81"/>
    </row>
    <row r="962" spans="1:15" s="66" customFormat="1" hidden="1" x14ac:dyDescent="0.25">
      <c r="A962" s="73">
        <v>370</v>
      </c>
      <c r="B962" s="74">
        <v>299</v>
      </c>
      <c r="C962" s="74" t="s">
        <v>503</v>
      </c>
      <c r="D962" s="74" t="str">
        <f t="shared" si="22"/>
        <v>005722</v>
      </c>
      <c r="E962" s="74"/>
      <c r="F962" s="75">
        <v>44559</v>
      </c>
      <c r="G962" s="76">
        <v>935963</v>
      </c>
      <c r="H962" s="77" t="s">
        <v>83</v>
      </c>
      <c r="I962" s="75">
        <v>44579</v>
      </c>
      <c r="J962" s="78">
        <v>44580</v>
      </c>
      <c r="K962" s="79" t="s">
        <v>69</v>
      </c>
      <c r="L962" s="80"/>
      <c r="M962" s="67"/>
      <c r="N962" s="81"/>
      <c r="O962" s="81"/>
    </row>
    <row r="963" spans="1:15" s="66" customFormat="1" hidden="1" x14ac:dyDescent="0.25">
      <c r="A963" s="73">
        <v>375</v>
      </c>
      <c r="B963" s="74">
        <v>299</v>
      </c>
      <c r="C963" s="74" t="s">
        <v>510</v>
      </c>
      <c r="D963" s="74" t="str">
        <f t="shared" si="22"/>
        <v>005701</v>
      </c>
      <c r="E963" s="74"/>
      <c r="F963" s="75">
        <v>44559</v>
      </c>
      <c r="G963" s="76">
        <v>975305</v>
      </c>
      <c r="H963" s="77" t="s">
        <v>74</v>
      </c>
      <c r="I963" s="75">
        <v>44579</v>
      </c>
      <c r="J963" s="78">
        <v>44580</v>
      </c>
      <c r="K963" s="79" t="s">
        <v>69</v>
      </c>
      <c r="L963" s="80"/>
      <c r="M963" s="67"/>
      <c r="N963" s="81"/>
      <c r="O963" s="81"/>
    </row>
    <row r="964" spans="1:15" s="66" customFormat="1" hidden="1" x14ac:dyDescent="0.25">
      <c r="A964" s="73">
        <v>393</v>
      </c>
      <c r="B964" s="74">
        <v>299</v>
      </c>
      <c r="C964" s="74" t="s">
        <v>531</v>
      </c>
      <c r="D964" s="74" t="str">
        <f t="shared" si="22"/>
        <v>005703</v>
      </c>
      <c r="E964" s="74"/>
      <c r="F964" s="75">
        <v>44559</v>
      </c>
      <c r="G964" s="76">
        <v>1034405</v>
      </c>
      <c r="H964" s="77" t="s">
        <v>95</v>
      </c>
      <c r="I964" s="75">
        <v>44579</v>
      </c>
      <c r="J964" s="78">
        <v>44580</v>
      </c>
      <c r="K964" s="79" t="s">
        <v>69</v>
      </c>
      <c r="L964" s="80"/>
      <c r="M964" s="67"/>
      <c r="N964" s="81"/>
      <c r="O964" s="81"/>
    </row>
    <row r="965" spans="1:15" s="66" customFormat="1" x14ac:dyDescent="0.25">
      <c r="A965" s="73">
        <v>407</v>
      </c>
      <c r="B965" s="74">
        <v>412</v>
      </c>
      <c r="C965" s="74" t="s">
        <v>545</v>
      </c>
      <c r="D965" s="74" t="str">
        <f t="shared" si="22"/>
        <v>005714</v>
      </c>
      <c r="E965" s="74"/>
      <c r="F965" s="75">
        <v>44559</v>
      </c>
      <c r="G965" s="76">
        <v>1081934</v>
      </c>
      <c r="H965" s="77" t="s">
        <v>546</v>
      </c>
      <c r="I965" s="75">
        <v>44579</v>
      </c>
      <c r="J965" s="78">
        <v>44580</v>
      </c>
      <c r="K965" s="79" t="s">
        <v>351</v>
      </c>
      <c r="L965" s="80"/>
      <c r="M965" s="67"/>
      <c r="N965" s="81"/>
      <c r="O965" s="81"/>
    </row>
    <row r="966" spans="1:15" s="66" customFormat="1" x14ac:dyDescent="0.25">
      <c r="A966" s="73">
        <v>478</v>
      </c>
      <c r="B966" s="74">
        <v>418</v>
      </c>
      <c r="C966" s="74">
        <v>5693</v>
      </c>
      <c r="D966" s="74" t="str">
        <f t="shared" si="22"/>
        <v>5693</v>
      </c>
      <c r="E966" s="74"/>
      <c r="F966" s="75">
        <v>44559</v>
      </c>
      <c r="G966" s="76">
        <v>1332965</v>
      </c>
      <c r="H966" s="77" t="s">
        <v>107</v>
      </c>
      <c r="I966" s="75">
        <v>44579</v>
      </c>
      <c r="J966" s="78">
        <v>44580</v>
      </c>
      <c r="K966" s="79" t="s">
        <v>626</v>
      </c>
      <c r="L966" s="80"/>
      <c r="M966" s="67"/>
      <c r="N966" s="81"/>
      <c r="O966" s="81"/>
    </row>
    <row r="967" spans="1:15" s="66" customFormat="1" x14ac:dyDescent="0.25">
      <c r="A967" s="73">
        <v>514</v>
      </c>
      <c r="B967" s="74">
        <v>449</v>
      </c>
      <c r="C967" s="74" t="s">
        <v>665</v>
      </c>
      <c r="D967" s="74" t="str">
        <f t="shared" si="22"/>
        <v>005734</v>
      </c>
      <c r="E967" s="74"/>
      <c r="F967" s="75">
        <v>44559</v>
      </c>
      <c r="G967" s="76">
        <v>1479225</v>
      </c>
      <c r="H967" s="77" t="s">
        <v>564</v>
      </c>
      <c r="I967" s="75">
        <v>44579</v>
      </c>
      <c r="J967" s="78">
        <v>44580</v>
      </c>
      <c r="K967" s="79" t="s">
        <v>433</v>
      </c>
      <c r="L967" s="80"/>
      <c r="M967" s="67"/>
      <c r="N967" s="81"/>
      <c r="O967" s="81"/>
    </row>
    <row r="968" spans="1:15" s="66" customFormat="1" hidden="1" x14ac:dyDescent="0.25">
      <c r="A968" s="73">
        <v>591</v>
      </c>
      <c r="B968" s="74">
        <v>299</v>
      </c>
      <c r="C968" s="74" t="s">
        <v>763</v>
      </c>
      <c r="D968" s="74" t="str">
        <f t="shared" si="22"/>
        <v>005723</v>
      </c>
      <c r="E968" s="74"/>
      <c r="F968" s="75">
        <v>44559</v>
      </c>
      <c r="G968" s="76">
        <v>1935963</v>
      </c>
      <c r="H968" s="77" t="s">
        <v>95</v>
      </c>
      <c r="I968" s="75">
        <v>44579</v>
      </c>
      <c r="J968" s="78">
        <v>44580</v>
      </c>
      <c r="K968" s="79" t="s">
        <v>69</v>
      </c>
      <c r="L968" s="80"/>
      <c r="M968" s="67"/>
      <c r="N968" s="81"/>
      <c r="O968" s="81"/>
    </row>
    <row r="969" spans="1:15" s="66" customFormat="1" x14ac:dyDescent="0.25">
      <c r="A969" s="73">
        <v>616</v>
      </c>
      <c r="B969" s="74">
        <v>546</v>
      </c>
      <c r="C969" s="74" t="s">
        <v>792</v>
      </c>
      <c r="D969" s="74" t="str">
        <f>RIGHT(C969,4)</f>
        <v>5739</v>
      </c>
      <c r="E969" s="74"/>
      <c r="F969" s="75">
        <v>44559</v>
      </c>
      <c r="G969" s="76">
        <v>2029379</v>
      </c>
      <c r="H969" s="77" t="s">
        <v>698</v>
      </c>
      <c r="I969" s="75">
        <v>44579</v>
      </c>
      <c r="J969" s="78">
        <v>44580</v>
      </c>
      <c r="K969" s="79" t="s">
        <v>699</v>
      </c>
      <c r="L969" s="80"/>
      <c r="M969" s="67"/>
      <c r="N969" s="81"/>
      <c r="O969" s="81"/>
    </row>
    <row r="970" spans="1:15" s="66" customFormat="1" x14ac:dyDescent="0.25">
      <c r="A970" s="73">
        <v>617</v>
      </c>
      <c r="B970" s="74">
        <v>304</v>
      </c>
      <c r="C970" s="74" t="s">
        <v>793</v>
      </c>
      <c r="D970" s="74" t="str">
        <f t="shared" si="22"/>
        <v>005691</v>
      </c>
      <c r="E970" s="74"/>
      <c r="F970" s="75">
        <v>44559</v>
      </c>
      <c r="G970" s="76">
        <v>2033513</v>
      </c>
      <c r="H970" s="77" t="s">
        <v>546</v>
      </c>
      <c r="I970" s="75">
        <v>44579</v>
      </c>
      <c r="J970" s="78">
        <v>44580</v>
      </c>
      <c r="K970" s="79" t="s">
        <v>270</v>
      </c>
      <c r="L970" s="80"/>
      <c r="M970" s="67"/>
      <c r="N970" s="81"/>
      <c r="O970" s="81"/>
    </row>
    <row r="971" spans="1:15" s="66" customFormat="1" x14ac:dyDescent="0.25">
      <c r="A971" s="73">
        <v>626</v>
      </c>
      <c r="B971" s="74">
        <v>415</v>
      </c>
      <c r="C971" s="74" t="s">
        <v>804</v>
      </c>
      <c r="D971" s="74" t="str">
        <f t="shared" si="22"/>
        <v>005731</v>
      </c>
      <c r="E971" s="74"/>
      <c r="F971" s="75">
        <v>44559</v>
      </c>
      <c r="G971" s="76">
        <v>2033513</v>
      </c>
      <c r="H971" s="77" t="s">
        <v>546</v>
      </c>
      <c r="I971" s="75">
        <v>44579</v>
      </c>
      <c r="J971" s="78">
        <v>44580</v>
      </c>
      <c r="K971" s="79" t="s">
        <v>721</v>
      </c>
      <c r="L971" s="80"/>
      <c r="M971" s="67"/>
      <c r="N971" s="81"/>
      <c r="O971" s="81"/>
    </row>
    <row r="972" spans="1:15" s="66" customFormat="1" x14ac:dyDescent="0.25">
      <c r="A972" s="73">
        <v>627</v>
      </c>
      <c r="B972" s="74">
        <v>418</v>
      </c>
      <c r="C972" s="74">
        <v>5696</v>
      </c>
      <c r="D972" s="74" t="str">
        <f t="shared" si="22"/>
        <v>5696</v>
      </c>
      <c r="E972" s="74"/>
      <c r="F972" s="75">
        <v>44559</v>
      </c>
      <c r="G972" s="76">
        <v>2033513</v>
      </c>
      <c r="H972" s="77" t="s">
        <v>546</v>
      </c>
      <c r="I972" s="75">
        <v>44579</v>
      </c>
      <c r="J972" s="78">
        <v>44580</v>
      </c>
      <c r="K972" s="79" t="s">
        <v>626</v>
      </c>
      <c r="L972" s="80"/>
      <c r="M972" s="67"/>
      <c r="N972" s="81"/>
      <c r="O972" s="81"/>
    </row>
    <row r="973" spans="1:15" s="66" customFormat="1" x14ac:dyDescent="0.25">
      <c r="A973" s="73">
        <v>629</v>
      </c>
      <c r="B973" s="74">
        <v>428</v>
      </c>
      <c r="C973" s="74" t="s">
        <v>806</v>
      </c>
      <c r="D973" s="74" t="str">
        <f t="shared" si="22"/>
        <v>005709</v>
      </c>
      <c r="E973" s="74"/>
      <c r="F973" s="75">
        <v>44559</v>
      </c>
      <c r="G973" s="76">
        <v>2033513</v>
      </c>
      <c r="H973" s="77" t="s">
        <v>546</v>
      </c>
      <c r="I973" s="75">
        <v>44579</v>
      </c>
      <c r="J973" s="78">
        <v>44580</v>
      </c>
      <c r="K973" s="79" t="s">
        <v>807</v>
      </c>
      <c r="L973" s="80"/>
      <c r="M973" s="67"/>
      <c r="N973" s="81"/>
      <c r="O973" s="81"/>
    </row>
    <row r="974" spans="1:15" s="66" customFormat="1" x14ac:dyDescent="0.25">
      <c r="A974" s="73">
        <v>636</v>
      </c>
      <c r="B974" s="74">
        <v>506</v>
      </c>
      <c r="C974" s="74" t="s">
        <v>816</v>
      </c>
      <c r="D974" s="74" t="str">
        <f t="shared" si="22"/>
        <v>005684</v>
      </c>
      <c r="E974" s="74"/>
      <c r="F974" s="75">
        <v>44559</v>
      </c>
      <c r="G974" s="76">
        <v>2033513</v>
      </c>
      <c r="H974" s="77" t="s">
        <v>546</v>
      </c>
      <c r="I974" s="75">
        <v>44579</v>
      </c>
      <c r="J974" s="78">
        <v>44580</v>
      </c>
      <c r="K974" s="79" t="s">
        <v>817</v>
      </c>
      <c r="L974" s="80"/>
      <c r="M974" s="67"/>
      <c r="N974" s="81"/>
      <c r="O974" s="81"/>
    </row>
    <row r="975" spans="1:15" s="66" customFormat="1" x14ac:dyDescent="0.25">
      <c r="A975" s="73">
        <v>637</v>
      </c>
      <c r="B975" s="74">
        <v>508</v>
      </c>
      <c r="C975" s="74" t="s">
        <v>818</v>
      </c>
      <c r="D975" s="74" t="str">
        <f t="shared" si="22"/>
        <v>005727</v>
      </c>
      <c r="E975" s="74"/>
      <c r="F975" s="75">
        <v>44559</v>
      </c>
      <c r="G975" s="76">
        <v>2033513</v>
      </c>
      <c r="H975" s="77" t="s">
        <v>546</v>
      </c>
      <c r="I975" s="75">
        <v>44579</v>
      </c>
      <c r="J975" s="78">
        <v>44580</v>
      </c>
      <c r="K975" s="79" t="s">
        <v>819</v>
      </c>
      <c r="L975" s="80"/>
      <c r="M975" s="67"/>
      <c r="N975" s="81"/>
      <c r="O975" s="81"/>
    </row>
    <row r="976" spans="1:15" s="66" customFormat="1" x14ac:dyDescent="0.25">
      <c r="A976" s="73">
        <v>638</v>
      </c>
      <c r="B976" s="74">
        <v>511</v>
      </c>
      <c r="C976" s="74" t="s">
        <v>820</v>
      </c>
      <c r="D976" s="74" t="str">
        <f t="shared" si="22"/>
        <v>005716</v>
      </c>
      <c r="E976" s="74"/>
      <c r="F976" s="75">
        <v>44559</v>
      </c>
      <c r="G976" s="76">
        <v>2033513</v>
      </c>
      <c r="H976" s="77" t="s">
        <v>546</v>
      </c>
      <c r="I976" s="75">
        <v>44579</v>
      </c>
      <c r="J976" s="78">
        <v>44580</v>
      </c>
      <c r="K976" s="79" t="s">
        <v>821</v>
      </c>
      <c r="L976" s="80"/>
      <c r="M976" s="67"/>
      <c r="N976" s="81"/>
      <c r="O976" s="81"/>
    </row>
    <row r="977" spans="1:15" s="66" customFormat="1" x14ac:dyDescent="0.25">
      <c r="A977" s="73">
        <v>641</v>
      </c>
      <c r="B977" s="74">
        <v>556</v>
      </c>
      <c r="C977" s="74" t="s">
        <v>825</v>
      </c>
      <c r="D977" s="74" t="str">
        <f t="shared" si="22"/>
        <v>005710</v>
      </c>
      <c r="E977" s="74"/>
      <c r="F977" s="75">
        <v>44559</v>
      </c>
      <c r="G977" s="76">
        <v>2033513</v>
      </c>
      <c r="H977" s="77" t="s">
        <v>546</v>
      </c>
      <c r="I977" s="75">
        <v>44579</v>
      </c>
      <c r="J977" s="78">
        <v>44580</v>
      </c>
      <c r="K977" s="79" t="s">
        <v>826</v>
      </c>
      <c r="L977" s="80"/>
      <c r="M977" s="67"/>
      <c r="N977" s="81"/>
      <c r="O977" s="81"/>
    </row>
    <row r="978" spans="1:15" s="66" customFormat="1" hidden="1" x14ac:dyDescent="0.25">
      <c r="A978" s="73">
        <v>646</v>
      </c>
      <c r="B978" s="74">
        <v>299</v>
      </c>
      <c r="C978" s="74" t="s">
        <v>833</v>
      </c>
      <c r="D978" s="74" t="str">
        <f t="shared" si="22"/>
        <v>005730</v>
      </c>
      <c r="E978" s="74"/>
      <c r="F978" s="75">
        <v>44559</v>
      </c>
      <c r="G978" s="76">
        <v>2081035</v>
      </c>
      <c r="H978" s="77" t="s">
        <v>422</v>
      </c>
      <c r="I978" s="75">
        <v>44579</v>
      </c>
      <c r="J978" s="78">
        <v>44580</v>
      </c>
      <c r="K978" s="79" t="s">
        <v>69</v>
      </c>
      <c r="L978" s="80"/>
      <c r="M978" s="67"/>
      <c r="N978" s="81"/>
      <c r="O978" s="81"/>
    </row>
    <row r="979" spans="1:15" s="66" customFormat="1" hidden="1" x14ac:dyDescent="0.25">
      <c r="A979" s="73">
        <v>658</v>
      </c>
      <c r="B979" s="74">
        <v>299</v>
      </c>
      <c r="C979" s="74" t="s">
        <v>845</v>
      </c>
      <c r="D979" s="74" t="str">
        <f t="shared" si="22"/>
        <v>005705</v>
      </c>
      <c r="E979" s="74"/>
      <c r="F979" s="75">
        <v>44559</v>
      </c>
      <c r="G979" s="76">
        <v>2165555</v>
      </c>
      <c r="H979" s="77" t="s">
        <v>74</v>
      </c>
      <c r="I979" s="75">
        <v>44579</v>
      </c>
      <c r="J979" s="78">
        <v>44580</v>
      </c>
      <c r="K979" s="79" t="s">
        <v>69</v>
      </c>
      <c r="L979" s="80"/>
      <c r="M979" s="67"/>
      <c r="N979" s="81"/>
      <c r="O979" s="81"/>
    </row>
    <row r="980" spans="1:15" s="66" customFormat="1" hidden="1" x14ac:dyDescent="0.25">
      <c r="A980" s="73">
        <v>675</v>
      </c>
      <c r="B980" s="74">
        <v>299</v>
      </c>
      <c r="C980" s="74" t="s">
        <v>864</v>
      </c>
      <c r="D980" s="74" t="str">
        <f t="shared" si="22"/>
        <v>005729</v>
      </c>
      <c r="E980" s="74"/>
      <c r="F980" s="75">
        <v>44559</v>
      </c>
      <c r="G980" s="76">
        <v>2246563</v>
      </c>
      <c r="H980" s="77" t="s">
        <v>422</v>
      </c>
      <c r="I980" s="75">
        <v>44579</v>
      </c>
      <c r="J980" s="78">
        <v>44580</v>
      </c>
      <c r="K980" s="79" t="s">
        <v>69</v>
      </c>
      <c r="L980" s="80"/>
      <c r="M980" s="67"/>
      <c r="N980" s="81"/>
      <c r="O980" s="81"/>
    </row>
    <row r="981" spans="1:15" s="66" customFormat="1" x14ac:dyDescent="0.25">
      <c r="A981" s="73">
        <v>751</v>
      </c>
      <c r="B981" s="74">
        <v>508</v>
      </c>
      <c r="C981" s="74" t="s">
        <v>944</v>
      </c>
      <c r="D981" s="74" t="str">
        <f t="shared" si="22"/>
        <v>005726</v>
      </c>
      <c r="E981" s="74"/>
      <c r="F981" s="75">
        <v>44559</v>
      </c>
      <c r="G981" s="76">
        <v>3113666</v>
      </c>
      <c r="H981" s="77" t="s">
        <v>107</v>
      </c>
      <c r="I981" s="75">
        <v>44579</v>
      </c>
      <c r="J981" s="78">
        <v>44580</v>
      </c>
      <c r="K981" s="79" t="s">
        <v>819</v>
      </c>
      <c r="L981" s="80"/>
      <c r="M981" s="67"/>
      <c r="N981" s="81"/>
      <c r="O981" s="81"/>
    </row>
    <row r="982" spans="1:15" s="66" customFormat="1" x14ac:dyDescent="0.25">
      <c r="A982" s="73">
        <v>756</v>
      </c>
      <c r="B982" s="74">
        <v>418</v>
      </c>
      <c r="C982" s="74">
        <v>5694</v>
      </c>
      <c r="D982" s="74" t="str">
        <f t="shared" si="22"/>
        <v>5694</v>
      </c>
      <c r="E982" s="74"/>
      <c r="F982" s="75">
        <v>44559</v>
      </c>
      <c r="G982" s="76">
        <v>3142645</v>
      </c>
      <c r="H982" s="77" t="s">
        <v>107</v>
      </c>
      <c r="I982" s="75">
        <v>44579</v>
      </c>
      <c r="J982" s="78">
        <v>44580</v>
      </c>
      <c r="K982" s="79" t="s">
        <v>626</v>
      </c>
      <c r="L982" s="80"/>
      <c r="M982" s="67"/>
      <c r="N982" s="81"/>
      <c r="O982" s="81"/>
    </row>
    <row r="983" spans="1:15" s="66" customFormat="1" x14ac:dyDescent="0.25">
      <c r="A983" s="73">
        <v>785</v>
      </c>
      <c r="B983" s="74">
        <v>199</v>
      </c>
      <c r="C983" s="74" t="s">
        <v>979</v>
      </c>
      <c r="D983" s="74" t="str">
        <f t="shared" si="22"/>
        <v>005735</v>
      </c>
      <c r="E983" s="74"/>
      <c r="F983" s="75">
        <v>44559</v>
      </c>
      <c r="G983" s="76">
        <v>3476644</v>
      </c>
      <c r="H983" s="77" t="s">
        <v>723</v>
      </c>
      <c r="I983" s="75">
        <v>44579</v>
      </c>
      <c r="J983" s="78">
        <v>44580</v>
      </c>
      <c r="K983" s="79" t="s">
        <v>622</v>
      </c>
      <c r="L983" s="80"/>
      <c r="M983" s="67"/>
      <c r="N983" s="81"/>
      <c r="O983" s="81"/>
    </row>
    <row r="984" spans="1:15" s="66" customFormat="1" x14ac:dyDescent="0.25">
      <c r="A984" s="73">
        <v>830</v>
      </c>
      <c r="B984" s="74">
        <v>514</v>
      </c>
      <c r="C984" s="74" t="s">
        <v>1029</v>
      </c>
      <c r="D984" s="74" t="str">
        <f>RIGHT(C984,4)</f>
        <v>5741</v>
      </c>
      <c r="E984" s="74"/>
      <c r="F984" s="75">
        <v>44559</v>
      </c>
      <c r="G984" s="76">
        <v>4129026</v>
      </c>
      <c r="H984" s="77" t="s">
        <v>107</v>
      </c>
      <c r="I984" s="75">
        <v>44579</v>
      </c>
      <c r="J984" s="78">
        <v>44580</v>
      </c>
      <c r="K984" s="79" t="s">
        <v>284</v>
      </c>
      <c r="L984" s="80"/>
      <c r="M984" s="67"/>
      <c r="N984" s="81"/>
      <c r="O984" s="81"/>
    </row>
    <row r="985" spans="1:15" s="66" customFormat="1" x14ac:dyDescent="0.25">
      <c r="A985" s="73">
        <v>848</v>
      </c>
      <c r="B985" s="74">
        <v>443</v>
      </c>
      <c r="C985" s="74" t="s">
        <v>1046</v>
      </c>
      <c r="D985" s="74" t="str">
        <f t="shared" si="22"/>
        <v>005721</v>
      </c>
      <c r="E985" s="74"/>
      <c r="F985" s="75">
        <v>44559</v>
      </c>
      <c r="G985" s="76">
        <v>4765904</v>
      </c>
      <c r="H985" s="77" t="s">
        <v>1047</v>
      </c>
      <c r="I985" s="75">
        <v>44579</v>
      </c>
      <c r="J985" s="78">
        <v>44580</v>
      </c>
      <c r="K985" s="79" t="s">
        <v>1024</v>
      </c>
      <c r="L985" s="80"/>
      <c r="M985" s="67"/>
      <c r="N985" s="81"/>
      <c r="O985" s="81"/>
    </row>
    <row r="986" spans="1:15" s="66" customFormat="1" x14ac:dyDescent="0.25">
      <c r="A986" s="73">
        <v>894</v>
      </c>
      <c r="B986" s="74">
        <v>415</v>
      </c>
      <c r="C986" s="74" t="s">
        <v>1097</v>
      </c>
      <c r="D986" s="74" t="str">
        <f t="shared" si="22"/>
        <v>005732</v>
      </c>
      <c r="E986" s="74"/>
      <c r="F986" s="75">
        <v>44559</v>
      </c>
      <c r="G986" s="76">
        <v>5871140</v>
      </c>
      <c r="H986" s="77" t="s">
        <v>107</v>
      </c>
      <c r="I986" s="75">
        <v>44579</v>
      </c>
      <c r="J986" s="78">
        <v>44580</v>
      </c>
      <c r="K986" s="79" t="s">
        <v>721</v>
      </c>
      <c r="L986" s="80"/>
      <c r="M986" s="67"/>
      <c r="N986" s="81"/>
      <c r="O986" s="81"/>
    </row>
    <row r="987" spans="1:15" s="66" customFormat="1" hidden="1" x14ac:dyDescent="0.25">
      <c r="A987" s="73">
        <v>896</v>
      </c>
      <c r="B987" s="74">
        <v>539</v>
      </c>
      <c r="C987" s="74" t="s">
        <v>1099</v>
      </c>
      <c r="D987" s="74" t="str">
        <f t="shared" si="22"/>
        <v>A5742</v>
      </c>
      <c r="E987" s="74"/>
      <c r="F987" s="75">
        <v>44559</v>
      </c>
      <c r="G987" s="76">
        <v>6478065</v>
      </c>
      <c r="H987" s="77" t="s">
        <v>1100</v>
      </c>
      <c r="I987" s="75">
        <v>44579</v>
      </c>
      <c r="J987" s="78">
        <v>44580</v>
      </c>
      <c r="K987" s="79" t="s">
        <v>298</v>
      </c>
      <c r="L987" s="80"/>
      <c r="M987" s="67"/>
      <c r="N987" s="81"/>
      <c r="O987" s="81"/>
    </row>
    <row r="988" spans="1:15" s="66" customFormat="1" x14ac:dyDescent="0.25">
      <c r="A988" s="73">
        <v>906</v>
      </c>
      <c r="B988" s="74">
        <v>304</v>
      </c>
      <c r="C988" s="74" t="s">
        <v>1111</v>
      </c>
      <c r="D988" s="74" t="str">
        <f t="shared" si="22"/>
        <v>005689</v>
      </c>
      <c r="E988" s="74"/>
      <c r="F988" s="75">
        <v>44559</v>
      </c>
      <c r="G988" s="76">
        <v>7440060</v>
      </c>
      <c r="H988" s="77" t="s">
        <v>107</v>
      </c>
      <c r="I988" s="75">
        <v>44579</v>
      </c>
      <c r="J988" s="78">
        <v>44580</v>
      </c>
      <c r="K988" s="79" t="s">
        <v>270</v>
      </c>
      <c r="L988" s="80"/>
      <c r="M988" s="67"/>
      <c r="N988" s="81"/>
      <c r="O988" s="81"/>
    </row>
    <row r="989" spans="1:15" s="66" customFormat="1" x14ac:dyDescent="0.25">
      <c r="A989" s="73">
        <v>919</v>
      </c>
      <c r="B989" s="74">
        <v>438</v>
      </c>
      <c r="C989" s="74" t="s">
        <v>1125</v>
      </c>
      <c r="D989" s="74" t="str">
        <f t="shared" si="22"/>
        <v>005736</v>
      </c>
      <c r="E989" s="74"/>
      <c r="F989" s="75">
        <v>44559</v>
      </c>
      <c r="G989" s="76">
        <v>10943801</v>
      </c>
      <c r="H989" s="77" t="s">
        <v>723</v>
      </c>
      <c r="I989" s="75">
        <v>44579</v>
      </c>
      <c r="J989" s="78">
        <v>44580</v>
      </c>
      <c r="K989" s="79" t="s">
        <v>290</v>
      </c>
      <c r="L989" s="80"/>
      <c r="M989" s="67"/>
      <c r="N989" s="81"/>
      <c r="O989" s="81"/>
    </row>
    <row r="990" spans="1:15" s="66" customFormat="1" hidden="1" x14ac:dyDescent="0.25">
      <c r="A990" s="73">
        <v>935</v>
      </c>
      <c r="B990" s="74">
        <v>299</v>
      </c>
      <c r="C990" s="74" t="s">
        <v>1142</v>
      </c>
      <c r="D990" s="74" t="str">
        <f t="shared" si="22"/>
        <v>005697</v>
      </c>
      <c r="E990" s="74"/>
      <c r="F990" s="75">
        <v>44559</v>
      </c>
      <c r="G990" s="76">
        <v>944799</v>
      </c>
      <c r="H990" s="77" t="s">
        <v>1143</v>
      </c>
      <c r="I990" s="75">
        <v>44581</v>
      </c>
      <c r="J990" s="78">
        <v>44610</v>
      </c>
      <c r="K990" s="79" t="s">
        <v>69</v>
      </c>
      <c r="L990" s="80"/>
      <c r="M990" s="67"/>
      <c r="N990" s="81"/>
      <c r="O990" s="81"/>
    </row>
    <row r="991" spans="1:15" s="66" customFormat="1" hidden="1" x14ac:dyDescent="0.25">
      <c r="A991" s="73">
        <v>938</v>
      </c>
      <c r="B991" s="74">
        <v>299</v>
      </c>
      <c r="C991" s="74" t="s">
        <v>1146</v>
      </c>
      <c r="D991" s="74" t="str">
        <f t="shared" si="22"/>
        <v>-B5681</v>
      </c>
      <c r="E991" s="74"/>
      <c r="F991" s="75">
        <v>44559</v>
      </c>
      <c r="G991" s="76">
        <v>1167452</v>
      </c>
      <c r="H991" s="77" t="s">
        <v>74</v>
      </c>
      <c r="I991" s="75">
        <v>44581</v>
      </c>
      <c r="J991" s="78">
        <v>44610</v>
      </c>
      <c r="K991" s="79" t="s">
        <v>69</v>
      </c>
      <c r="L991" s="80"/>
      <c r="M991" s="67"/>
      <c r="N991" s="81"/>
      <c r="O991" s="81"/>
    </row>
    <row r="992" spans="1:15" s="66" customFormat="1" hidden="1" x14ac:dyDescent="0.25">
      <c r="A992" s="73">
        <v>940</v>
      </c>
      <c r="B992" s="74">
        <v>299</v>
      </c>
      <c r="C992" s="74" t="s">
        <v>1148</v>
      </c>
      <c r="D992" s="74" t="str">
        <f t="shared" si="22"/>
        <v>005724</v>
      </c>
      <c r="E992" s="74"/>
      <c r="F992" s="75">
        <v>44559</v>
      </c>
      <c r="G992" s="76">
        <v>1322364</v>
      </c>
      <c r="H992" s="77" t="s">
        <v>74</v>
      </c>
      <c r="I992" s="75">
        <v>44581</v>
      </c>
      <c r="J992" s="78">
        <v>44610</v>
      </c>
      <c r="K992" s="79" t="s">
        <v>69</v>
      </c>
      <c r="L992" s="80"/>
      <c r="M992" s="67"/>
      <c r="N992" s="81"/>
      <c r="O992" s="81"/>
    </row>
    <row r="993" spans="1:15" s="66" customFormat="1" hidden="1" x14ac:dyDescent="0.25">
      <c r="A993" s="73">
        <v>952</v>
      </c>
      <c r="B993" s="74">
        <v>299</v>
      </c>
      <c r="C993" s="74" t="s">
        <v>1160</v>
      </c>
      <c r="D993" s="74" t="str">
        <f t="shared" si="22"/>
        <v>005700</v>
      </c>
      <c r="E993" s="74"/>
      <c r="F993" s="75">
        <v>44559</v>
      </c>
      <c r="G993" s="76">
        <v>2114298</v>
      </c>
      <c r="H993" s="77" t="s">
        <v>74</v>
      </c>
      <c r="I993" s="75">
        <v>44582</v>
      </c>
      <c r="J993" s="78">
        <v>44610</v>
      </c>
      <c r="K993" s="79" t="s">
        <v>69</v>
      </c>
      <c r="L993" s="80"/>
      <c r="M993" s="67"/>
      <c r="N993" s="81"/>
      <c r="O993" s="81"/>
    </row>
    <row r="994" spans="1:15" s="66" customFormat="1" hidden="1" x14ac:dyDescent="0.25">
      <c r="A994" s="73">
        <v>962</v>
      </c>
      <c r="B994" s="74">
        <v>299</v>
      </c>
      <c r="C994" s="74" t="s">
        <v>1170</v>
      </c>
      <c r="D994" s="74" t="str">
        <f t="shared" si="22"/>
        <v>005704</v>
      </c>
      <c r="E994" s="74"/>
      <c r="F994" s="75">
        <v>44559</v>
      </c>
      <c r="G994" s="76">
        <v>1211964</v>
      </c>
      <c r="H994" s="77" t="s">
        <v>68</v>
      </c>
      <c r="I994" s="75">
        <v>44586</v>
      </c>
      <c r="J994" s="78">
        <v>44610</v>
      </c>
      <c r="K994" s="79" t="s">
        <v>69</v>
      </c>
      <c r="L994" s="80"/>
      <c r="M994" s="67"/>
      <c r="N994" s="81"/>
      <c r="O994" s="81"/>
    </row>
    <row r="995" spans="1:15" s="66" customFormat="1" hidden="1" x14ac:dyDescent="0.25">
      <c r="A995" s="73">
        <v>973</v>
      </c>
      <c r="B995" s="74">
        <v>299</v>
      </c>
      <c r="C995" s="74" t="s">
        <v>1181</v>
      </c>
      <c r="D995" s="74" t="str">
        <f t="shared" si="22"/>
        <v>005720</v>
      </c>
      <c r="E995" s="74"/>
      <c r="F995" s="75">
        <v>44559</v>
      </c>
      <c r="G995" s="76">
        <v>1019194</v>
      </c>
      <c r="H995" s="77" t="s">
        <v>74</v>
      </c>
      <c r="I995" s="75">
        <v>44589</v>
      </c>
      <c r="J995" s="78">
        <v>44610</v>
      </c>
      <c r="K995" s="79" t="s">
        <v>69</v>
      </c>
      <c r="L995" s="80"/>
      <c r="M995" s="67"/>
      <c r="N995" s="81"/>
      <c r="O995" s="81"/>
    </row>
    <row r="996" spans="1:15" s="66" customFormat="1" hidden="1" x14ac:dyDescent="0.25">
      <c r="A996" s="73">
        <v>982</v>
      </c>
      <c r="B996" s="74">
        <v>299</v>
      </c>
      <c r="C996" s="74" t="s">
        <v>1190</v>
      </c>
      <c r="D996" s="74" t="str">
        <f t="shared" si="22"/>
        <v>005707</v>
      </c>
      <c r="E996" s="74"/>
      <c r="F996" s="75">
        <v>44559</v>
      </c>
      <c r="G996" s="76">
        <v>1847324</v>
      </c>
      <c r="H996" s="77" t="s">
        <v>83</v>
      </c>
      <c r="I996" s="75">
        <v>44601</v>
      </c>
      <c r="J996" s="78">
        <v>44610</v>
      </c>
      <c r="K996" s="79" t="s">
        <v>69</v>
      </c>
      <c r="L996" s="80"/>
      <c r="M996" s="67"/>
      <c r="N996" s="81"/>
      <c r="O996" s="81"/>
    </row>
    <row r="997" spans="1:15" s="66" customFormat="1" hidden="1" x14ac:dyDescent="0.25">
      <c r="A997" s="73">
        <v>1031</v>
      </c>
      <c r="B997" s="74">
        <v>445</v>
      </c>
      <c r="C997" s="74">
        <v>472</v>
      </c>
      <c r="D997" s="74" t="str">
        <f t="shared" si="22"/>
        <v>472</v>
      </c>
      <c r="E997" s="74"/>
      <c r="F997" s="75">
        <v>44559</v>
      </c>
      <c r="G997" s="76">
        <v>-84851</v>
      </c>
      <c r="H997" s="77" t="s">
        <v>1242</v>
      </c>
      <c r="I997" s="75">
        <v>44698</v>
      </c>
      <c r="J997" s="78">
        <v>44707</v>
      </c>
      <c r="K997" s="79" t="s">
        <v>1243</v>
      </c>
      <c r="L997" s="80" t="s">
        <v>63</v>
      </c>
      <c r="M997" s="67"/>
      <c r="N997" s="81"/>
      <c r="O997" s="81"/>
    </row>
    <row r="998" spans="1:15" s="66" customFormat="1" hidden="1" x14ac:dyDescent="0.25">
      <c r="A998" s="73">
        <v>206</v>
      </c>
      <c r="B998" s="74">
        <v>430</v>
      </c>
      <c r="C998" s="74" t="s">
        <v>300</v>
      </c>
      <c r="D998" s="74" t="str">
        <f t="shared" si="22"/>
        <v>013592</v>
      </c>
      <c r="E998" s="74"/>
      <c r="F998" s="75">
        <v>44560</v>
      </c>
      <c r="G998" s="76">
        <v>-198450</v>
      </c>
      <c r="H998" s="77" t="s">
        <v>301</v>
      </c>
      <c r="I998" s="75">
        <v>44579</v>
      </c>
      <c r="J998" s="78">
        <v>44580</v>
      </c>
      <c r="K998" s="79" t="s">
        <v>302</v>
      </c>
      <c r="L998" s="80" t="s">
        <v>63</v>
      </c>
      <c r="M998" s="67"/>
      <c r="N998" s="81"/>
      <c r="O998" s="81"/>
    </row>
    <row r="999" spans="1:15" s="66" customFormat="1" hidden="1" x14ac:dyDescent="0.25">
      <c r="A999" s="73">
        <v>236</v>
      </c>
      <c r="B999" s="74">
        <v>299</v>
      </c>
      <c r="C999" s="74" t="s">
        <v>346</v>
      </c>
      <c r="D999" s="74" t="str">
        <f t="shared" si="22"/>
        <v>005977</v>
      </c>
      <c r="E999" s="74"/>
      <c r="F999" s="75">
        <v>44560</v>
      </c>
      <c r="G999" s="76">
        <v>403871</v>
      </c>
      <c r="H999" s="77" t="s">
        <v>83</v>
      </c>
      <c r="I999" s="75">
        <v>44579</v>
      </c>
      <c r="J999" s="78">
        <v>44580</v>
      </c>
      <c r="K999" s="79" t="s">
        <v>69</v>
      </c>
      <c r="L999" s="80"/>
      <c r="M999" s="67"/>
      <c r="N999" s="81"/>
      <c r="O999" s="81"/>
    </row>
    <row r="1000" spans="1:15" s="66" customFormat="1" hidden="1" x14ac:dyDescent="0.25">
      <c r="A1000" s="73">
        <v>261</v>
      </c>
      <c r="B1000" s="74">
        <v>299</v>
      </c>
      <c r="C1000" s="74" t="s">
        <v>376</v>
      </c>
      <c r="D1000" s="74" t="str">
        <f t="shared" si="22"/>
        <v>005973</v>
      </c>
      <c r="E1000" s="74"/>
      <c r="F1000" s="75">
        <v>44560</v>
      </c>
      <c r="G1000" s="76">
        <v>561728</v>
      </c>
      <c r="H1000" s="77" t="s">
        <v>377</v>
      </c>
      <c r="I1000" s="75">
        <v>44579</v>
      </c>
      <c r="J1000" s="78">
        <v>44580</v>
      </c>
      <c r="K1000" s="79" t="s">
        <v>69</v>
      </c>
      <c r="L1000" s="80"/>
      <c r="M1000" s="67"/>
      <c r="N1000" s="81"/>
      <c r="O1000" s="81"/>
    </row>
    <row r="1001" spans="1:15" s="66" customFormat="1" hidden="1" x14ac:dyDescent="0.25">
      <c r="A1001" s="73">
        <v>292</v>
      </c>
      <c r="B1001" s="74">
        <v>299</v>
      </c>
      <c r="C1001" s="74" t="s">
        <v>411</v>
      </c>
      <c r="D1001" s="74" t="str">
        <f t="shared" si="22"/>
        <v>005987</v>
      </c>
      <c r="E1001" s="74"/>
      <c r="F1001" s="75">
        <v>44560</v>
      </c>
      <c r="G1001" s="76">
        <v>656871</v>
      </c>
      <c r="H1001" s="77" t="s">
        <v>95</v>
      </c>
      <c r="I1001" s="75">
        <v>44579</v>
      </c>
      <c r="J1001" s="78">
        <v>44580</v>
      </c>
      <c r="K1001" s="79" t="s">
        <v>69</v>
      </c>
      <c r="L1001" s="80"/>
      <c r="M1001" s="67"/>
      <c r="N1001" s="81"/>
      <c r="O1001" s="81"/>
    </row>
    <row r="1002" spans="1:15" s="66" customFormat="1" hidden="1" x14ac:dyDescent="0.25">
      <c r="A1002" s="73">
        <v>475</v>
      </c>
      <c r="B1002" s="74">
        <v>299</v>
      </c>
      <c r="C1002" s="74" t="s">
        <v>623</v>
      </c>
      <c r="D1002" s="74" t="str">
        <f t="shared" ref="D1002:D1042" si="23">RIGHT(C1002,6)</f>
        <v>005968</v>
      </c>
      <c r="E1002" s="74"/>
      <c r="F1002" s="75">
        <v>44560</v>
      </c>
      <c r="G1002" s="76">
        <v>1305774</v>
      </c>
      <c r="H1002" s="77" t="s">
        <v>83</v>
      </c>
      <c r="I1002" s="75">
        <v>44579</v>
      </c>
      <c r="J1002" s="78">
        <v>44580</v>
      </c>
      <c r="K1002" s="79" t="s">
        <v>69</v>
      </c>
      <c r="L1002" s="80"/>
      <c r="M1002" s="67"/>
      <c r="N1002" s="81"/>
      <c r="O1002" s="81"/>
    </row>
    <row r="1003" spans="1:15" s="66" customFormat="1" x14ac:dyDescent="0.25">
      <c r="A1003" s="73">
        <v>485</v>
      </c>
      <c r="B1003" s="74">
        <v>464</v>
      </c>
      <c r="C1003" s="74" t="s">
        <v>634</v>
      </c>
      <c r="D1003" s="74" t="str">
        <f t="shared" si="23"/>
        <v>005979</v>
      </c>
      <c r="E1003" s="74"/>
      <c r="F1003" s="75">
        <v>44560</v>
      </c>
      <c r="G1003" s="76">
        <v>1359743</v>
      </c>
      <c r="H1003" s="77" t="s">
        <v>257</v>
      </c>
      <c r="I1003" s="75">
        <v>44579</v>
      </c>
      <c r="J1003" s="78">
        <v>44580</v>
      </c>
      <c r="K1003" s="79" t="s">
        <v>261</v>
      </c>
      <c r="L1003" s="80"/>
      <c r="M1003" s="67"/>
      <c r="N1003" s="81"/>
      <c r="O1003" s="81"/>
    </row>
    <row r="1004" spans="1:15" s="66" customFormat="1" hidden="1" x14ac:dyDescent="0.25">
      <c r="A1004" s="73">
        <v>552</v>
      </c>
      <c r="B1004" s="74">
        <v>299</v>
      </c>
      <c r="C1004" s="74" t="s">
        <v>711</v>
      </c>
      <c r="D1004" s="74" t="str">
        <f t="shared" si="23"/>
        <v>005974</v>
      </c>
      <c r="E1004" s="74"/>
      <c r="F1004" s="75">
        <v>44560</v>
      </c>
      <c r="G1004" s="76">
        <v>1703397</v>
      </c>
      <c r="H1004" s="77" t="s">
        <v>83</v>
      </c>
      <c r="I1004" s="75">
        <v>44579</v>
      </c>
      <c r="J1004" s="78">
        <v>44580</v>
      </c>
      <c r="K1004" s="79" t="s">
        <v>69</v>
      </c>
      <c r="L1004" s="80"/>
      <c r="M1004" s="67"/>
      <c r="N1004" s="81"/>
      <c r="O1004" s="81"/>
    </row>
    <row r="1005" spans="1:15" s="66" customFormat="1" x14ac:dyDescent="0.25">
      <c r="A1005" s="73">
        <v>635</v>
      </c>
      <c r="B1005" s="74">
        <v>464</v>
      </c>
      <c r="C1005" s="74" t="s">
        <v>815</v>
      </c>
      <c r="D1005" s="74" t="str">
        <f t="shared" si="23"/>
        <v>005980</v>
      </c>
      <c r="E1005" s="74"/>
      <c r="F1005" s="75">
        <v>44560</v>
      </c>
      <c r="G1005" s="76">
        <v>2033513</v>
      </c>
      <c r="H1005" s="77" t="s">
        <v>546</v>
      </c>
      <c r="I1005" s="75">
        <v>44579</v>
      </c>
      <c r="J1005" s="78">
        <v>44580</v>
      </c>
      <c r="K1005" s="79" t="s">
        <v>261</v>
      </c>
      <c r="L1005" s="80"/>
      <c r="M1005" s="67"/>
      <c r="N1005" s="81"/>
      <c r="O1005" s="81"/>
    </row>
    <row r="1006" spans="1:15" s="66" customFormat="1" hidden="1" x14ac:dyDescent="0.25">
      <c r="A1006" s="73">
        <v>645</v>
      </c>
      <c r="B1006" s="74">
        <v>299</v>
      </c>
      <c r="C1006" s="74" t="s">
        <v>832</v>
      </c>
      <c r="D1006" s="74" t="str">
        <f t="shared" si="23"/>
        <v>005989</v>
      </c>
      <c r="E1006" s="74"/>
      <c r="F1006" s="75">
        <v>44560</v>
      </c>
      <c r="G1006" s="76">
        <v>2043513</v>
      </c>
      <c r="H1006" s="77" t="s">
        <v>83</v>
      </c>
      <c r="I1006" s="75">
        <v>44579</v>
      </c>
      <c r="J1006" s="78">
        <v>44580</v>
      </c>
      <c r="K1006" s="79" t="s">
        <v>69</v>
      </c>
      <c r="L1006" s="80"/>
      <c r="M1006" s="67"/>
      <c r="N1006" s="81"/>
      <c r="O1006" s="81"/>
    </row>
    <row r="1007" spans="1:15" s="66" customFormat="1" x14ac:dyDescent="0.25">
      <c r="A1007" s="73">
        <v>669</v>
      </c>
      <c r="B1007" s="74">
        <v>465</v>
      </c>
      <c r="C1007" s="74" t="s">
        <v>858</v>
      </c>
      <c r="D1007" s="74" t="str">
        <f t="shared" si="23"/>
        <v>005994</v>
      </c>
      <c r="E1007" s="74"/>
      <c r="F1007" s="75">
        <v>44560</v>
      </c>
      <c r="G1007" s="76">
        <v>2218762</v>
      </c>
      <c r="H1007" s="77" t="s">
        <v>107</v>
      </c>
      <c r="I1007" s="75">
        <v>44579</v>
      </c>
      <c r="J1007" s="78">
        <v>44580</v>
      </c>
      <c r="K1007" s="79" t="s">
        <v>108</v>
      </c>
      <c r="L1007" s="80"/>
      <c r="M1007" s="67"/>
      <c r="N1007" s="81"/>
      <c r="O1007" s="81"/>
    </row>
    <row r="1008" spans="1:15" s="66" customFormat="1" hidden="1" x14ac:dyDescent="0.25">
      <c r="A1008" s="73">
        <v>705</v>
      </c>
      <c r="B1008" s="74">
        <v>299</v>
      </c>
      <c r="C1008" s="74" t="s">
        <v>897</v>
      </c>
      <c r="D1008" s="74" t="str">
        <f t="shared" si="23"/>
        <v>b5984</v>
      </c>
      <c r="E1008" s="74"/>
      <c r="F1008" s="75">
        <v>44560</v>
      </c>
      <c r="G1008" s="76">
        <v>2581381</v>
      </c>
      <c r="H1008" s="77" t="s">
        <v>86</v>
      </c>
      <c r="I1008" s="75">
        <v>44579</v>
      </c>
      <c r="J1008" s="78">
        <v>44580</v>
      </c>
      <c r="K1008" s="79" t="s">
        <v>69</v>
      </c>
      <c r="L1008" s="80"/>
      <c r="M1008" s="67"/>
      <c r="N1008" s="81"/>
      <c r="O1008" s="81"/>
    </row>
    <row r="1009" spans="1:15" s="66" customFormat="1" x14ac:dyDescent="0.25">
      <c r="A1009" s="73">
        <v>749</v>
      </c>
      <c r="B1009" s="74">
        <v>406</v>
      </c>
      <c r="C1009" s="74" t="s">
        <v>942</v>
      </c>
      <c r="D1009" s="74" t="str">
        <f t="shared" si="23"/>
        <v>005998</v>
      </c>
      <c r="E1009" s="74"/>
      <c r="F1009" s="75">
        <v>44560</v>
      </c>
      <c r="G1009" s="76">
        <v>3083828</v>
      </c>
      <c r="H1009" s="77" t="s">
        <v>107</v>
      </c>
      <c r="I1009" s="75">
        <v>44579</v>
      </c>
      <c r="J1009" s="78">
        <v>44580</v>
      </c>
      <c r="K1009" s="79" t="s">
        <v>765</v>
      </c>
      <c r="L1009" s="80"/>
      <c r="M1009" s="67"/>
      <c r="N1009" s="81"/>
      <c r="O1009" s="81"/>
    </row>
    <row r="1010" spans="1:15" s="66" customFormat="1" x14ac:dyDescent="0.25">
      <c r="A1010" s="73">
        <v>791</v>
      </c>
      <c r="B1010" s="74">
        <v>306</v>
      </c>
      <c r="C1010" s="74" t="s">
        <v>985</v>
      </c>
      <c r="D1010" s="74" t="str">
        <f t="shared" si="23"/>
        <v>005978</v>
      </c>
      <c r="E1010" s="74"/>
      <c r="F1010" s="75">
        <v>44560</v>
      </c>
      <c r="G1010" s="76">
        <v>3541255</v>
      </c>
      <c r="H1010" s="77" t="s">
        <v>986</v>
      </c>
      <c r="I1010" s="75">
        <v>44579</v>
      </c>
      <c r="J1010" s="78">
        <v>44580</v>
      </c>
      <c r="K1010" s="79" t="s">
        <v>796</v>
      </c>
      <c r="L1010" s="80"/>
      <c r="M1010" s="67"/>
      <c r="N1010" s="81"/>
      <c r="O1010" s="81"/>
    </row>
    <row r="1011" spans="1:15" s="66" customFormat="1" x14ac:dyDescent="0.25">
      <c r="A1011" s="73">
        <v>803</v>
      </c>
      <c r="B1011" s="74">
        <v>506</v>
      </c>
      <c r="C1011" s="74" t="s">
        <v>997</v>
      </c>
      <c r="D1011" s="74" t="str">
        <f>RIGHT(C1011,4)</f>
        <v>5986</v>
      </c>
      <c r="E1011" s="74"/>
      <c r="F1011" s="75">
        <v>44560</v>
      </c>
      <c r="G1011" s="76">
        <v>3694647</v>
      </c>
      <c r="H1011" s="77" t="s">
        <v>107</v>
      </c>
      <c r="I1011" s="75">
        <v>44579</v>
      </c>
      <c r="J1011" s="78">
        <v>44580</v>
      </c>
      <c r="K1011" s="79" t="s">
        <v>817</v>
      </c>
      <c r="L1011" s="80"/>
      <c r="M1011" s="67"/>
      <c r="N1011" s="81"/>
      <c r="O1011" s="81"/>
    </row>
    <row r="1012" spans="1:15" s="66" customFormat="1" x14ac:dyDescent="0.25">
      <c r="A1012" s="73">
        <v>820</v>
      </c>
      <c r="B1012" s="74">
        <v>524</v>
      </c>
      <c r="C1012" s="74" t="s">
        <v>1018</v>
      </c>
      <c r="D1012" s="74" t="str">
        <f>RIGHT(C1012,4)</f>
        <v>5992</v>
      </c>
      <c r="E1012" s="74"/>
      <c r="F1012" s="75">
        <v>44560</v>
      </c>
      <c r="G1012" s="76">
        <v>3884441</v>
      </c>
      <c r="H1012" s="77" t="s">
        <v>553</v>
      </c>
      <c r="I1012" s="75">
        <v>44579</v>
      </c>
      <c r="J1012" s="78">
        <v>44580</v>
      </c>
      <c r="K1012" s="79" t="s">
        <v>823</v>
      </c>
      <c r="L1012" s="80"/>
      <c r="M1012" s="67"/>
      <c r="N1012" s="81"/>
      <c r="O1012" s="81"/>
    </row>
    <row r="1013" spans="1:15" s="66" customFormat="1" x14ac:dyDescent="0.25">
      <c r="A1013" s="73">
        <v>888</v>
      </c>
      <c r="B1013" s="74">
        <v>411</v>
      </c>
      <c r="C1013" s="74" t="s">
        <v>1089</v>
      </c>
      <c r="D1013" s="74" t="str">
        <f t="shared" si="23"/>
        <v>005996</v>
      </c>
      <c r="E1013" s="74"/>
      <c r="F1013" s="75">
        <v>44560</v>
      </c>
      <c r="G1013" s="76">
        <v>5724026</v>
      </c>
      <c r="H1013" s="77" t="s">
        <v>107</v>
      </c>
      <c r="I1013" s="75">
        <v>44579</v>
      </c>
      <c r="J1013" s="78">
        <v>44580</v>
      </c>
      <c r="K1013" s="79" t="s">
        <v>750</v>
      </c>
      <c r="L1013" s="80"/>
      <c r="M1013" s="67"/>
      <c r="N1013" s="81"/>
      <c r="O1013" s="81"/>
    </row>
    <row r="1014" spans="1:15" s="66" customFormat="1" hidden="1" x14ac:dyDescent="0.25">
      <c r="A1014" s="73">
        <v>934</v>
      </c>
      <c r="B1014" s="74">
        <v>299</v>
      </c>
      <c r="C1014" s="74" t="s">
        <v>1141</v>
      </c>
      <c r="D1014" s="74" t="str">
        <f t="shared" si="23"/>
        <v>b5985</v>
      </c>
      <c r="E1014" s="74"/>
      <c r="F1014" s="75">
        <v>44560</v>
      </c>
      <c r="G1014" s="76">
        <v>832634</v>
      </c>
      <c r="H1014" s="77" t="s">
        <v>86</v>
      </c>
      <c r="I1014" s="75">
        <v>44581</v>
      </c>
      <c r="J1014" s="78">
        <v>44610</v>
      </c>
      <c r="K1014" s="79" t="s">
        <v>69</v>
      </c>
      <c r="L1014" s="80"/>
      <c r="M1014" s="67"/>
      <c r="N1014" s="81"/>
      <c r="O1014" s="81"/>
    </row>
    <row r="1015" spans="1:15" s="66" customFormat="1" hidden="1" x14ac:dyDescent="0.25">
      <c r="A1015" s="73">
        <v>942</v>
      </c>
      <c r="B1015" s="74">
        <v>299</v>
      </c>
      <c r="C1015" s="74" t="s">
        <v>1150</v>
      </c>
      <c r="D1015" s="74" t="str">
        <f t="shared" si="23"/>
        <v>b5993</v>
      </c>
      <c r="E1015" s="74"/>
      <c r="F1015" s="75">
        <v>44560</v>
      </c>
      <c r="G1015" s="76">
        <v>1357342</v>
      </c>
      <c r="H1015" s="77" t="s">
        <v>68</v>
      </c>
      <c r="I1015" s="75">
        <v>44581</v>
      </c>
      <c r="J1015" s="78">
        <v>44610</v>
      </c>
      <c r="K1015" s="79" t="s">
        <v>69</v>
      </c>
      <c r="L1015" s="80"/>
      <c r="M1015" s="67"/>
      <c r="N1015" s="81"/>
      <c r="O1015" s="81"/>
    </row>
    <row r="1016" spans="1:15" s="66" customFormat="1" hidden="1" x14ac:dyDescent="0.25">
      <c r="A1016" s="73">
        <v>945</v>
      </c>
      <c r="B1016" s="74">
        <v>299</v>
      </c>
      <c r="C1016" s="74" t="s">
        <v>1153</v>
      </c>
      <c r="D1016" s="74" t="str">
        <f t="shared" si="23"/>
        <v>005976</v>
      </c>
      <c r="E1016" s="74"/>
      <c r="F1016" s="75">
        <v>44560</v>
      </c>
      <c r="G1016" s="76">
        <v>1488300</v>
      </c>
      <c r="H1016" s="77" t="s">
        <v>83</v>
      </c>
      <c r="I1016" s="75">
        <v>44581</v>
      </c>
      <c r="J1016" s="78">
        <v>44610</v>
      </c>
      <c r="K1016" s="79" t="s">
        <v>69</v>
      </c>
      <c r="L1016" s="80"/>
      <c r="M1016" s="67"/>
      <c r="N1016" s="81"/>
      <c r="O1016" s="81"/>
    </row>
    <row r="1017" spans="1:15" s="66" customFormat="1" hidden="1" x14ac:dyDescent="0.25">
      <c r="A1017" s="73">
        <v>946</v>
      </c>
      <c r="B1017" s="74">
        <v>299</v>
      </c>
      <c r="C1017" s="74" t="s">
        <v>1154</v>
      </c>
      <c r="D1017" s="74" t="str">
        <f t="shared" si="23"/>
        <v>-B5975</v>
      </c>
      <c r="E1017" s="74"/>
      <c r="F1017" s="75">
        <v>44560</v>
      </c>
      <c r="G1017" s="76">
        <v>1625509</v>
      </c>
      <c r="H1017" s="77" t="s">
        <v>74</v>
      </c>
      <c r="I1017" s="75">
        <v>44581</v>
      </c>
      <c r="J1017" s="78">
        <v>44610</v>
      </c>
      <c r="K1017" s="79" t="s">
        <v>69</v>
      </c>
      <c r="L1017" s="80"/>
      <c r="M1017" s="67"/>
      <c r="N1017" s="81"/>
      <c r="O1017" s="81"/>
    </row>
    <row r="1018" spans="1:15" s="66" customFormat="1" hidden="1" x14ac:dyDescent="0.25">
      <c r="A1018" s="73">
        <v>967</v>
      </c>
      <c r="B1018" s="74">
        <v>299</v>
      </c>
      <c r="C1018" s="74" t="s">
        <v>1175</v>
      </c>
      <c r="D1018" s="74" t="str">
        <f t="shared" si="23"/>
        <v>005971</v>
      </c>
      <c r="E1018" s="74"/>
      <c r="F1018" s="75">
        <v>44560</v>
      </c>
      <c r="G1018" s="76">
        <v>1290691</v>
      </c>
      <c r="H1018" s="77" t="s">
        <v>83</v>
      </c>
      <c r="I1018" s="75">
        <v>44587</v>
      </c>
      <c r="J1018" s="78">
        <v>44610</v>
      </c>
      <c r="K1018" s="79" t="s">
        <v>69</v>
      </c>
      <c r="L1018" s="80"/>
      <c r="M1018" s="67"/>
      <c r="N1018" s="81"/>
      <c r="O1018" s="81"/>
    </row>
    <row r="1019" spans="1:15" s="66" customFormat="1" hidden="1" x14ac:dyDescent="0.25">
      <c r="A1019" s="73">
        <v>980</v>
      </c>
      <c r="B1019" s="74">
        <v>930</v>
      </c>
      <c r="C1019" s="74" t="s">
        <v>1188</v>
      </c>
      <c r="D1019" s="74" t="str">
        <f t="shared" si="23"/>
        <v>005969</v>
      </c>
      <c r="E1019" s="74"/>
      <c r="F1019" s="75">
        <v>44560</v>
      </c>
      <c r="G1019" s="76">
        <v>2767402</v>
      </c>
      <c r="H1019" s="77" t="s">
        <v>529</v>
      </c>
      <c r="I1019" s="75">
        <v>44600</v>
      </c>
      <c r="J1019" s="78">
        <v>44610</v>
      </c>
      <c r="K1019" s="79" t="s">
        <v>66</v>
      </c>
      <c r="L1019" s="80"/>
      <c r="M1019" s="67"/>
      <c r="N1019" s="81"/>
      <c r="O1019" s="81"/>
    </row>
    <row r="1020" spans="1:15" s="66" customFormat="1" hidden="1" x14ac:dyDescent="0.25">
      <c r="A1020" s="73">
        <v>174</v>
      </c>
      <c r="B1020" s="74">
        <v>299</v>
      </c>
      <c r="C1020" s="74">
        <v>46616</v>
      </c>
      <c r="D1020" s="74" t="str">
        <f t="shared" si="23"/>
        <v>46616</v>
      </c>
      <c r="E1020" s="74"/>
      <c r="F1020" s="75">
        <v>44561</v>
      </c>
      <c r="G1020" s="76">
        <v>-711734</v>
      </c>
      <c r="H1020" s="77" t="s">
        <v>255</v>
      </c>
      <c r="I1020" s="75">
        <v>44573</v>
      </c>
      <c r="J1020" s="78">
        <v>44580</v>
      </c>
      <c r="K1020" s="79" t="s">
        <v>69</v>
      </c>
      <c r="L1020" s="80" t="s">
        <v>63</v>
      </c>
      <c r="M1020" s="67"/>
      <c r="N1020" s="81"/>
      <c r="O1020" s="81"/>
    </row>
    <row r="1021" spans="1:15" s="66" customFormat="1" hidden="1" x14ac:dyDescent="0.25">
      <c r="A1021" s="73">
        <v>237</v>
      </c>
      <c r="B1021" s="74">
        <v>299</v>
      </c>
      <c r="C1021" s="74" t="s">
        <v>347</v>
      </c>
      <c r="D1021" s="74" t="str">
        <f t="shared" si="23"/>
        <v>006055</v>
      </c>
      <c r="E1021" s="74"/>
      <c r="F1021" s="75">
        <v>44561</v>
      </c>
      <c r="G1021" s="76">
        <v>403871</v>
      </c>
      <c r="H1021" s="77" t="s">
        <v>95</v>
      </c>
      <c r="I1021" s="75">
        <v>44579</v>
      </c>
      <c r="J1021" s="78">
        <v>44580</v>
      </c>
      <c r="K1021" s="79" t="s">
        <v>69</v>
      </c>
      <c r="L1021" s="80"/>
      <c r="M1021" s="67"/>
      <c r="N1021" s="81"/>
      <c r="O1021" s="81"/>
    </row>
    <row r="1022" spans="1:15" s="66" customFormat="1" hidden="1" x14ac:dyDescent="0.25">
      <c r="A1022" s="73">
        <v>288</v>
      </c>
      <c r="B1022" s="74">
        <v>299</v>
      </c>
      <c r="C1022" s="74" t="s">
        <v>407</v>
      </c>
      <c r="D1022" s="74" t="str">
        <f t="shared" si="23"/>
        <v>006018</v>
      </c>
      <c r="E1022" s="74"/>
      <c r="F1022" s="75">
        <v>44561</v>
      </c>
      <c r="G1022" s="76">
        <v>653400</v>
      </c>
      <c r="H1022" s="77" t="s">
        <v>74</v>
      </c>
      <c r="I1022" s="75">
        <v>44579</v>
      </c>
      <c r="J1022" s="78">
        <v>44580</v>
      </c>
      <c r="K1022" s="79" t="s">
        <v>69</v>
      </c>
      <c r="L1022" s="80"/>
      <c r="M1022" s="67"/>
      <c r="N1022" s="81"/>
      <c r="O1022" s="81"/>
    </row>
    <row r="1023" spans="1:15" s="66" customFormat="1" hidden="1" x14ac:dyDescent="0.25">
      <c r="A1023" s="73">
        <v>302</v>
      </c>
      <c r="B1023" s="74">
        <v>299</v>
      </c>
      <c r="C1023" s="74" t="s">
        <v>421</v>
      </c>
      <c r="D1023" s="74" t="str">
        <f t="shared" si="23"/>
        <v>006050</v>
      </c>
      <c r="E1023" s="74"/>
      <c r="F1023" s="75">
        <v>44561</v>
      </c>
      <c r="G1023" s="76">
        <v>679872</v>
      </c>
      <c r="H1023" s="77" t="s">
        <v>422</v>
      </c>
      <c r="I1023" s="75">
        <v>44579</v>
      </c>
      <c r="J1023" s="78">
        <v>44580</v>
      </c>
      <c r="K1023" s="79" t="s">
        <v>69</v>
      </c>
      <c r="L1023" s="80"/>
      <c r="M1023" s="67"/>
      <c r="N1023" s="81"/>
      <c r="O1023" s="81"/>
    </row>
    <row r="1024" spans="1:15" s="66" customFormat="1" hidden="1" x14ac:dyDescent="0.25">
      <c r="A1024" s="73">
        <v>340</v>
      </c>
      <c r="B1024" s="74">
        <v>299</v>
      </c>
      <c r="C1024" s="74" t="s">
        <v>469</v>
      </c>
      <c r="D1024" s="74" t="str">
        <f t="shared" si="23"/>
        <v>006049</v>
      </c>
      <c r="E1024" s="74"/>
      <c r="F1024" s="75">
        <v>44561</v>
      </c>
      <c r="G1024" s="76">
        <v>851136</v>
      </c>
      <c r="H1024" s="77" t="s">
        <v>422</v>
      </c>
      <c r="I1024" s="75">
        <v>44579</v>
      </c>
      <c r="J1024" s="78">
        <v>44580</v>
      </c>
      <c r="K1024" s="79" t="s">
        <v>69</v>
      </c>
      <c r="L1024" s="80"/>
      <c r="M1024" s="67"/>
      <c r="N1024" s="81"/>
      <c r="O1024" s="81"/>
    </row>
    <row r="1025" spans="1:15" s="66" customFormat="1" hidden="1" x14ac:dyDescent="0.25">
      <c r="A1025" s="73">
        <v>364</v>
      </c>
      <c r="B1025" s="74">
        <v>299</v>
      </c>
      <c r="C1025" s="74" t="s">
        <v>497</v>
      </c>
      <c r="D1025" s="74" t="str">
        <f t="shared" si="23"/>
        <v>006034</v>
      </c>
      <c r="E1025" s="74"/>
      <c r="F1025" s="75">
        <v>44561</v>
      </c>
      <c r="G1025" s="76">
        <v>911856</v>
      </c>
      <c r="H1025" s="77" t="s">
        <v>95</v>
      </c>
      <c r="I1025" s="75">
        <v>44579</v>
      </c>
      <c r="J1025" s="78">
        <v>44580</v>
      </c>
      <c r="K1025" s="79" t="s">
        <v>69</v>
      </c>
      <c r="L1025" s="80"/>
      <c r="M1025" s="67"/>
      <c r="N1025" s="81"/>
      <c r="O1025" s="81"/>
    </row>
    <row r="1026" spans="1:15" s="66" customFormat="1" hidden="1" x14ac:dyDescent="0.25">
      <c r="A1026" s="73">
        <v>390</v>
      </c>
      <c r="B1026" s="74">
        <v>299</v>
      </c>
      <c r="C1026" s="74" t="s">
        <v>527</v>
      </c>
      <c r="D1026" s="74" t="str">
        <f t="shared" si="23"/>
        <v>006024</v>
      </c>
      <c r="E1026" s="74"/>
      <c r="F1026" s="75">
        <v>44561</v>
      </c>
      <c r="G1026" s="76">
        <v>1018742</v>
      </c>
      <c r="H1026" s="77" t="s">
        <v>377</v>
      </c>
      <c r="I1026" s="75">
        <v>44579</v>
      </c>
      <c r="J1026" s="78">
        <v>44580</v>
      </c>
      <c r="K1026" s="79" t="s">
        <v>69</v>
      </c>
      <c r="L1026" s="80"/>
      <c r="M1026" s="67"/>
      <c r="N1026" s="81"/>
      <c r="O1026" s="81"/>
    </row>
    <row r="1027" spans="1:15" s="66" customFormat="1" hidden="1" x14ac:dyDescent="0.25">
      <c r="A1027" s="73">
        <v>472</v>
      </c>
      <c r="B1027" s="74">
        <v>299</v>
      </c>
      <c r="C1027" s="74" t="s">
        <v>619</v>
      </c>
      <c r="D1027" s="74" t="str">
        <f t="shared" si="23"/>
        <v>006030</v>
      </c>
      <c r="E1027" s="74"/>
      <c r="F1027" s="75">
        <v>44561</v>
      </c>
      <c r="G1027" s="76">
        <v>1290691</v>
      </c>
      <c r="H1027" s="77" t="s">
        <v>337</v>
      </c>
      <c r="I1027" s="75">
        <v>44579</v>
      </c>
      <c r="J1027" s="78">
        <v>44580</v>
      </c>
      <c r="K1027" s="79" t="s">
        <v>69</v>
      </c>
      <c r="L1027" s="80"/>
      <c r="M1027" s="67"/>
      <c r="N1027" s="81"/>
      <c r="O1027" s="81"/>
    </row>
    <row r="1028" spans="1:15" s="66" customFormat="1" x14ac:dyDescent="0.25">
      <c r="A1028" s="73">
        <v>614</v>
      </c>
      <c r="B1028" s="74">
        <v>465</v>
      </c>
      <c r="C1028" s="74" t="s">
        <v>788</v>
      </c>
      <c r="D1028" s="74" t="str">
        <f t="shared" si="23"/>
        <v>006057</v>
      </c>
      <c r="E1028" s="74"/>
      <c r="F1028" s="75">
        <v>44561</v>
      </c>
      <c r="G1028" s="76">
        <v>2029379</v>
      </c>
      <c r="H1028" s="77" t="s">
        <v>107</v>
      </c>
      <c r="I1028" s="75">
        <v>44579</v>
      </c>
      <c r="J1028" s="78">
        <v>44580</v>
      </c>
      <c r="K1028" s="79" t="s">
        <v>108</v>
      </c>
      <c r="L1028" s="80"/>
      <c r="M1028" s="67"/>
      <c r="N1028" s="81"/>
      <c r="O1028" s="81"/>
    </row>
    <row r="1029" spans="1:15" s="66" customFormat="1" hidden="1" x14ac:dyDescent="0.25">
      <c r="A1029" s="73">
        <v>651</v>
      </c>
      <c r="B1029" s="74">
        <v>299</v>
      </c>
      <c r="C1029" s="74" t="s">
        <v>838</v>
      </c>
      <c r="D1029" s="74" t="str">
        <f t="shared" si="23"/>
        <v>006017</v>
      </c>
      <c r="E1029" s="74"/>
      <c r="F1029" s="75">
        <v>44561</v>
      </c>
      <c r="G1029" s="76">
        <v>2106399</v>
      </c>
      <c r="H1029" s="77" t="s">
        <v>95</v>
      </c>
      <c r="I1029" s="75">
        <v>44579</v>
      </c>
      <c r="J1029" s="78">
        <v>44580</v>
      </c>
      <c r="K1029" s="79" t="s">
        <v>69</v>
      </c>
      <c r="L1029" s="80"/>
      <c r="M1029" s="67"/>
      <c r="N1029" s="81"/>
      <c r="O1029" s="81"/>
    </row>
    <row r="1030" spans="1:15" s="66" customFormat="1" x14ac:dyDescent="0.25">
      <c r="A1030" s="73">
        <v>688</v>
      </c>
      <c r="B1030" s="74">
        <v>511</v>
      </c>
      <c r="C1030" s="74" t="s">
        <v>877</v>
      </c>
      <c r="D1030" s="74" t="str">
        <f t="shared" si="23"/>
        <v>006032</v>
      </c>
      <c r="E1030" s="74"/>
      <c r="F1030" s="75">
        <v>44561</v>
      </c>
      <c r="G1030" s="76">
        <v>2433250</v>
      </c>
      <c r="H1030" s="77" t="s">
        <v>107</v>
      </c>
      <c r="I1030" s="75">
        <v>44579</v>
      </c>
      <c r="J1030" s="78">
        <v>44580</v>
      </c>
      <c r="K1030" s="79" t="s">
        <v>821</v>
      </c>
      <c r="L1030" s="80"/>
      <c r="M1030" s="67"/>
      <c r="N1030" s="81"/>
      <c r="O1030" s="81"/>
    </row>
    <row r="1031" spans="1:15" s="66" customFormat="1" x14ac:dyDescent="0.25">
      <c r="A1031" s="73">
        <v>798</v>
      </c>
      <c r="B1031" s="74">
        <v>620</v>
      </c>
      <c r="C1031" s="74" t="s">
        <v>993</v>
      </c>
      <c r="D1031" s="74" t="str">
        <f t="shared" si="23"/>
        <v>006025</v>
      </c>
      <c r="E1031" s="74"/>
      <c r="F1031" s="75">
        <v>44561</v>
      </c>
      <c r="G1031" s="76">
        <v>3679254</v>
      </c>
      <c r="H1031" s="77" t="s">
        <v>257</v>
      </c>
      <c r="I1031" s="75">
        <v>44579</v>
      </c>
      <c r="J1031" s="78">
        <v>44580</v>
      </c>
      <c r="K1031" s="79" t="s">
        <v>650</v>
      </c>
      <c r="L1031" s="80"/>
      <c r="M1031" s="67"/>
      <c r="N1031" s="81"/>
      <c r="O1031" s="81"/>
    </row>
    <row r="1032" spans="1:15" s="66" customFormat="1" x14ac:dyDescent="0.25">
      <c r="A1032" s="73">
        <v>845</v>
      </c>
      <c r="B1032" s="74">
        <v>428</v>
      </c>
      <c r="C1032" s="74" t="s">
        <v>1043</v>
      </c>
      <c r="D1032" s="74" t="str">
        <f t="shared" si="23"/>
        <v>006022</v>
      </c>
      <c r="E1032" s="74"/>
      <c r="F1032" s="75">
        <v>44561</v>
      </c>
      <c r="G1032" s="76">
        <v>4587088</v>
      </c>
      <c r="H1032" s="77" t="s">
        <v>107</v>
      </c>
      <c r="I1032" s="75">
        <v>44579</v>
      </c>
      <c r="J1032" s="78">
        <v>44580</v>
      </c>
      <c r="K1032" s="79" t="s">
        <v>807</v>
      </c>
      <c r="L1032" s="80"/>
      <c r="M1032" s="67"/>
      <c r="N1032" s="81"/>
      <c r="O1032" s="81"/>
    </row>
    <row r="1033" spans="1:15" s="66" customFormat="1" x14ac:dyDescent="0.25">
      <c r="A1033" s="73">
        <v>881</v>
      </c>
      <c r="B1033" s="74">
        <v>406</v>
      </c>
      <c r="C1033" s="74" t="s">
        <v>1082</v>
      </c>
      <c r="D1033" s="74" t="str">
        <f t="shared" si="23"/>
        <v>006053</v>
      </c>
      <c r="E1033" s="74"/>
      <c r="F1033" s="75">
        <v>44561</v>
      </c>
      <c r="G1033" s="76">
        <v>5556837</v>
      </c>
      <c r="H1033" s="77" t="s">
        <v>107</v>
      </c>
      <c r="I1033" s="75">
        <v>44579</v>
      </c>
      <c r="J1033" s="78">
        <v>44580</v>
      </c>
      <c r="K1033" s="79" t="s">
        <v>765</v>
      </c>
      <c r="L1033" s="80"/>
      <c r="M1033" s="67"/>
      <c r="N1033" s="81"/>
      <c r="O1033" s="81"/>
    </row>
    <row r="1034" spans="1:15" s="66" customFormat="1" x14ac:dyDescent="0.25">
      <c r="A1034" s="73">
        <v>887</v>
      </c>
      <c r="B1034" s="74">
        <v>607</v>
      </c>
      <c r="C1034" s="74" t="s">
        <v>1088</v>
      </c>
      <c r="D1034" s="74" t="str">
        <f t="shared" si="23"/>
        <v>006035</v>
      </c>
      <c r="E1034" s="74"/>
      <c r="F1034" s="75">
        <v>44561</v>
      </c>
      <c r="G1034" s="76">
        <v>5710584</v>
      </c>
      <c r="H1034" s="77" t="s">
        <v>107</v>
      </c>
      <c r="I1034" s="75">
        <v>44579</v>
      </c>
      <c r="J1034" s="78">
        <v>44580</v>
      </c>
      <c r="K1034" s="79" t="s">
        <v>584</v>
      </c>
      <c r="L1034" s="80"/>
      <c r="M1034" s="67"/>
      <c r="N1034" s="81"/>
      <c r="O1034" s="81"/>
    </row>
    <row r="1035" spans="1:15" s="66" customFormat="1" x14ac:dyDescent="0.25">
      <c r="A1035" s="73">
        <v>911</v>
      </c>
      <c r="B1035" s="74">
        <v>440</v>
      </c>
      <c r="C1035" s="74" t="s">
        <v>1117</v>
      </c>
      <c r="D1035" s="74" t="str">
        <f t="shared" si="23"/>
        <v>006021</v>
      </c>
      <c r="E1035" s="74"/>
      <c r="F1035" s="75">
        <v>44561</v>
      </c>
      <c r="G1035" s="76">
        <v>8726146</v>
      </c>
      <c r="H1035" s="77" t="s">
        <v>107</v>
      </c>
      <c r="I1035" s="75">
        <v>44579</v>
      </c>
      <c r="J1035" s="78">
        <v>44580</v>
      </c>
      <c r="K1035" s="79" t="s">
        <v>267</v>
      </c>
      <c r="L1035" s="80"/>
      <c r="M1035" s="67"/>
      <c r="N1035" s="81"/>
      <c r="O1035" s="81"/>
    </row>
    <row r="1036" spans="1:15" s="66" customFormat="1" hidden="1" x14ac:dyDescent="0.25">
      <c r="A1036" s="73">
        <v>929</v>
      </c>
      <c r="B1036" s="74">
        <v>299</v>
      </c>
      <c r="C1036" s="74" t="s">
        <v>1136</v>
      </c>
      <c r="D1036" s="74" t="str">
        <f t="shared" si="23"/>
        <v>006056</v>
      </c>
      <c r="E1036" s="74"/>
      <c r="F1036" s="75">
        <v>44561</v>
      </c>
      <c r="G1036" s="76">
        <v>1320405</v>
      </c>
      <c r="H1036" s="77" t="s">
        <v>95</v>
      </c>
      <c r="I1036" s="75">
        <v>44580</v>
      </c>
      <c r="J1036" s="78">
        <v>44580</v>
      </c>
      <c r="K1036" s="79" t="s">
        <v>69</v>
      </c>
      <c r="L1036" s="80"/>
      <c r="M1036" s="67"/>
      <c r="N1036" s="81"/>
      <c r="O1036" s="81"/>
    </row>
    <row r="1037" spans="1:15" s="66" customFormat="1" hidden="1" x14ac:dyDescent="0.25">
      <c r="A1037" s="73">
        <v>933</v>
      </c>
      <c r="B1037" s="74">
        <v>299</v>
      </c>
      <c r="C1037" s="74" t="s">
        <v>1140</v>
      </c>
      <c r="D1037" s="74" t="str">
        <f t="shared" si="23"/>
        <v>006038</v>
      </c>
      <c r="E1037" s="74"/>
      <c r="F1037" s="75">
        <v>44561</v>
      </c>
      <c r="G1037" s="76">
        <v>679872</v>
      </c>
      <c r="H1037" s="77" t="s">
        <v>74</v>
      </c>
      <c r="I1037" s="75">
        <v>44581</v>
      </c>
      <c r="J1037" s="78">
        <v>44610</v>
      </c>
      <c r="K1037" s="79" t="s">
        <v>69</v>
      </c>
      <c r="L1037" s="80"/>
      <c r="M1037" s="67"/>
      <c r="N1037" s="81"/>
      <c r="O1037" s="81"/>
    </row>
    <row r="1038" spans="1:15" s="66" customFormat="1" hidden="1" x14ac:dyDescent="0.25">
      <c r="A1038" s="73">
        <v>949</v>
      </c>
      <c r="B1038" s="74">
        <v>299</v>
      </c>
      <c r="C1038" s="74" t="s">
        <v>1157</v>
      </c>
      <c r="D1038" s="74" t="str">
        <f t="shared" si="23"/>
        <v>006027</v>
      </c>
      <c r="E1038" s="74"/>
      <c r="F1038" s="75">
        <v>44561</v>
      </c>
      <c r="G1038" s="76">
        <v>2232676</v>
      </c>
      <c r="H1038" s="77" t="s">
        <v>68</v>
      </c>
      <c r="I1038" s="75">
        <v>44581</v>
      </c>
      <c r="J1038" s="78">
        <v>44610</v>
      </c>
      <c r="K1038" s="79" t="s">
        <v>69</v>
      </c>
      <c r="L1038" s="80"/>
      <c r="M1038" s="67"/>
      <c r="N1038" s="81"/>
      <c r="O1038" s="81"/>
    </row>
    <row r="1039" spans="1:15" s="66" customFormat="1" hidden="1" x14ac:dyDescent="0.25">
      <c r="A1039" s="73">
        <v>954</v>
      </c>
      <c r="B1039" s="74">
        <v>299</v>
      </c>
      <c r="C1039" s="74" t="s">
        <v>1162</v>
      </c>
      <c r="D1039" s="74" t="str">
        <f t="shared" si="23"/>
        <v>006036</v>
      </c>
      <c r="E1039" s="74"/>
      <c r="F1039" s="75">
        <v>44561</v>
      </c>
      <c r="G1039" s="76">
        <v>1265163</v>
      </c>
      <c r="H1039" s="77" t="s">
        <v>337</v>
      </c>
      <c r="I1039" s="75">
        <v>44584</v>
      </c>
      <c r="J1039" s="78">
        <v>44610</v>
      </c>
      <c r="K1039" s="79" t="s">
        <v>69</v>
      </c>
      <c r="L1039" s="80"/>
      <c r="M1039" s="67"/>
      <c r="N1039" s="81"/>
      <c r="O1039" s="81"/>
    </row>
    <row r="1040" spans="1:15" s="66" customFormat="1" hidden="1" x14ac:dyDescent="0.25">
      <c r="A1040" s="73">
        <v>974</v>
      </c>
      <c r="B1040" s="74">
        <v>299</v>
      </c>
      <c r="C1040" s="74" t="s">
        <v>1182</v>
      </c>
      <c r="D1040" s="74" t="str">
        <f t="shared" si="23"/>
        <v>b6037</v>
      </c>
      <c r="E1040" s="74"/>
      <c r="F1040" s="75">
        <v>44561</v>
      </c>
      <c r="G1040" s="76">
        <v>1052421</v>
      </c>
      <c r="H1040" s="77" t="s">
        <v>86</v>
      </c>
      <c r="I1040" s="75">
        <v>44589</v>
      </c>
      <c r="J1040" s="78">
        <v>44610</v>
      </c>
      <c r="K1040" s="79" t="s">
        <v>69</v>
      </c>
      <c r="L1040" s="80"/>
      <c r="M1040" s="67"/>
      <c r="N1040" s="81"/>
      <c r="O1040" s="81"/>
    </row>
    <row r="1041" spans="1:15" s="66" customFormat="1" hidden="1" x14ac:dyDescent="0.25">
      <c r="A1041" s="73">
        <v>975</v>
      </c>
      <c r="B1041" s="74">
        <v>299</v>
      </c>
      <c r="C1041" s="74" t="s">
        <v>1183</v>
      </c>
      <c r="D1041" s="74" t="str">
        <f t="shared" si="23"/>
        <v>006048</v>
      </c>
      <c r="E1041" s="74"/>
      <c r="F1041" s="75">
        <v>44561</v>
      </c>
      <c r="G1041" s="76">
        <v>1172492</v>
      </c>
      <c r="H1041" s="77" t="s">
        <v>422</v>
      </c>
      <c r="I1041" s="75">
        <v>44600</v>
      </c>
      <c r="J1041" s="78">
        <v>44610</v>
      </c>
      <c r="K1041" s="79" t="s">
        <v>69</v>
      </c>
      <c r="L1041" s="80"/>
      <c r="M1041" s="67"/>
      <c r="N1041" s="81"/>
      <c r="O1041" s="81"/>
    </row>
    <row r="1042" spans="1:15" s="66" customFormat="1" hidden="1" x14ac:dyDescent="0.25">
      <c r="A1042" s="73">
        <v>1029</v>
      </c>
      <c r="B1042" s="74">
        <v>299</v>
      </c>
      <c r="C1042" s="74" t="s">
        <v>1240</v>
      </c>
      <c r="D1042" s="74" t="str">
        <f t="shared" si="23"/>
        <v>-B6023</v>
      </c>
      <c r="E1042" s="74"/>
      <c r="F1042" s="75">
        <v>44561</v>
      </c>
      <c r="G1042" s="76">
        <v>1912959</v>
      </c>
      <c r="H1042" s="77" t="s">
        <v>74</v>
      </c>
      <c r="I1042" s="75">
        <v>44669</v>
      </c>
      <c r="J1042" s="78">
        <v>44676</v>
      </c>
      <c r="K1042" s="79" t="s">
        <v>69</v>
      </c>
      <c r="L1042" s="80"/>
      <c r="M1042" s="67"/>
      <c r="N1042" s="81"/>
      <c r="O1042" s="81"/>
    </row>
    <row r="1043" spans="1:15" s="66" customFormat="1" hidden="1" x14ac:dyDescent="0.25">
      <c r="A1043" s="73"/>
      <c r="B1043" s="74"/>
      <c r="C1043" s="74"/>
      <c r="D1043" s="74"/>
      <c r="E1043" s="74"/>
      <c r="F1043" s="75"/>
      <c r="G1043" s="146"/>
      <c r="H1043" s="82">
        <f>SUM(G938:G1042)</f>
        <v>190478187</v>
      </c>
      <c r="I1043" s="75"/>
      <c r="J1043" s="78"/>
      <c r="K1043" s="79"/>
      <c r="L1043" s="80"/>
      <c r="M1043" s="67"/>
      <c r="N1043" s="81"/>
      <c r="O1043" s="81"/>
    </row>
    <row r="1044" spans="1:15" s="66" customFormat="1" hidden="1" x14ac:dyDescent="0.25">
      <c r="A1044" s="73"/>
      <c r="B1044" s="83"/>
      <c r="C1044" s="83"/>
      <c r="D1044" s="83"/>
      <c r="E1044" s="83"/>
      <c r="F1044" s="84"/>
      <c r="G1044" s="85"/>
      <c r="H1044" s="86">
        <f>SUM(G116:G1043)</f>
        <v>1880927325</v>
      </c>
      <c r="I1044" s="84"/>
      <c r="J1044" s="87"/>
      <c r="K1044" s="88"/>
      <c r="L1044" s="89"/>
      <c r="M1044" s="67"/>
      <c r="N1044" s="90"/>
      <c r="O1044" s="91"/>
    </row>
    <row r="1045" spans="1:15" s="66" customFormat="1" x14ac:dyDescent="0.25">
      <c r="A1045" s="73"/>
      <c r="B1045" s="83"/>
      <c r="C1045" s="83"/>
      <c r="D1045" s="83"/>
      <c r="E1045" s="83"/>
      <c r="F1045" s="84"/>
      <c r="G1045" s="85"/>
      <c r="H1045" s="92"/>
      <c r="I1045" s="84"/>
      <c r="J1045" s="87"/>
      <c r="K1045" s="88"/>
      <c r="L1045" s="89"/>
      <c r="M1045" s="67"/>
      <c r="N1045" s="90"/>
      <c r="O1045" s="91"/>
    </row>
    <row r="1046" spans="1:15" s="66" customFormat="1" x14ac:dyDescent="0.25">
      <c r="A1046" s="73"/>
      <c r="B1046" s="83"/>
      <c r="C1046" s="83"/>
      <c r="D1046" s="83"/>
      <c r="E1046" s="83"/>
      <c r="F1046" s="84"/>
      <c r="G1046" s="85"/>
      <c r="H1046" s="92"/>
      <c r="I1046" s="84"/>
      <c r="J1046" s="87"/>
      <c r="K1046" s="88"/>
      <c r="L1046" s="89"/>
      <c r="M1046" s="67"/>
      <c r="N1046" s="90"/>
      <c r="O1046" s="91"/>
    </row>
    <row r="1047" spans="1:15" s="66" customFormat="1" x14ac:dyDescent="0.25">
      <c r="A1047" s="73"/>
      <c r="B1047" s="83"/>
      <c r="C1047" s="83"/>
      <c r="D1047" s="83"/>
      <c r="E1047" s="83"/>
      <c r="F1047" s="84"/>
      <c r="G1047" s="85"/>
      <c r="H1047" s="92"/>
      <c r="I1047" s="84"/>
      <c r="J1047" s="87"/>
      <c r="K1047" s="88"/>
      <c r="L1047" s="93"/>
      <c r="M1047" s="67"/>
      <c r="N1047" s="67"/>
      <c r="O1047" s="67"/>
    </row>
    <row r="1048" spans="1:15" s="99" customFormat="1" x14ac:dyDescent="0.25">
      <c r="A1048" s="73"/>
      <c r="B1048" s="94"/>
      <c r="C1048" s="94"/>
      <c r="D1048" s="94"/>
      <c r="E1048" s="94"/>
      <c r="F1048" s="95"/>
      <c r="G1048" s="96"/>
      <c r="H1048" s="97"/>
      <c r="I1048" s="95"/>
      <c r="J1048" s="93"/>
      <c r="K1048" s="98"/>
      <c r="L1048" s="93"/>
      <c r="M1048" s="67"/>
      <c r="N1048" s="67"/>
      <c r="O1048" s="67"/>
    </row>
    <row r="1049" spans="1:15" s="66" customFormat="1" ht="15.75" x14ac:dyDescent="0.25">
      <c r="A1049" s="169" t="s">
        <v>1246</v>
      </c>
      <c r="B1049" s="170"/>
      <c r="C1049" s="170"/>
      <c r="D1049" s="170"/>
      <c r="E1049" s="170"/>
      <c r="F1049" s="171"/>
      <c r="G1049" s="100">
        <f>SUBTOTAL(9,G10:G1048)</f>
        <v>1043933030</v>
      </c>
      <c r="H1049" s="101" t="s">
        <v>1247</v>
      </c>
      <c r="I1049" s="101" t="s">
        <v>1247</v>
      </c>
      <c r="J1049" s="101" t="s">
        <v>1247</v>
      </c>
      <c r="K1049" s="101" t="s">
        <v>1247</v>
      </c>
      <c r="L1049" s="101" t="s">
        <v>1247</v>
      </c>
      <c r="M1049" s="67"/>
      <c r="N1049" s="67"/>
      <c r="O1049" s="67"/>
    </row>
    <row r="1050" spans="1:15" s="66" customFormat="1" x14ac:dyDescent="0.25">
      <c r="M1050" s="67"/>
      <c r="N1050" s="67"/>
      <c r="O1050" s="67"/>
    </row>
    <row r="1051" spans="1:15" s="62" customFormat="1" ht="16.5" x14ac:dyDescent="0.25">
      <c r="A1051" s="102" t="s">
        <v>1248</v>
      </c>
      <c r="M1051" s="63"/>
      <c r="N1051" s="63"/>
      <c r="O1051" s="63"/>
    </row>
    <row r="1052" spans="1:15" s="66" customFormat="1" ht="16.5" x14ac:dyDescent="0.25">
      <c r="A1052" s="102"/>
      <c r="H1052" s="103"/>
      <c r="M1052" s="67"/>
      <c r="N1052" s="67"/>
      <c r="O1052" s="67"/>
    </row>
    <row r="1053" spans="1:15" ht="20.45" customHeight="1" x14ac:dyDescent="0.25">
      <c r="A1053" s="172" t="s">
        <v>1249</v>
      </c>
      <c r="B1053" s="172"/>
      <c r="C1053" s="172"/>
      <c r="D1053" s="172"/>
      <c r="E1053" s="172"/>
      <c r="F1053" s="172"/>
      <c r="G1053" s="104" t="s">
        <v>1250</v>
      </c>
      <c r="H1053" s="105"/>
      <c r="L1053" s="106"/>
    </row>
    <row r="1054" spans="1:15" ht="18" customHeight="1" x14ac:dyDescent="0.25">
      <c r="A1054" s="164" t="s">
        <v>1251</v>
      </c>
      <c r="B1054" s="164"/>
      <c r="C1054" s="164"/>
      <c r="D1054" s="164"/>
      <c r="E1054" s="164"/>
      <c r="F1054" s="164"/>
      <c r="G1054" s="107">
        <v>135510239</v>
      </c>
      <c r="H1054" s="108"/>
    </row>
    <row r="1055" spans="1:15" ht="18" customHeight="1" x14ac:dyDescent="0.25">
      <c r="A1055" s="164" t="s">
        <v>1252</v>
      </c>
      <c r="B1055" s="164"/>
      <c r="C1055" s="164"/>
      <c r="D1055" s="164"/>
      <c r="E1055" s="164"/>
      <c r="F1055" s="164"/>
      <c r="G1055" s="110">
        <v>1902510777</v>
      </c>
      <c r="H1055" s="108"/>
      <c r="I1055" s="109"/>
    </row>
    <row r="1056" spans="1:15" ht="19.899999999999999" customHeight="1" x14ac:dyDescent="0.25">
      <c r="A1056" s="165" t="s">
        <v>1253</v>
      </c>
      <c r="B1056" s="165"/>
      <c r="C1056" s="165"/>
      <c r="D1056" s="165"/>
      <c r="E1056" s="165"/>
      <c r="F1056" s="165"/>
      <c r="G1056" s="111">
        <f>G1054+G1055</f>
        <v>2038021016</v>
      </c>
      <c r="H1056" s="112"/>
      <c r="I1056" s="113"/>
    </row>
    <row r="1057" spans="1:15" ht="19.899999999999999" customHeight="1" x14ac:dyDescent="0.25">
      <c r="A1057" s="173" t="s">
        <v>1254</v>
      </c>
      <c r="B1057" s="174"/>
      <c r="C1057" s="174"/>
      <c r="D1057" s="174"/>
      <c r="E1057" s="174"/>
      <c r="F1057" s="175"/>
      <c r="G1057" s="107">
        <v>135510239</v>
      </c>
      <c r="H1057" s="112"/>
      <c r="I1057" s="113"/>
    </row>
    <row r="1058" spans="1:15" s="66" customFormat="1" ht="20.45" customHeight="1" x14ac:dyDescent="0.25">
      <c r="A1058" s="165" t="s">
        <v>1255</v>
      </c>
      <c r="B1058" s="165"/>
      <c r="C1058" s="165"/>
      <c r="D1058" s="165"/>
      <c r="E1058" s="165"/>
      <c r="F1058" s="165"/>
      <c r="G1058" s="111">
        <f>G1057-G1054</f>
        <v>0</v>
      </c>
      <c r="H1058" s="103" t="s">
        <v>1256</v>
      </c>
      <c r="I1058" s="103"/>
      <c r="M1058" s="67"/>
      <c r="N1058" s="67"/>
      <c r="O1058" s="67"/>
    </row>
    <row r="1059" spans="1:15" s="66" customFormat="1" ht="16.5" x14ac:dyDescent="0.25">
      <c r="A1059" s="102"/>
      <c r="F1059" s="22"/>
      <c r="M1059" s="67"/>
      <c r="N1059" s="67"/>
      <c r="O1059" s="67"/>
    </row>
    <row r="1060" spans="1:15" ht="16.5" x14ac:dyDescent="0.25">
      <c r="A1060" s="102" t="s">
        <v>1257</v>
      </c>
      <c r="B1060" s="62"/>
      <c r="C1060" s="62"/>
      <c r="D1060" s="62"/>
      <c r="E1060" s="62"/>
      <c r="F1060" s="62"/>
      <c r="G1060" s="62"/>
      <c r="H1060" s="62"/>
    </row>
    <row r="1061" spans="1:15" ht="16.5" x14ac:dyDescent="0.25">
      <c r="A1061" s="102"/>
      <c r="B1061" s="66"/>
      <c r="C1061" s="66"/>
      <c r="D1061" s="66"/>
      <c r="E1061" s="66"/>
      <c r="F1061" s="66"/>
      <c r="G1061" s="66"/>
      <c r="H1061" s="103"/>
    </row>
    <row r="1062" spans="1:15" x14ac:dyDescent="0.25">
      <c r="A1062" s="172" t="s">
        <v>1249</v>
      </c>
      <c r="B1062" s="172"/>
      <c r="C1062" s="172"/>
      <c r="D1062" s="172"/>
      <c r="E1062" s="172"/>
      <c r="F1062" s="172"/>
      <c r="G1062" s="104" t="s">
        <v>1250</v>
      </c>
      <c r="H1062" s="105"/>
    </row>
    <row r="1063" spans="1:15" ht="19.899999999999999" customHeight="1" x14ac:dyDescent="0.25">
      <c r="A1063" s="164" t="s">
        <v>1258</v>
      </c>
      <c r="B1063" s="164"/>
      <c r="C1063" s="164"/>
      <c r="D1063" s="164"/>
      <c r="E1063" s="164"/>
      <c r="F1063" s="164"/>
      <c r="G1063" s="107">
        <f>G1064+G1065+G1066</f>
        <v>2038021016</v>
      </c>
      <c r="H1063" s="108"/>
    </row>
    <row r="1064" spans="1:15" ht="19.899999999999999" customHeight="1" x14ac:dyDescent="0.25">
      <c r="A1064" s="161" t="s">
        <v>1259</v>
      </c>
      <c r="B1064" s="162"/>
      <c r="C1064" s="162"/>
      <c r="D1064" s="162"/>
      <c r="E1064" s="162"/>
      <c r="F1064" s="163"/>
      <c r="G1064" s="110">
        <v>2092897113</v>
      </c>
      <c r="H1064" s="108"/>
    </row>
    <row r="1065" spans="1:15" ht="19.899999999999999" customHeight="1" x14ac:dyDescent="0.25">
      <c r="A1065" s="161" t="s">
        <v>1260</v>
      </c>
      <c r="B1065" s="162"/>
      <c r="C1065" s="162"/>
      <c r="D1065" s="162"/>
      <c r="E1065" s="162"/>
      <c r="F1065" s="163"/>
      <c r="G1065" s="110">
        <v>-54876097</v>
      </c>
      <c r="H1065" s="108"/>
    </row>
    <row r="1066" spans="1:15" ht="19.899999999999999" customHeight="1" x14ac:dyDescent="0.25">
      <c r="A1066" s="161" t="s">
        <v>1261</v>
      </c>
      <c r="B1066" s="162"/>
      <c r="C1066" s="162"/>
      <c r="D1066" s="162"/>
      <c r="E1066" s="162"/>
      <c r="F1066" s="163"/>
      <c r="G1066" s="110"/>
      <c r="H1066" s="108"/>
    </row>
    <row r="1067" spans="1:15" ht="19.899999999999999" customHeight="1" x14ac:dyDescent="0.25">
      <c r="A1067" s="164" t="s">
        <v>1262</v>
      </c>
      <c r="B1067" s="164"/>
      <c r="C1067" s="164"/>
      <c r="D1067" s="164"/>
      <c r="E1067" s="164"/>
      <c r="F1067" s="164"/>
      <c r="G1067" s="107">
        <v>0</v>
      </c>
      <c r="H1067" s="108"/>
    </row>
    <row r="1068" spans="1:15" ht="19.899999999999999" customHeight="1" x14ac:dyDescent="0.25">
      <c r="A1068" s="165" t="s">
        <v>1263</v>
      </c>
      <c r="B1068" s="165"/>
      <c r="C1068" s="165"/>
      <c r="D1068" s="165"/>
      <c r="E1068" s="165"/>
      <c r="F1068" s="165"/>
      <c r="G1068" s="111"/>
      <c r="H1068" s="103" t="s">
        <v>1264</v>
      </c>
    </row>
    <row r="1070" spans="1:15" ht="15" customHeight="1" x14ac:dyDescent="0.25">
      <c r="J1070" s="114" t="s">
        <v>1265</v>
      </c>
      <c r="K1070" s="115"/>
    </row>
    <row r="1071" spans="1:15" ht="15.75" x14ac:dyDescent="0.25">
      <c r="H1071" s="116"/>
      <c r="J1071" s="114" t="s">
        <v>1266</v>
      </c>
      <c r="K1071" s="114"/>
    </row>
    <row r="1072" spans="1:15" ht="15.75" x14ac:dyDescent="0.25">
      <c r="H1072" s="116"/>
    </row>
    <row r="1073" spans="8:15" ht="15.75" x14ac:dyDescent="0.25">
      <c r="H1073" s="117"/>
    </row>
    <row r="1074" spans="8:15" s="118" customFormat="1" ht="15.75" x14ac:dyDescent="0.25">
      <c r="J1074" s="119" t="s">
        <v>1267</v>
      </c>
      <c r="K1074" s="119"/>
      <c r="M1074" s="120"/>
      <c r="N1074" s="120"/>
      <c r="O1074" s="120"/>
    </row>
  </sheetData>
  <autoFilter ref="A9:O1044">
    <filterColumn colId="7">
      <filters>
        <filter val="NT/21E/CHANGIO"/>
        <filter val="NT/21E|CH AGIO"/>
        <filter val="NT/21E|CHA"/>
        <filter val="NT/21E|CHA COM"/>
        <filter val="NT/21E|CHA GIO"/>
        <filter val="NT/21E|CHACOM"/>
        <filter val="NT/21E|CHAGIO"/>
        <filter val="NT/21E|CHAGIO-71052991"/>
        <filter val="NT/21E|CHAGIOHEOMUOI"/>
        <filter val="NT/21E|CHAN"/>
        <filter val="NT/21E|CHAN GIO"/>
        <filter val="NT/21E|CHAN GIO HEO"/>
        <filter val="NT/21E|CHAN GIO HEO MUOI"/>
        <filter val="NT/21E|CHANGIO"/>
        <filter val="NT/21E|CHANGIO-71435138"/>
        <filter val="NT/21E|CHANGIOHEO"/>
        <filter val="NT/21E|CHANGIOHEOMUOI"/>
        <filter val="NT/21E|CHN GI HEO MUI"/>
        <filter val="NT/21E|G MUI 500G"/>
        <filter val="NT/21E|GA"/>
        <filter val="NT/21E|GA MUOI"/>
        <filter val="NT/21E|GA MUOI-CHAN GIO-HQ"/>
        <filter val="NT/21E|GAMUOI"/>
        <filter val="NT/21E|GAMUOI (DCT TIEN THUE HD SO C001626)"/>
        <filter val="NT/21E|GIO"/>
        <filter val="NT/21E|GIO HEO"/>
        <filter val="NT/21E|GIO TAI LUOI"/>
        <filter val="NT/21E|GIO TAI LUOI XAO"/>
        <filter val="NT/21E|GIOLUA"/>
        <filter val="NT/21E|GIOTAI"/>
        <filter val="NT/21E|GIOTAILUOIXAO"/>
        <filter val="NT/21E|GIOTAINAM"/>
        <filter val="NT/21E|GL"/>
        <filter val="NT/21E|GMUOI"/>
        <filter val="NT/21E|HANGHOACACLOAI"/>
        <filter val="NT/21E|HQTETBINHAN"/>
        <filter val="NT/21E|MOC NAM HUONG"/>
        <filter val="NT/21E|TPCN"/>
        <filter val="NT/21E|VAT10|CHA GIO"/>
        <filter val="NT/21E|VAT10|CHAN GIO"/>
        <filter val="NT/21E|VAT10|GA"/>
        <filter val="NT/21E|VAT10|GA MUOI"/>
        <filter val="NT/21E-3978|VAT10|CHANGIO"/>
        <filter val="NT/21E-4721|VAT10|CHANGIO"/>
        <filter val="NT/21E-5495|VAT10|CHANGIO"/>
        <filter val="NT/231E|GA"/>
      </filters>
    </filterColumn>
  </autoFilter>
  <mergeCells count="17">
    <mergeCell ref="A1063:F1063"/>
    <mergeCell ref="A3:L3"/>
    <mergeCell ref="A4:L4"/>
    <mergeCell ref="A5:L5"/>
    <mergeCell ref="A1049:F1049"/>
    <mergeCell ref="A1053:F1053"/>
    <mergeCell ref="A1054:F1054"/>
    <mergeCell ref="A1055:F1055"/>
    <mergeCell ref="A1056:F1056"/>
    <mergeCell ref="A1057:F1057"/>
    <mergeCell ref="A1058:F1058"/>
    <mergeCell ref="A1062:F1062"/>
    <mergeCell ref="A1064:F1064"/>
    <mergeCell ref="A1065:F1065"/>
    <mergeCell ref="A1066:F1066"/>
    <mergeCell ref="A1067:F1067"/>
    <mergeCell ref="A1068:F1068"/>
  </mergeCells>
  <conditionalFormatting sqref="D1:E1048576">
    <cfRule type="duplicateValues" dxfId="3" priority="2"/>
  </conditionalFormatting>
  <conditionalFormatting sqref="O4:O6">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F19"/>
  <sheetViews>
    <sheetView workbookViewId="0">
      <selection activeCell="C10" sqref="C10:C11"/>
    </sheetView>
  </sheetViews>
  <sheetFormatPr defaultRowHeight="15" x14ac:dyDescent="0.25"/>
  <cols>
    <col min="3" max="3" width="12.85546875" bestFit="1" customWidth="1"/>
    <col min="4" max="4" width="33.28515625" customWidth="1"/>
    <col min="5" max="5" width="18.85546875" bestFit="1" customWidth="1"/>
  </cols>
  <sheetData>
    <row r="1" spans="1:6" ht="15.75" x14ac:dyDescent="0.25">
      <c r="A1" s="121" t="s">
        <v>51</v>
      </c>
      <c r="B1" s="122" t="s">
        <v>1268</v>
      </c>
      <c r="C1" s="123" t="s">
        <v>1269</v>
      </c>
      <c r="D1" s="121" t="s">
        <v>1270</v>
      </c>
      <c r="E1" s="121" t="s">
        <v>1271</v>
      </c>
      <c r="F1" s="124"/>
    </row>
    <row r="2" spans="1:6" ht="15.75" x14ac:dyDescent="0.25">
      <c r="A2" s="125">
        <v>43</v>
      </c>
      <c r="B2" s="126">
        <v>39696</v>
      </c>
      <c r="C2" s="148">
        <v>44214</v>
      </c>
      <c r="D2" t="s">
        <v>1272</v>
      </c>
      <c r="E2" s="128">
        <v>595350</v>
      </c>
      <c r="F2" s="129" t="s">
        <v>1296</v>
      </c>
    </row>
    <row r="3" spans="1:6" ht="15.75" x14ac:dyDescent="0.25">
      <c r="A3" s="125">
        <v>11</v>
      </c>
      <c r="B3" s="126">
        <v>2882</v>
      </c>
      <c r="C3" s="149" t="s">
        <v>1287</v>
      </c>
      <c r="D3" t="s">
        <v>1288</v>
      </c>
      <c r="E3" s="128">
        <v>2119066</v>
      </c>
      <c r="F3" s="129" t="s">
        <v>1296</v>
      </c>
    </row>
    <row r="4" spans="1:6" ht="15.75" x14ac:dyDescent="0.25">
      <c r="A4" s="125">
        <v>44</v>
      </c>
      <c r="B4" s="126">
        <v>42787</v>
      </c>
      <c r="C4" s="127">
        <v>44231</v>
      </c>
      <c r="D4" t="s">
        <v>1273</v>
      </c>
      <c r="E4" s="128">
        <v>1175604</v>
      </c>
      <c r="F4" s="129" t="s">
        <v>1296</v>
      </c>
    </row>
    <row r="5" spans="1:6" ht="15.75" x14ac:dyDescent="0.25">
      <c r="A5" s="125">
        <v>45</v>
      </c>
      <c r="B5" s="126">
        <v>43730</v>
      </c>
      <c r="C5" s="127">
        <v>44247</v>
      </c>
      <c r="D5" t="s">
        <v>1274</v>
      </c>
      <c r="E5" s="128">
        <v>4096587</v>
      </c>
      <c r="F5" s="129" t="s">
        <v>1296</v>
      </c>
    </row>
    <row r="6" spans="1:6" ht="15.75" x14ac:dyDescent="0.25">
      <c r="A6" s="125">
        <v>46</v>
      </c>
      <c r="B6" s="126">
        <v>43731</v>
      </c>
      <c r="C6" s="127">
        <v>44247</v>
      </c>
      <c r="D6" t="s">
        <v>1275</v>
      </c>
      <c r="E6" s="128">
        <v>2840404</v>
      </c>
      <c r="F6" s="129" t="s">
        <v>1296</v>
      </c>
    </row>
    <row r="7" spans="1:6" ht="15.75" x14ac:dyDescent="0.25">
      <c r="A7" s="125">
        <v>49</v>
      </c>
      <c r="B7" s="126">
        <v>49717</v>
      </c>
      <c r="C7" s="125" t="s">
        <v>1276</v>
      </c>
      <c r="D7" t="s">
        <v>1277</v>
      </c>
      <c r="E7" s="128">
        <v>947595</v>
      </c>
      <c r="F7" s="129" t="s">
        <v>1296</v>
      </c>
    </row>
    <row r="8" spans="1:6" ht="15.75" x14ac:dyDescent="0.25">
      <c r="A8" s="125">
        <v>2</v>
      </c>
      <c r="B8" s="126">
        <v>670</v>
      </c>
      <c r="C8" s="125" t="s">
        <v>1278</v>
      </c>
      <c r="D8" t="s">
        <v>1279</v>
      </c>
      <c r="E8" s="128">
        <v>770362</v>
      </c>
      <c r="F8" s="129" t="s">
        <v>1296</v>
      </c>
    </row>
    <row r="9" spans="1:6" ht="15.75" x14ac:dyDescent="0.25">
      <c r="A9" s="125">
        <v>3</v>
      </c>
      <c r="B9" s="126">
        <v>831</v>
      </c>
      <c r="C9" s="125" t="s">
        <v>1280</v>
      </c>
      <c r="D9" t="s">
        <v>1281</v>
      </c>
      <c r="E9" s="128">
        <v>1309726</v>
      </c>
      <c r="F9" s="129" t="s">
        <v>1296</v>
      </c>
    </row>
    <row r="10" spans="1:6" ht="15.75" x14ac:dyDescent="0.25">
      <c r="A10" s="125">
        <v>4</v>
      </c>
      <c r="B10" s="126">
        <v>832</v>
      </c>
      <c r="C10" s="125" t="s">
        <v>1280</v>
      </c>
      <c r="D10" t="s">
        <v>1282</v>
      </c>
      <c r="E10" s="128">
        <v>3891107</v>
      </c>
      <c r="F10" s="129" t="s">
        <v>1296</v>
      </c>
    </row>
    <row r="11" spans="1:6" ht="15.75" x14ac:dyDescent="0.25">
      <c r="A11" s="125">
        <v>5</v>
      </c>
      <c r="B11" s="126">
        <v>833</v>
      </c>
      <c r="C11" s="125" t="s">
        <v>1280</v>
      </c>
      <c r="D11" t="s">
        <v>1283</v>
      </c>
      <c r="E11" s="128">
        <v>5653115</v>
      </c>
      <c r="F11" s="129" t="s">
        <v>1296</v>
      </c>
    </row>
    <row r="12" spans="1:6" ht="15.75" x14ac:dyDescent="0.25">
      <c r="A12" s="125">
        <v>6</v>
      </c>
      <c r="B12" s="126">
        <v>834</v>
      </c>
      <c r="C12" s="125" t="s">
        <v>1280</v>
      </c>
      <c r="D12" t="s">
        <v>1274</v>
      </c>
      <c r="E12" s="128">
        <v>3992022</v>
      </c>
      <c r="F12" s="129" t="s">
        <v>1296</v>
      </c>
    </row>
    <row r="13" spans="1:6" ht="15.75" x14ac:dyDescent="0.25">
      <c r="A13" s="125">
        <v>7</v>
      </c>
      <c r="B13" s="126">
        <v>836</v>
      </c>
      <c r="C13" s="125" t="s">
        <v>1280</v>
      </c>
      <c r="D13" t="s">
        <v>1284</v>
      </c>
      <c r="E13" s="128">
        <v>3015319</v>
      </c>
      <c r="F13" s="129" t="s">
        <v>1296</v>
      </c>
    </row>
    <row r="14" spans="1:6" ht="15.75" x14ac:dyDescent="0.25">
      <c r="A14" s="125">
        <v>8</v>
      </c>
      <c r="B14" s="126">
        <v>1904</v>
      </c>
      <c r="C14" s="125" t="s">
        <v>1285</v>
      </c>
      <c r="D14" t="s">
        <v>1286</v>
      </c>
      <c r="E14" s="128">
        <v>595350</v>
      </c>
      <c r="F14" s="129" t="s">
        <v>1296</v>
      </c>
    </row>
    <row r="15" spans="1:6" ht="15.75" x14ac:dyDescent="0.25">
      <c r="A15" s="125">
        <v>12</v>
      </c>
      <c r="B15" s="126">
        <v>2911</v>
      </c>
      <c r="C15" s="125" t="s">
        <v>1289</v>
      </c>
      <c r="D15" t="s">
        <v>1290</v>
      </c>
      <c r="E15" s="128">
        <v>1265682</v>
      </c>
      <c r="F15" s="129" t="s">
        <v>1296</v>
      </c>
    </row>
    <row r="16" spans="1:6" ht="15.75" x14ac:dyDescent="0.25">
      <c r="A16" s="125">
        <v>13</v>
      </c>
      <c r="B16" s="126">
        <v>2918</v>
      </c>
      <c r="C16" s="125" t="s">
        <v>1289</v>
      </c>
      <c r="D16" t="s">
        <v>1291</v>
      </c>
      <c r="E16" s="128">
        <v>623918</v>
      </c>
      <c r="F16" s="129" t="s">
        <v>1296</v>
      </c>
    </row>
    <row r="17" spans="1:6" ht="15.75" x14ac:dyDescent="0.25">
      <c r="A17" s="125">
        <v>17</v>
      </c>
      <c r="B17" s="126">
        <v>4000</v>
      </c>
      <c r="C17" s="125" t="s">
        <v>1292</v>
      </c>
      <c r="D17" t="s">
        <v>1293</v>
      </c>
      <c r="E17" s="128">
        <v>1948657</v>
      </c>
      <c r="F17" s="129" t="s">
        <v>1296</v>
      </c>
    </row>
    <row r="18" spans="1:6" ht="15.75" x14ac:dyDescent="0.25">
      <c r="A18" s="125">
        <v>29</v>
      </c>
      <c r="B18" s="126">
        <v>5093</v>
      </c>
      <c r="C18" s="125" t="s">
        <v>1294</v>
      </c>
      <c r="D18" s="130" t="s">
        <v>1295</v>
      </c>
      <c r="E18" s="131">
        <v>770362</v>
      </c>
      <c r="F18" s="129" t="s">
        <v>1296</v>
      </c>
    </row>
    <row r="19" spans="1:6" ht="15.75" x14ac:dyDescent="0.25">
      <c r="A19" s="125">
        <v>30</v>
      </c>
      <c r="B19" s="126">
        <v>5095</v>
      </c>
      <c r="C19" s="125" t="s">
        <v>1294</v>
      </c>
      <c r="D19" s="130" t="s">
        <v>1295</v>
      </c>
      <c r="E19" s="131">
        <v>1290691</v>
      </c>
      <c r="F19" s="129" t="s">
        <v>1296</v>
      </c>
    </row>
  </sheetData>
  <autoFilter ref="A1:F174">
    <sortState ref="A2:G174">
      <sortCondition sortBy="cellColor" ref="B1:B19" dxfId="1"/>
    </sortState>
  </autoFilter>
  <conditionalFormatting sqref="B1:B1048576">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8"/>
  <sheetViews>
    <sheetView workbookViewId="0">
      <selection activeCell="A7" sqref="A7"/>
    </sheetView>
  </sheetViews>
  <sheetFormatPr defaultRowHeight="15" x14ac:dyDescent="0.25"/>
  <cols>
    <col min="2" max="2" width="37.5703125" customWidth="1"/>
    <col min="3" max="3" width="7.85546875" bestFit="1" customWidth="1"/>
    <col min="4" max="4" width="10.5703125" bestFit="1" customWidth="1"/>
    <col min="5" max="5" width="17.85546875" customWidth="1"/>
    <col min="6" max="6" width="7.42578125" customWidth="1"/>
    <col min="7" max="7" width="31.85546875" customWidth="1"/>
  </cols>
  <sheetData>
    <row r="1" spans="1:7" ht="15.75" x14ac:dyDescent="0.25">
      <c r="A1" s="132" t="s">
        <v>1297</v>
      </c>
      <c r="B1" s="133"/>
      <c r="C1" s="133"/>
      <c r="D1" s="133"/>
      <c r="E1" s="133"/>
      <c r="F1" s="133"/>
      <c r="G1" s="133"/>
    </row>
    <row r="2" spans="1:7" ht="15.75" x14ac:dyDescent="0.25">
      <c r="A2" s="132" t="s">
        <v>1298</v>
      </c>
      <c r="B2" s="133"/>
      <c r="C2" s="133"/>
      <c r="D2" s="133"/>
      <c r="E2" s="132"/>
      <c r="F2" s="133"/>
      <c r="G2" s="133"/>
    </row>
    <row r="3" spans="1:7" ht="15.75" x14ac:dyDescent="0.25">
      <c r="A3" s="132" t="s">
        <v>1299</v>
      </c>
      <c r="B3" s="133"/>
      <c r="C3" s="133"/>
      <c r="D3" s="133"/>
      <c r="E3" s="132"/>
      <c r="F3" s="133"/>
      <c r="G3" s="133"/>
    </row>
    <row r="4" spans="1:7" ht="15.75" x14ac:dyDescent="0.25">
      <c r="A4" s="132" t="s">
        <v>1300</v>
      </c>
      <c r="B4" s="133"/>
      <c r="C4" s="133"/>
      <c r="D4" s="133"/>
      <c r="E4" s="132"/>
      <c r="F4" s="133"/>
      <c r="G4" s="133"/>
    </row>
    <row r="5" spans="1:7" ht="45" x14ac:dyDescent="0.25">
      <c r="A5" s="134" t="s">
        <v>1301</v>
      </c>
      <c r="B5" s="134" t="s">
        <v>1302</v>
      </c>
      <c r="C5" s="135" t="s">
        <v>1303</v>
      </c>
      <c r="D5" s="136" t="s">
        <v>1304</v>
      </c>
      <c r="E5" s="134" t="s">
        <v>1305</v>
      </c>
      <c r="F5" s="134" t="s">
        <v>1306</v>
      </c>
      <c r="G5" s="137" t="s">
        <v>1307</v>
      </c>
    </row>
    <row r="6" spans="1:7" x14ac:dyDescent="0.25">
      <c r="A6" s="138">
        <v>10303</v>
      </c>
      <c r="B6" s="139" t="s">
        <v>1308</v>
      </c>
      <c r="C6" s="140">
        <v>88403</v>
      </c>
      <c r="D6" s="141">
        <v>44225</v>
      </c>
      <c r="E6" s="142">
        <v>132345440</v>
      </c>
      <c r="F6" s="143">
        <v>184247</v>
      </c>
      <c r="G6" s="144" t="s">
        <v>1309</v>
      </c>
    </row>
    <row r="7" spans="1:7" x14ac:dyDescent="0.25">
      <c r="A7" s="138">
        <v>10303</v>
      </c>
      <c r="B7" s="139" t="s">
        <v>1308</v>
      </c>
      <c r="C7" s="140">
        <v>86075</v>
      </c>
      <c r="D7" s="141">
        <v>44221</v>
      </c>
      <c r="E7" s="142">
        <v>35044234</v>
      </c>
      <c r="F7" s="143">
        <v>181465</v>
      </c>
      <c r="G7" s="144" t="s">
        <v>1310</v>
      </c>
    </row>
    <row r="8" spans="1:7" x14ac:dyDescent="0.25">
      <c r="A8" s="138">
        <v>10303</v>
      </c>
      <c r="B8" s="139" t="s">
        <v>1308</v>
      </c>
      <c r="C8" s="140">
        <v>91459</v>
      </c>
      <c r="D8" s="141">
        <v>44254</v>
      </c>
      <c r="E8" s="142">
        <v>149828516</v>
      </c>
      <c r="F8" s="143">
        <v>190725</v>
      </c>
      <c r="G8" s="144" t="s">
        <v>1311</v>
      </c>
    </row>
    <row r="9" spans="1:7" x14ac:dyDescent="0.25">
      <c r="A9" s="138">
        <v>10303</v>
      </c>
      <c r="B9" s="139" t="s">
        <v>1308</v>
      </c>
      <c r="C9" s="140">
        <v>90002</v>
      </c>
      <c r="D9" s="141">
        <v>44253</v>
      </c>
      <c r="E9" s="142">
        <v>36343681</v>
      </c>
      <c r="F9" s="143">
        <v>189783</v>
      </c>
      <c r="G9" s="144" t="s">
        <v>1312</v>
      </c>
    </row>
    <row r="10" spans="1:7" x14ac:dyDescent="0.25">
      <c r="A10" s="138">
        <v>10303</v>
      </c>
      <c r="B10" s="139" t="s">
        <v>1308</v>
      </c>
      <c r="C10" s="140">
        <v>94845</v>
      </c>
      <c r="D10" s="141">
        <v>44285</v>
      </c>
      <c r="E10" s="142">
        <v>192498241</v>
      </c>
      <c r="F10" s="143">
        <v>198939</v>
      </c>
      <c r="G10" s="144" t="s">
        <v>1313</v>
      </c>
    </row>
    <row r="11" spans="1:7" x14ac:dyDescent="0.25">
      <c r="A11" s="138">
        <v>10303</v>
      </c>
      <c r="B11" s="139" t="s">
        <v>1308</v>
      </c>
      <c r="C11" s="140">
        <v>93414</v>
      </c>
      <c r="D11" s="141">
        <v>44284</v>
      </c>
      <c r="E11" s="142">
        <v>42118170</v>
      </c>
      <c r="F11" s="143">
        <v>197349</v>
      </c>
      <c r="G11" s="144" t="s">
        <v>1314</v>
      </c>
    </row>
    <row r="12" spans="1:7" x14ac:dyDescent="0.25">
      <c r="A12" s="138">
        <v>10303</v>
      </c>
      <c r="B12" s="139" t="s">
        <v>1308</v>
      </c>
      <c r="C12" s="140">
        <v>98068</v>
      </c>
      <c r="D12" s="141">
        <v>44314</v>
      </c>
      <c r="E12" s="142">
        <v>100973019</v>
      </c>
      <c r="F12" s="143">
        <v>205361</v>
      </c>
      <c r="G12" s="144" t="s">
        <v>1315</v>
      </c>
    </row>
    <row r="13" spans="1:7" x14ac:dyDescent="0.25">
      <c r="A13" s="138">
        <v>10303</v>
      </c>
      <c r="B13" s="139" t="s">
        <v>1308</v>
      </c>
      <c r="C13" s="140">
        <v>96027</v>
      </c>
      <c r="D13" s="141">
        <v>44312</v>
      </c>
      <c r="E13" s="142">
        <v>24965322</v>
      </c>
      <c r="F13" s="143">
        <v>204353</v>
      </c>
      <c r="G13" s="144" t="s">
        <v>1316</v>
      </c>
    </row>
    <row r="14" spans="1:7" x14ac:dyDescent="0.25">
      <c r="A14" s="138">
        <v>10303</v>
      </c>
      <c r="B14" s="139" t="s">
        <v>1308</v>
      </c>
      <c r="C14" s="140">
        <v>135</v>
      </c>
      <c r="D14" s="141">
        <v>44345</v>
      </c>
      <c r="E14" s="142">
        <v>103204913</v>
      </c>
      <c r="F14" s="143">
        <v>211494</v>
      </c>
      <c r="G14" s="144" t="s">
        <v>1317</v>
      </c>
    </row>
    <row r="15" spans="1:7" x14ac:dyDescent="0.25">
      <c r="A15" s="138">
        <v>10303</v>
      </c>
      <c r="B15" s="139" t="s">
        <v>1308</v>
      </c>
      <c r="C15" s="140">
        <v>99148</v>
      </c>
      <c r="D15" s="141">
        <v>44340</v>
      </c>
      <c r="E15" s="142">
        <v>31226108</v>
      </c>
      <c r="F15" s="143">
        <v>209754</v>
      </c>
      <c r="G15" s="144" t="s">
        <v>1318</v>
      </c>
    </row>
    <row r="16" spans="1:7" x14ac:dyDescent="0.25">
      <c r="A16" s="138">
        <v>10303</v>
      </c>
      <c r="B16" s="139" t="s">
        <v>1308</v>
      </c>
      <c r="C16" s="140">
        <v>2623</v>
      </c>
      <c r="D16" s="141">
        <v>44377</v>
      </c>
      <c r="E16" s="142">
        <v>64488241</v>
      </c>
      <c r="F16" s="143">
        <v>216398</v>
      </c>
      <c r="G16" s="144" t="s">
        <v>1319</v>
      </c>
    </row>
    <row r="17" spans="1:7" x14ac:dyDescent="0.25">
      <c r="A17" s="138">
        <v>10303</v>
      </c>
      <c r="B17" s="139" t="s">
        <v>1308</v>
      </c>
      <c r="C17" s="140">
        <v>5006</v>
      </c>
      <c r="D17" s="141">
        <v>44406</v>
      </c>
      <c r="E17" s="142">
        <v>191318696</v>
      </c>
      <c r="F17" s="143">
        <v>221109</v>
      </c>
      <c r="G17" s="144" t="s">
        <v>1320</v>
      </c>
    </row>
    <row r="18" spans="1:7" x14ac:dyDescent="0.25">
      <c r="A18" s="138">
        <v>10303</v>
      </c>
      <c r="B18" s="139" t="s">
        <v>1308</v>
      </c>
      <c r="C18" s="140">
        <v>6923</v>
      </c>
      <c r="D18" s="141">
        <v>44437</v>
      </c>
      <c r="E18" s="142">
        <v>212985687</v>
      </c>
      <c r="F18" s="143">
        <v>224047</v>
      </c>
      <c r="G18" s="144" t="s">
        <v>1321</v>
      </c>
    </row>
    <row r="19" spans="1:7" x14ac:dyDescent="0.25">
      <c r="A19" s="138">
        <v>10303</v>
      </c>
      <c r="B19" s="139" t="s">
        <v>1308</v>
      </c>
      <c r="C19" s="140">
        <v>11034</v>
      </c>
      <c r="D19" s="141">
        <v>44468</v>
      </c>
      <c r="E19" s="142">
        <v>109242528</v>
      </c>
      <c r="F19" s="143">
        <v>231036</v>
      </c>
      <c r="G19" s="144" t="s">
        <v>1322</v>
      </c>
    </row>
    <row r="20" spans="1:7" x14ac:dyDescent="0.25">
      <c r="A20" s="138">
        <v>10303</v>
      </c>
      <c r="B20" s="139" t="s">
        <v>1308</v>
      </c>
      <c r="C20" s="140">
        <v>13942</v>
      </c>
      <c r="D20" s="141">
        <v>44498</v>
      </c>
      <c r="E20" s="142">
        <v>82793834</v>
      </c>
      <c r="F20" s="143">
        <v>237939</v>
      </c>
      <c r="G20" s="144" t="s">
        <v>1323</v>
      </c>
    </row>
    <row r="21" spans="1:7" x14ac:dyDescent="0.25">
      <c r="A21" s="138">
        <v>10303</v>
      </c>
      <c r="B21" s="139" t="s">
        <v>1308</v>
      </c>
      <c r="C21" s="145">
        <v>15879</v>
      </c>
      <c r="D21" s="141">
        <v>44529</v>
      </c>
      <c r="E21" s="142">
        <v>248208980</v>
      </c>
      <c r="F21" s="143"/>
      <c r="G21" s="144" t="s">
        <v>1324</v>
      </c>
    </row>
    <row r="22" spans="1:7" x14ac:dyDescent="0.25">
      <c r="A22" s="138">
        <v>10303</v>
      </c>
      <c r="B22" s="139" t="s">
        <v>1308</v>
      </c>
      <c r="C22" s="140">
        <v>20962</v>
      </c>
      <c r="D22" s="141">
        <v>44560</v>
      </c>
      <c r="E22" s="142">
        <v>252740038</v>
      </c>
      <c r="F22" s="143">
        <v>253086</v>
      </c>
      <c r="G22" s="144" t="s">
        <v>1325</v>
      </c>
    </row>
    <row r="23" spans="1:7" x14ac:dyDescent="0.25">
      <c r="A23" s="138">
        <v>10303</v>
      </c>
      <c r="B23" s="139" t="s">
        <v>1308</v>
      </c>
      <c r="C23" s="140">
        <v>25947</v>
      </c>
      <c r="D23" s="141">
        <v>44589</v>
      </c>
      <c r="E23" s="142">
        <v>217783853</v>
      </c>
      <c r="F23" s="143">
        <v>261680</v>
      </c>
      <c r="G23" s="144" t="s">
        <v>1326</v>
      </c>
    </row>
    <row r="24" spans="1:7" x14ac:dyDescent="0.25">
      <c r="A24" s="138">
        <v>10303</v>
      </c>
      <c r="B24" s="139" t="s">
        <v>1308</v>
      </c>
      <c r="C24" s="140">
        <v>27171</v>
      </c>
      <c r="D24" s="141">
        <v>44619</v>
      </c>
      <c r="E24" s="142">
        <v>296190552</v>
      </c>
      <c r="F24" s="143">
        <v>265517</v>
      </c>
      <c r="G24" s="144" t="s">
        <v>1327</v>
      </c>
    </row>
    <row r="25" spans="1:7" x14ac:dyDescent="0.25">
      <c r="A25" s="138">
        <v>10303</v>
      </c>
      <c r="B25" s="139" t="s">
        <v>1308</v>
      </c>
      <c r="C25" s="140">
        <v>30505</v>
      </c>
      <c r="D25" s="141">
        <v>44650</v>
      </c>
      <c r="E25" s="142">
        <v>132468932</v>
      </c>
      <c r="F25" s="143">
        <v>272456</v>
      </c>
      <c r="G25" s="144" t="s">
        <v>1328</v>
      </c>
    </row>
    <row r="26" spans="1:7" x14ac:dyDescent="0.25">
      <c r="A26" s="138">
        <v>10303</v>
      </c>
      <c r="B26" s="139" t="s">
        <v>1308</v>
      </c>
      <c r="C26" s="140">
        <v>33102</v>
      </c>
      <c r="D26" s="141">
        <v>44679</v>
      </c>
      <c r="E26" s="142">
        <v>164675307</v>
      </c>
      <c r="F26" s="143">
        <v>278467</v>
      </c>
      <c r="G26" s="144" t="s">
        <v>1329</v>
      </c>
    </row>
    <row r="27" spans="1:7" x14ac:dyDescent="0.25">
      <c r="A27" s="138">
        <v>10303</v>
      </c>
      <c r="B27" s="139" t="s">
        <v>1308</v>
      </c>
      <c r="C27" s="140">
        <v>35607</v>
      </c>
      <c r="D27" s="141">
        <v>44711</v>
      </c>
      <c r="E27" s="142">
        <v>167721349</v>
      </c>
      <c r="F27" s="143">
        <v>283654</v>
      </c>
      <c r="G27" s="144" t="s">
        <v>1330</v>
      </c>
    </row>
    <row r="28" spans="1:7" x14ac:dyDescent="0.25">
      <c r="A28" s="138">
        <v>10303</v>
      </c>
      <c r="B28" s="139" t="s">
        <v>1308</v>
      </c>
      <c r="C28" s="140">
        <v>1688</v>
      </c>
      <c r="D28" s="141">
        <v>44740</v>
      </c>
      <c r="E28" s="142">
        <v>126841301</v>
      </c>
      <c r="F28" s="143">
        <v>289046</v>
      </c>
      <c r="G28" s="144" t="s">
        <v>1331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bien ban 31.12.21</vt:lpstr>
      <vt:lpstr>DCCN 31.12.21</vt:lpstr>
      <vt:lpstr>các hóa đơn chưa có scan</vt:lpstr>
      <vt:lpstr>hóa đơn phí Coop</vt:lpstr>
    </vt:vector>
  </TitlesOfParts>
  <Company>415-0020577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Kieu Oanh</dc:creator>
  <cp:lastModifiedBy>Administrator</cp:lastModifiedBy>
  <dcterms:created xsi:type="dcterms:W3CDTF">2022-07-08T08:45:04Z</dcterms:created>
  <dcterms:modified xsi:type="dcterms:W3CDTF">2022-09-05T03:59:37Z</dcterms:modified>
</cp:coreProperties>
</file>