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NHẬT MINH BAKERY-OSIFOOD\công nợ\"/>
    </mc:Choice>
  </mc:AlternateContent>
  <bookViews>
    <workbookView xWindow="1005" yWindow="1005" windowWidth="15000" windowHeight="10005"/>
  </bookViews>
  <sheets>
    <sheet name="công nợ" sheetId="5" r:id="rId1"/>
    <sheet name="Thanh toán" sheetId="4" r:id="rId2"/>
    <sheet name=" t1.2023" sheetId="6" r:id="rId3"/>
    <sheet name="T2.2023" sheetId="1" r:id="rId4"/>
    <sheet name="T3.2023" sheetId="2" r:id="rId5"/>
    <sheet name="t4.2023" sheetId="3" r:id="rId6"/>
  </sheets>
  <calcPr calcId="162913"/>
</workbook>
</file>

<file path=xl/calcChain.xml><?xml version="1.0" encoding="utf-8"?>
<calcChain xmlns="http://schemas.openxmlformats.org/spreadsheetml/2006/main">
  <c r="F31" i="5" l="1"/>
  <c r="F30" i="5"/>
  <c r="H9" i="6"/>
  <c r="G9" i="6"/>
  <c r="F9" i="6"/>
  <c r="E9" i="6"/>
  <c r="C7" i="5"/>
  <c r="C6" i="5"/>
  <c r="C17" i="5" s="1"/>
  <c r="C5" i="5"/>
  <c r="D25" i="5"/>
  <c r="C11" i="4" l="1"/>
  <c r="C10" i="4"/>
  <c r="C9" i="4" l="1"/>
  <c r="C7" i="4"/>
  <c r="E7" i="4"/>
  <c r="E6" i="4"/>
  <c r="C25" i="3"/>
  <c r="C6" i="4"/>
  <c r="C5" i="4"/>
  <c r="E4" i="4"/>
  <c r="C4" i="4"/>
  <c r="F19" i="3" l="1"/>
  <c r="G19" i="3"/>
  <c r="H19" i="3"/>
  <c r="E19" i="3"/>
  <c r="F17" i="2"/>
  <c r="G17" i="2"/>
  <c r="H17" i="2"/>
  <c r="E17" i="2"/>
  <c r="F13" i="1"/>
  <c r="G13" i="1"/>
  <c r="H13" i="1"/>
  <c r="E13" i="1"/>
</calcChain>
</file>

<file path=xl/sharedStrings.xml><?xml version="1.0" encoding="utf-8"?>
<sst xmlns="http://schemas.openxmlformats.org/spreadsheetml/2006/main" count="212" uniqueCount="117">
  <si>
    <t>Số hóa đơn</t>
  </si>
  <si>
    <t>00024989</t>
  </si>
  <si>
    <t>Ngày chứng từ</t>
  </si>
  <si>
    <t>00006380</t>
  </si>
  <si>
    <t>00022431</t>
  </si>
  <si>
    <t>00015625</t>
  </si>
  <si>
    <t>00005482</t>
  </si>
  <si>
    <t>00011248</t>
  </si>
  <si>
    <t>00008868</t>
  </si>
  <si>
    <t>Khách hàng</t>
  </si>
  <si>
    <t>Tiền chiết khấu</t>
  </si>
  <si>
    <t>CÔNG TY TNHH SẢN XUẤT THƯƠNG MẠI DỊCH VỤ NHẬT MINH BAKERY</t>
  </si>
  <si>
    <t>00011548</t>
  </si>
  <si>
    <t>00020453</t>
  </si>
  <si>
    <t>00006832</t>
  </si>
  <si>
    <t>Bán hàng CÔNG TY TNHH SẢN XUẤT THƯƠNG MẠI DỊCH VỤ NHẬT MINH BAKERY theo hóa đơn 00004011</t>
  </si>
  <si>
    <t>00003559</t>
  </si>
  <si>
    <t>00023635</t>
  </si>
  <si>
    <t>00022227</t>
  </si>
  <si>
    <t>00022406</t>
  </si>
  <si>
    <t>OsiFood Bình Hòa</t>
  </si>
  <si>
    <t>Bán hàng CÔNG TY TNHH SẢN XUẤT THƯƠNG MẠI DỊCH VỤ NHẬT MINH BAKERY theo hóa đơn 00003559</t>
  </si>
  <si>
    <t>00022231</t>
  </si>
  <si>
    <t>Bán hàng CÔNG TY TNHH SẢN XUẤT THƯƠNG MẠI DỊCH VỤ NHẬT MINH BAKERY theo hóa đơn 00006761</t>
  </si>
  <si>
    <t>00015893</t>
  </si>
  <si>
    <t>OsiFood Gia Bình</t>
  </si>
  <si>
    <t>00004011</t>
  </si>
  <si>
    <t>00019210</t>
  </si>
  <si>
    <t>Tổng tiền hàng</t>
  </si>
  <si>
    <t>Bán hàng CÔNG TY TNHH SẢN XUẤT THƯƠNG MẠI DỊCH VỤ NHẬT MINH BAKERY theo hóa đơn 00003791</t>
  </si>
  <si>
    <t>00016282</t>
  </si>
  <si>
    <t>Tiền thuế GTGT</t>
  </si>
  <si>
    <t>00016117</t>
  </si>
  <si>
    <t>ĐƠN KHAI TRƯƠNG CK 5% - OsiFood Gia Bình</t>
  </si>
  <si>
    <t>00016099</t>
  </si>
  <si>
    <t>00013147</t>
  </si>
  <si>
    <t>Bán hàng CÔNG TY TNHH SẢN XUẤT THƯƠNG MẠI DỊCH VỤ NHẬT MINH BAKERY theo hóa đơn 00006832</t>
  </si>
  <si>
    <t>Osifood Phước Long</t>
  </si>
  <si>
    <t>Bán hàng CÔNG TY TNHH SẢN XUẤT THƯƠNG MẠI DỊCH VỤ NHẬT MINH BAKERY theo hóa đơn 00003789</t>
  </si>
  <si>
    <t>OsiFood Ngô Quyền</t>
  </si>
  <si>
    <t>00024067</t>
  </si>
  <si>
    <t>đơn khai trương, ck 5% khai trương OsiFood Ngô Quyền</t>
  </si>
  <si>
    <t>00020402</t>
  </si>
  <si>
    <t>OsiFood 828B Xô Viết Nghệ Tĩnh</t>
  </si>
  <si>
    <t>OsiFood Opal Riverside</t>
  </si>
  <si>
    <t>00015755</t>
  </si>
  <si>
    <t>00019147</t>
  </si>
  <si>
    <t>Bán hàng CÔNG TY TNHH SẢN XUẤT THƯƠNG MẠI DỊCH VỤ NHẬT MINH BAKERY theo hóa đơn 00005482</t>
  </si>
  <si>
    <t>Diễn giải</t>
  </si>
  <si>
    <t>Tổng tiền thanh toán</t>
  </si>
  <si>
    <t>ĐƠN KHAI TRƯƠNG CK 5%</t>
  </si>
  <si>
    <t>00009029</t>
  </si>
  <si>
    <t>Số dòng = 40</t>
  </si>
  <si>
    <t>OsiFood Pegasuite</t>
  </si>
  <si>
    <t>79004 OsiFood 828A Xô Viết Nghệ Tĩnh</t>
  </si>
  <si>
    <t>00023156</t>
  </si>
  <si>
    <t>Cửa hàng OsiFood Nguyễn Khoái</t>
  </si>
  <si>
    <t>00013558</t>
  </si>
  <si>
    <t>00006761</t>
  </si>
  <si>
    <t>Osifood  Phước Hiệp</t>
  </si>
  <si>
    <t>OsiFood Nguyễn Khoái</t>
  </si>
  <si>
    <t>00022411</t>
  </si>
  <si>
    <t>OsiFood 828A Xô Viết Nghệ Tĩnh</t>
  </si>
  <si>
    <t>00019144</t>
  </si>
  <si>
    <t>00024506</t>
  </si>
  <si>
    <t>00012603</t>
  </si>
  <si>
    <t>00003789</t>
  </si>
  <si>
    <t>00013553</t>
  </si>
  <si>
    <t>00013463</t>
  </si>
  <si>
    <t>OsiFood Nguyễn Văn Công</t>
  </si>
  <si>
    <t>00018681</t>
  </si>
  <si>
    <t>Osifood Sky 9</t>
  </si>
  <si>
    <t>DANH SÁCH BÁN HÀNG</t>
  </si>
  <si>
    <t>00003791</t>
  </si>
  <si>
    <t>00024993</t>
  </si>
  <si>
    <t>OSIFOOD 828A XÔ VIẾT NGHỆ TĨNH</t>
  </si>
  <si>
    <t>Hàng trả</t>
  </si>
  <si>
    <t>16/2/2023</t>
  </si>
  <si>
    <t>Tháng 2</t>
  </si>
  <si>
    <t>hàng trả</t>
  </si>
  <si>
    <t>Tháng 3</t>
  </si>
  <si>
    <t>Tháng 4</t>
  </si>
  <si>
    <t>chiết khấu 7%</t>
  </si>
  <si>
    <t>Số tiền khách trả</t>
  </si>
  <si>
    <t>THEO DÕI CÔNG NỢ / CTY NHẬT MINH OSIFOOD 2022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</si>
  <si>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</si>
  <si>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</si>
  <si>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</si>
  <si>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</si>
  <si>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</si>
  <si>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</si>
  <si>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</si>
  <si>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</si>
  <si>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</si>
  <si>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</si>
  <si>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</si>
  <si>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Tổng bán hàng</t>
  </si>
  <si>
    <t>Tổng hàng trả</t>
  </si>
  <si>
    <t>16/5/2023</t>
  </si>
  <si>
    <t>TT CN từ T11.2022 đến 01/2023</t>
  </si>
  <si>
    <t>Tổng đã thanh toán</t>
  </si>
  <si>
    <t>Dư nợ phải thu NHẬT MINH</t>
  </si>
  <si>
    <t>DANH SÁCH BÁN HÀNG T1.2023</t>
  </si>
  <si>
    <t>Ngày hạch toán</t>
  </si>
  <si>
    <t>HỦY HĐ 00001824 XUẤT LẠI HĐ 00001825</t>
  </si>
  <si>
    <t>00001825</t>
  </si>
  <si>
    <t>Bán hàng CÔNG TY TNHH SẢN XUẤT THƯƠNG MẠI DỊCH VỤ NHẬT MINH BAKERY theo hóa đơn 00001828</t>
  </si>
  <si>
    <t>00001828</t>
  </si>
  <si>
    <t>Bán hàng CÔNG TY TNHH SẢN XUẤT THƯƠNG MẠI DỊCH VỤ NHẬT MINH BAKERY theo hóa đơn 00001057</t>
  </si>
  <si>
    <t>00001057</t>
  </si>
  <si>
    <t>Bán hàng CÔNG TY TNHH SẢN XUẤT THƯƠNG MẠI DỊCH VỤ NHẬT MINH BAKERY theo hóa đơn 00000925</t>
  </si>
  <si>
    <t>00000925</t>
  </si>
  <si>
    <t>Bán hàng CÔNG TY TNHH SẢN XUẤT THƯƠNG MẠI DỊCH VỤ NHẬT MINH BAKERY theo hóa đơn 00000768</t>
  </si>
  <si>
    <t>00000768</t>
  </si>
  <si>
    <t>nhatminh79002</t>
  </si>
  <si>
    <t>00000132</t>
  </si>
  <si>
    <t>Số dòng =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</si>
</sst>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38" fontId="5" fillId="4" borderId="2" xfId="0" applyNumberFormat="1" applyFont="1" applyFill="1" applyBorder="1" applyAlignment="1">
      <alignment horizontal="right" vertical="center"/>
    </xf>
    <xf numFmtId="165" fontId="0" fillId="0" borderId="0" xfId="1" applyNumberFormat="1" applyFont="1"/>
    <xf numFmtId="165" fontId="0" fillId="4" borderId="0" xfId="0" applyNumberFormat="1" applyFill="1"/>
    <xf numFmtId="165" fontId="7" fillId="4" borderId="0" xfId="0" applyNumberFormat="1" applyFont="1" applyFill="1"/>
    <xf numFmtId="38" fontId="0" fillId="4" borderId="0" xfId="0" applyNumberFormat="1" applyFill="1"/>
    <xf numFmtId="165" fontId="0" fillId="0" borderId="0" xfId="0" applyNumberFormat="1"/>
    <xf numFmtId="0" fontId="3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14" fontId="10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4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165" fontId="10" fillId="6" borderId="3" xfId="1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165" fontId="9" fillId="0" borderId="3" xfId="1" applyNumberFormat="1" applyFont="1" applyBorder="1" applyAlignment="1">
      <alignment horizontal="center"/>
    </xf>
    <xf numFmtId="165" fontId="9" fillId="0" borderId="3" xfId="1" applyNumberFormat="1" applyFont="1" applyBorder="1"/>
    <xf numFmtId="165" fontId="9" fillId="0" borderId="0" xfId="0" applyNumberFormat="1" applyFont="1" applyBorder="1"/>
    <xf numFmtId="14" fontId="9" fillId="0" borderId="4" xfId="0" applyNumberFormat="1" applyFont="1" applyBorder="1" applyAlignment="1">
      <alignment horizontal="center"/>
    </xf>
    <xf numFmtId="14" fontId="10" fillId="5" borderId="4" xfId="0" applyNumberFormat="1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165" fontId="10" fillId="5" borderId="3" xfId="1" applyNumberFormat="1" applyFont="1" applyFill="1" applyBorder="1" applyAlignment="1">
      <alignment horizontal="center"/>
    </xf>
    <xf numFmtId="165" fontId="11" fillId="5" borderId="3" xfId="1" applyNumberFormat="1" applyFont="1" applyFill="1" applyBorder="1" applyAlignment="1">
      <alignment horizontal="left" vertical="center"/>
    </xf>
    <xf numFmtId="165" fontId="10" fillId="5" borderId="3" xfId="1" applyNumberFormat="1" applyFont="1" applyFill="1" applyBorder="1"/>
    <xf numFmtId="0" fontId="10" fillId="5" borderId="3" xfId="0" applyFont="1" applyFill="1" applyBorder="1"/>
    <xf numFmtId="14" fontId="10" fillId="6" borderId="3" xfId="0" applyNumberFormat="1" applyFont="1" applyFill="1" applyBorder="1" applyAlignment="1">
      <alignment horizontal="center"/>
    </xf>
    <xf numFmtId="165" fontId="10" fillId="6" borderId="3" xfId="1" applyNumberFormat="1" applyFont="1" applyFill="1" applyBorder="1" applyAlignment="1">
      <alignment horizontal="center"/>
    </xf>
    <xf numFmtId="165" fontId="11" fillId="6" borderId="3" xfId="1" applyNumberFormat="1" applyFont="1" applyFill="1" applyBorder="1" applyAlignment="1">
      <alignment horizontal="left" vertical="center"/>
    </xf>
    <xf numFmtId="165" fontId="10" fillId="6" borderId="3" xfId="1" applyNumberFormat="1" applyFont="1" applyFill="1" applyBorder="1"/>
    <xf numFmtId="0" fontId="10" fillId="6" borderId="3" xfId="0" applyFont="1" applyFill="1" applyBorder="1"/>
    <xf numFmtId="0" fontId="9" fillId="6" borderId="0" xfId="0" applyFont="1" applyFill="1" applyBorder="1"/>
    <xf numFmtId="164" fontId="12" fillId="7" borderId="3" xfId="0" applyNumberFormat="1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left" wrapText="1"/>
    </xf>
    <xf numFmtId="165" fontId="12" fillId="7" borderId="3" xfId="1" applyNumberFormat="1" applyFont="1" applyFill="1" applyBorder="1" applyAlignment="1">
      <alignment horizontal="right" wrapText="1"/>
    </xf>
    <xf numFmtId="165" fontId="11" fillId="5" borderId="3" xfId="1" applyNumberFormat="1" applyFont="1" applyFill="1" applyBorder="1" applyAlignment="1">
      <alignment horizontal="center" vertical="center"/>
    </xf>
    <xf numFmtId="165" fontId="10" fillId="5" borderId="3" xfId="0" applyNumberFormat="1" applyFont="1" applyFill="1" applyBorder="1"/>
    <xf numFmtId="14" fontId="13" fillId="4" borderId="4" xfId="0" quotePrefix="1" applyNumberFormat="1" applyFont="1" applyFill="1" applyBorder="1" applyAlignment="1">
      <alignment horizontal="center" vertical="center"/>
    </xf>
    <xf numFmtId="14" fontId="13" fillId="4" borderId="6" xfId="0" quotePrefix="1" applyNumberFormat="1" applyFont="1" applyFill="1" applyBorder="1" applyAlignment="1">
      <alignment horizontal="center" vertical="center"/>
    </xf>
    <xf numFmtId="14" fontId="13" fillId="4" borderId="5" xfId="0" quotePrefix="1" applyNumberFormat="1" applyFont="1" applyFill="1" applyBorder="1" applyAlignment="1">
      <alignment horizontal="center" vertical="center"/>
    </xf>
    <xf numFmtId="165" fontId="13" fillId="4" borderId="3" xfId="0" applyNumberFormat="1" applyFont="1" applyFill="1" applyBorder="1"/>
    <xf numFmtId="14" fontId="14" fillId="0" borderId="0" xfId="0" quotePrefix="1" applyNumberFormat="1" applyFont="1" applyBorder="1" applyAlignment="1">
      <alignment horizontal="center" vertical="center"/>
    </xf>
    <xf numFmtId="14" fontId="14" fillId="0" borderId="0" xfId="0" quotePrefix="1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165" fontId="14" fillId="0" borderId="0" xfId="1" applyNumberFormat="1" applyFont="1" applyBorder="1" applyAlignment="1">
      <alignment horizontal="left" vertical="center"/>
    </xf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65" fontId="14" fillId="0" borderId="0" xfId="1" applyNumberFormat="1" applyFont="1" applyBorder="1" applyAlignment="1">
      <alignment horizontal="right" vertical="center"/>
    </xf>
    <xf numFmtId="14" fontId="9" fillId="0" borderId="0" xfId="0" applyNumberFormat="1" applyFont="1" applyBorder="1"/>
    <xf numFmtId="0" fontId="9" fillId="0" borderId="0" xfId="0" applyFont="1" applyBorder="1" applyAlignment="1">
      <alignment horizontal="center"/>
    </xf>
    <xf numFmtId="165" fontId="9" fillId="6" borderId="3" xfId="1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14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3" xfId="0" applyFont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5"/>
  <sheetViews>
    <sheetView tabSelected="1" workbookViewId="0">
      <pane ySplit="2" topLeftCell="A3" activePane="bottomLeft" state="frozen"/>
      <selection pane="bottomLeft" activeCell="F32" sqref="F32"/>
    </sheetView>
  </sheetViews>
  <sheetFormatPr defaultRowHeight="21" customHeight="1" x14ac:dyDescent="0.25"/>
  <cols>
    <col min="1" max="1" width="15.28515625" style="61" customWidth="1"/>
    <col min="2" max="2" width="33.42578125" style="58" customWidth="1"/>
    <col min="3" max="3" width="19.28515625" style="62" customWidth="1"/>
    <col min="4" max="4" width="17.7109375" style="18" customWidth="1"/>
    <col min="5" max="5" width="22.7109375" style="18" customWidth="1"/>
    <col min="6" max="6" width="17.5703125" style="18" customWidth="1"/>
    <col min="7" max="7" width="12.7109375" style="18" bestFit="1" customWidth="1"/>
    <col min="8" max="16384" width="9.140625" style="18"/>
  </cols>
  <sheetData>
    <row r="1" spans="1:7" ht="27" customHeight="1" x14ac:dyDescent="0.3">
      <c r="A1" s="17" t="s">
        <v>84</v>
      </c>
      <c r="B1" s="17"/>
      <c r="C1" s="17"/>
      <c r="D1" s="17"/>
      <c r="E1" s="17"/>
      <c r="F1" s="17"/>
    </row>
    <row r="2" spans="1:7" s="21" customFormat="1" ht="40.5" customHeight="1" x14ac:dyDescent="0.25">
      <c r="A2" s="19" t="s">
        <v>85</v>
      </c>
      <c r="B2" s="20" t="s">
        <v>86</v>
      </c>
      <c r="C2" s="20" t="s">
        <v>87</v>
      </c>
      <c r="D2" s="20" t="s">
        <v>88</v>
      </c>
      <c r="E2" s="20" t="s">
        <v>89</v>
      </c>
      <c r="F2" s="20" t="s">
        <v>90</v>
      </c>
    </row>
    <row r="3" spans="1:7" s="25" customFormat="1" ht="40.5" customHeight="1" x14ac:dyDescent="0.25">
      <c r="A3" s="22"/>
      <c r="B3" s="23" t="s">
        <v>91</v>
      </c>
      <c r="C3" s="24">
        <v>76095689</v>
      </c>
      <c r="D3" s="23"/>
      <c r="E3" s="23"/>
      <c r="F3" s="23"/>
    </row>
    <row r="4" spans="1:7" ht="21" customHeight="1" x14ac:dyDescent="0.25">
      <c r="A4" s="26"/>
      <c r="B4" s="27" t="s">
        <v>92</v>
      </c>
      <c r="C4" s="63">
        <v>5747316</v>
      </c>
      <c r="D4" s="28"/>
      <c r="E4" s="29"/>
      <c r="F4" s="29"/>
      <c r="G4" s="30"/>
    </row>
    <row r="5" spans="1:7" ht="21" customHeight="1" x14ac:dyDescent="0.25">
      <c r="A5" s="26"/>
      <c r="B5" s="27" t="s">
        <v>93</v>
      </c>
      <c r="C5" s="63">
        <f>T2.2023!H13</f>
        <v>12581458</v>
      </c>
      <c r="D5" s="28"/>
      <c r="E5" s="29"/>
      <c r="F5" s="29"/>
    </row>
    <row r="6" spans="1:7" ht="21" customHeight="1" x14ac:dyDescent="0.25">
      <c r="A6" s="26"/>
      <c r="B6" s="27" t="s">
        <v>94</v>
      </c>
      <c r="C6" s="63">
        <f>T3.2023!H17</f>
        <v>18602321</v>
      </c>
      <c r="D6" s="28"/>
      <c r="E6" s="29"/>
      <c r="F6" s="29"/>
    </row>
    <row r="7" spans="1:7" ht="21" customHeight="1" x14ac:dyDescent="0.25">
      <c r="A7" s="26"/>
      <c r="B7" s="27" t="s">
        <v>95</v>
      </c>
      <c r="C7" s="63">
        <f>t4.2023!H19</f>
        <v>20821348</v>
      </c>
      <c r="D7" s="28"/>
      <c r="E7" s="29"/>
      <c r="F7" s="29"/>
    </row>
    <row r="8" spans="1:7" ht="21" customHeight="1" x14ac:dyDescent="0.25">
      <c r="A8" s="26"/>
      <c r="B8" s="27"/>
      <c r="C8" s="63"/>
      <c r="D8" s="28"/>
      <c r="E8" s="29"/>
      <c r="F8" s="29"/>
    </row>
    <row r="9" spans="1:7" ht="21" customHeight="1" x14ac:dyDescent="0.25">
      <c r="A9" s="26"/>
      <c r="B9" s="27"/>
      <c r="C9" s="63"/>
      <c r="D9" s="28"/>
      <c r="E9" s="29"/>
      <c r="F9" s="29"/>
    </row>
    <row r="10" spans="1:7" ht="21" customHeight="1" x14ac:dyDescent="0.25">
      <c r="A10" s="26"/>
      <c r="B10" s="27"/>
      <c r="C10" s="63"/>
      <c r="D10" s="28"/>
      <c r="E10" s="29"/>
      <c r="F10" s="29"/>
    </row>
    <row r="11" spans="1:7" ht="21" customHeight="1" x14ac:dyDescent="0.25">
      <c r="A11" s="31"/>
      <c r="B11" s="27"/>
      <c r="C11" s="63"/>
      <c r="D11" s="28"/>
      <c r="E11" s="29"/>
      <c r="F11" s="29"/>
    </row>
    <row r="12" spans="1:7" ht="21" customHeight="1" x14ac:dyDescent="0.25">
      <c r="A12" s="31"/>
      <c r="B12" s="27"/>
      <c r="C12" s="63"/>
      <c r="D12" s="28"/>
      <c r="E12" s="29"/>
      <c r="F12" s="29"/>
    </row>
    <row r="13" spans="1:7" ht="21" customHeight="1" x14ac:dyDescent="0.25">
      <c r="A13" s="31"/>
      <c r="B13" s="27"/>
      <c r="C13" s="63"/>
      <c r="D13" s="28"/>
      <c r="E13" s="29"/>
      <c r="F13" s="29"/>
    </row>
    <row r="14" spans="1:7" ht="21" customHeight="1" x14ac:dyDescent="0.25">
      <c r="A14" s="31"/>
      <c r="B14" s="27"/>
      <c r="C14" s="63"/>
      <c r="D14" s="28"/>
      <c r="E14" s="29"/>
      <c r="F14" s="29"/>
    </row>
    <row r="15" spans="1:7" ht="21" customHeight="1" x14ac:dyDescent="0.25">
      <c r="A15" s="31"/>
      <c r="B15" s="27"/>
      <c r="C15" s="63"/>
      <c r="D15" s="28"/>
      <c r="E15" s="29"/>
      <c r="F15" s="29"/>
    </row>
    <row r="16" spans="1:7" ht="21" customHeight="1" x14ac:dyDescent="0.25">
      <c r="A16" s="31"/>
      <c r="B16" s="27"/>
      <c r="C16" s="63"/>
      <c r="D16" s="28"/>
      <c r="E16" s="29"/>
      <c r="F16" s="29"/>
    </row>
    <row r="17" spans="1:6" ht="21" customHeight="1" x14ac:dyDescent="0.25">
      <c r="A17" s="32" t="s">
        <v>96</v>
      </c>
      <c r="B17" s="33"/>
      <c r="C17" s="34">
        <f>SUM(C3:C16)</f>
        <v>133848132</v>
      </c>
      <c r="D17" s="35"/>
      <c r="E17" s="36"/>
      <c r="F17" s="37"/>
    </row>
    <row r="18" spans="1:6" s="43" customFormat="1" ht="21" customHeight="1" x14ac:dyDescent="0.25">
      <c r="A18" s="38" t="s">
        <v>77</v>
      </c>
      <c r="B18" s="38" t="s">
        <v>79</v>
      </c>
      <c r="C18" s="39"/>
      <c r="D18" s="40">
        <v>165604</v>
      </c>
      <c r="E18" s="41"/>
      <c r="F18" s="42"/>
    </row>
    <row r="19" spans="1:6" s="43" customFormat="1" ht="21" customHeight="1" x14ac:dyDescent="0.25">
      <c r="A19" s="38">
        <v>45142</v>
      </c>
      <c r="B19" s="38" t="s">
        <v>79</v>
      </c>
      <c r="C19" s="39"/>
      <c r="D19" s="40">
        <v>1287183</v>
      </c>
      <c r="E19" s="41"/>
      <c r="F19" s="42"/>
    </row>
    <row r="20" spans="1:6" s="43" customFormat="1" ht="21" customHeight="1" x14ac:dyDescent="0.25">
      <c r="A20" s="38"/>
      <c r="B20" s="38" t="s">
        <v>79</v>
      </c>
      <c r="C20" s="39"/>
      <c r="D20" s="40">
        <v>1143651</v>
      </c>
      <c r="E20" s="41"/>
      <c r="F20" s="42"/>
    </row>
    <row r="21" spans="1:6" s="43" customFormat="1" ht="21" customHeight="1" x14ac:dyDescent="0.25">
      <c r="A21" s="38"/>
      <c r="B21" s="38"/>
      <c r="C21" s="39"/>
      <c r="D21" s="40"/>
      <c r="E21" s="41"/>
      <c r="F21" s="42"/>
    </row>
    <row r="22" spans="1:6" s="43" customFormat="1" ht="21" customHeight="1" x14ac:dyDescent="0.25">
      <c r="A22" s="38"/>
      <c r="B22" s="38"/>
      <c r="C22" s="39"/>
      <c r="D22" s="40"/>
      <c r="E22" s="41"/>
      <c r="F22" s="42"/>
    </row>
    <row r="23" spans="1:6" s="43" customFormat="1" ht="21" customHeight="1" x14ac:dyDescent="0.25">
      <c r="A23" s="38"/>
      <c r="B23" s="38"/>
      <c r="C23" s="39"/>
      <c r="D23" s="40"/>
      <c r="E23" s="41"/>
      <c r="F23" s="42"/>
    </row>
    <row r="24" spans="1:6" s="43" customFormat="1" ht="21" customHeight="1" x14ac:dyDescent="0.25">
      <c r="A24" s="38"/>
      <c r="B24" s="38"/>
      <c r="C24" s="39"/>
      <c r="D24" s="40"/>
      <c r="E24" s="41"/>
      <c r="F24" s="42"/>
    </row>
    <row r="25" spans="1:6" ht="21" customHeight="1" x14ac:dyDescent="0.25">
      <c r="A25" s="32" t="s">
        <v>97</v>
      </c>
      <c r="B25" s="33"/>
      <c r="C25" s="34"/>
      <c r="D25" s="34">
        <f>SUM(D18:D24)</f>
        <v>2596438</v>
      </c>
      <c r="E25" s="36"/>
      <c r="F25" s="37"/>
    </row>
    <row r="26" spans="1:6" ht="21" customHeight="1" x14ac:dyDescent="0.25">
      <c r="A26" s="26" t="s">
        <v>98</v>
      </c>
      <c r="B26" s="45" t="s">
        <v>99</v>
      </c>
      <c r="C26" s="28"/>
      <c r="D26" s="28"/>
      <c r="E26" s="29"/>
      <c r="F26" s="29">
        <v>38377704</v>
      </c>
    </row>
    <row r="27" spans="1:6" ht="21" customHeight="1" x14ac:dyDescent="0.25">
      <c r="A27" s="44"/>
      <c r="B27" s="45"/>
      <c r="C27" s="28"/>
      <c r="D27" s="28"/>
      <c r="E27" s="29"/>
      <c r="F27" s="46"/>
    </row>
    <row r="28" spans="1:6" ht="35.25" customHeight="1" x14ac:dyDescent="0.25">
      <c r="A28" s="44"/>
      <c r="B28" s="45"/>
      <c r="C28" s="28"/>
      <c r="D28" s="28"/>
      <c r="E28" s="29"/>
      <c r="F28" s="29"/>
    </row>
    <row r="29" spans="1:6" ht="39" customHeight="1" x14ac:dyDescent="0.25">
      <c r="A29" s="67"/>
      <c r="B29" s="68"/>
      <c r="C29" s="69"/>
      <c r="D29" s="70"/>
      <c r="E29" s="70"/>
      <c r="F29" s="70"/>
    </row>
    <row r="30" spans="1:6" ht="21" customHeight="1" x14ac:dyDescent="0.25">
      <c r="A30" s="32" t="s">
        <v>100</v>
      </c>
      <c r="B30" s="33"/>
      <c r="C30" s="47"/>
      <c r="D30" s="35"/>
      <c r="E30" s="37"/>
      <c r="F30" s="48">
        <f>SUM(F26:F28)</f>
        <v>38377704</v>
      </c>
    </row>
    <row r="31" spans="1:6" ht="21" customHeight="1" x14ac:dyDescent="0.25">
      <c r="A31" s="49" t="s">
        <v>101</v>
      </c>
      <c r="B31" s="50"/>
      <c r="C31" s="50"/>
      <c r="D31" s="50"/>
      <c r="E31" s="51"/>
      <c r="F31" s="52">
        <f>C17-D25-F30</f>
        <v>92873990</v>
      </c>
    </row>
    <row r="32" spans="1:6" ht="21" customHeight="1" x14ac:dyDescent="0.25">
      <c r="A32" s="53"/>
      <c r="B32" s="54"/>
      <c r="C32" s="55"/>
      <c r="D32" s="56"/>
    </row>
    <row r="33" spans="1:4" ht="21" customHeight="1" x14ac:dyDescent="0.25">
      <c r="A33" s="53"/>
      <c r="B33" s="54"/>
      <c r="C33" s="55"/>
      <c r="D33" s="56"/>
    </row>
    <row r="34" spans="1:4" ht="21" customHeight="1" x14ac:dyDescent="0.25">
      <c r="A34" s="53"/>
      <c r="B34" s="54"/>
      <c r="C34" s="55"/>
      <c r="D34" s="56"/>
    </row>
    <row r="35" spans="1:4" ht="21" customHeight="1" x14ac:dyDescent="0.25">
      <c r="A35" s="57"/>
      <c r="C35" s="59"/>
      <c r="D35" s="60"/>
    </row>
  </sheetData>
  <mergeCells count="5">
    <mergeCell ref="A1:F1"/>
    <mergeCell ref="A17:B17"/>
    <mergeCell ref="A25:B25"/>
    <mergeCell ref="A30:B30"/>
    <mergeCell ref="A31:E31"/>
  </mergeCells>
  <conditionalFormatting sqref="A32:B34 A31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"/>
  <sheetViews>
    <sheetView workbookViewId="0">
      <selection activeCell="B12" sqref="B12"/>
    </sheetView>
  </sheetViews>
  <sheetFormatPr defaultRowHeight="15" x14ac:dyDescent="0.25"/>
  <cols>
    <col min="2" max="2" width="21" customWidth="1"/>
    <col min="3" max="3" width="19.85546875" customWidth="1"/>
    <col min="4" max="4" width="13.28515625" customWidth="1"/>
    <col min="5" max="5" width="13.28515625" bestFit="1" customWidth="1"/>
  </cols>
  <sheetData>
    <row r="4" spans="2:5" x14ac:dyDescent="0.25">
      <c r="B4" t="s">
        <v>78</v>
      </c>
      <c r="C4" s="2">
        <f>T2.2023!H13</f>
        <v>12581458</v>
      </c>
      <c r="D4" t="s">
        <v>79</v>
      </c>
      <c r="E4" s="11">
        <f>T2.2023!C16</f>
        <v>165604</v>
      </c>
    </row>
    <row r="5" spans="2:5" x14ac:dyDescent="0.25">
      <c r="B5" t="s">
        <v>80</v>
      </c>
      <c r="C5" s="2">
        <f>T3.2023!H17</f>
        <v>18602321</v>
      </c>
    </row>
    <row r="6" spans="2:5" x14ac:dyDescent="0.25">
      <c r="B6" t="s">
        <v>81</v>
      </c>
      <c r="C6" s="2">
        <f>t4.2023!H19</f>
        <v>20821348</v>
      </c>
      <c r="D6" t="s">
        <v>79</v>
      </c>
      <c r="E6" s="11">
        <f>t4.2023!C25</f>
        <v>2430834</v>
      </c>
    </row>
    <row r="7" spans="2:5" x14ac:dyDescent="0.25">
      <c r="C7" s="14">
        <f>SUM(C4:C6)</f>
        <v>52005127</v>
      </c>
      <c r="E7" s="12">
        <f>SUM(E4:E6)</f>
        <v>2596438</v>
      </c>
    </row>
    <row r="9" spans="2:5" x14ac:dyDescent="0.25">
      <c r="B9" t="s">
        <v>49</v>
      </c>
      <c r="C9" s="12">
        <f>C7-E7</f>
        <v>49408689</v>
      </c>
    </row>
    <row r="10" spans="2:5" x14ac:dyDescent="0.25">
      <c r="B10" t="s">
        <v>82</v>
      </c>
      <c r="C10" s="15">
        <f>C9*7/100</f>
        <v>3458608.23</v>
      </c>
    </row>
    <row r="11" spans="2:5" x14ac:dyDescent="0.25">
      <c r="B11" t="s">
        <v>83</v>
      </c>
      <c r="C11" s="12">
        <f>C9-C10</f>
        <v>45950080.770000003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9"/>
  <sheetViews>
    <sheetView topLeftCell="A4" zoomScaleNormal="100" workbookViewId="0">
      <selection activeCell="A2" sqref="A2"/>
    </sheetView>
  </sheetViews>
  <sheetFormatPr defaultColWidth="9.140625" defaultRowHeight="15" x14ac:dyDescent="0.25"/>
  <cols>
    <col min="1" max="1" width="14.28515625" style="6" customWidth="1"/>
    <col min="2" max="2" width="30" customWidth="1"/>
    <col min="3" max="3" width="32.7109375" customWidth="1"/>
    <col min="4" max="4" width="15" customWidth="1"/>
    <col min="5" max="8" width="17.140625" style="2" customWidth="1"/>
  </cols>
  <sheetData>
    <row r="1" spans="1:8" ht="18.75" x14ac:dyDescent="0.3">
      <c r="A1" s="16" t="s">
        <v>102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1" t="s">
        <v>103</v>
      </c>
      <c r="B2" s="7" t="s">
        <v>9</v>
      </c>
      <c r="C2" s="7" t="s">
        <v>48</v>
      </c>
      <c r="D2" s="7" t="s">
        <v>0</v>
      </c>
      <c r="E2" s="3" t="s">
        <v>28</v>
      </c>
      <c r="F2" s="3" t="s">
        <v>10</v>
      </c>
      <c r="G2" s="3" t="s">
        <v>31</v>
      </c>
      <c r="H2" s="3" t="s">
        <v>49</v>
      </c>
    </row>
    <row r="3" spans="1:8" ht="33.75" customHeight="1" x14ac:dyDescent="0.25">
      <c r="A3" s="64">
        <v>44945</v>
      </c>
      <c r="B3" s="65" t="s">
        <v>11</v>
      </c>
      <c r="C3" s="65" t="s">
        <v>104</v>
      </c>
      <c r="D3" s="65" t="s">
        <v>105</v>
      </c>
      <c r="E3" s="66">
        <v>333570</v>
      </c>
      <c r="F3" s="66">
        <v>0</v>
      </c>
      <c r="G3" s="66">
        <v>33357</v>
      </c>
      <c r="H3" s="66">
        <v>366927</v>
      </c>
    </row>
    <row r="4" spans="1:8" ht="33.75" customHeight="1" x14ac:dyDescent="0.25">
      <c r="A4" s="64">
        <v>44945</v>
      </c>
      <c r="B4" s="65" t="s">
        <v>11</v>
      </c>
      <c r="C4" s="65" t="s">
        <v>106</v>
      </c>
      <c r="D4" s="65" t="s">
        <v>107</v>
      </c>
      <c r="E4" s="66">
        <v>1063265</v>
      </c>
      <c r="F4" s="66">
        <v>0</v>
      </c>
      <c r="G4" s="66">
        <v>106327</v>
      </c>
      <c r="H4" s="66">
        <v>1169592</v>
      </c>
    </row>
    <row r="5" spans="1:8" ht="33.75" customHeight="1" x14ac:dyDescent="0.25">
      <c r="A5" s="64">
        <v>44937</v>
      </c>
      <c r="B5" s="65" t="s">
        <v>11</v>
      </c>
      <c r="C5" s="65" t="s">
        <v>108</v>
      </c>
      <c r="D5" s="65" t="s">
        <v>109</v>
      </c>
      <c r="E5" s="66">
        <v>775583</v>
      </c>
      <c r="F5" s="66">
        <v>0</v>
      </c>
      <c r="G5" s="66">
        <v>77558</v>
      </c>
      <c r="H5" s="66">
        <v>853141</v>
      </c>
    </row>
    <row r="6" spans="1:8" ht="33.75" customHeight="1" x14ac:dyDescent="0.25">
      <c r="A6" s="64">
        <v>44935</v>
      </c>
      <c r="B6" s="65" t="s">
        <v>11</v>
      </c>
      <c r="C6" s="65" t="s">
        <v>110</v>
      </c>
      <c r="D6" s="65" t="s">
        <v>111</v>
      </c>
      <c r="E6" s="66">
        <v>811387</v>
      </c>
      <c r="F6" s="66">
        <v>0</v>
      </c>
      <c r="G6" s="66">
        <v>81139</v>
      </c>
      <c r="H6" s="66">
        <v>892526</v>
      </c>
    </row>
    <row r="7" spans="1:8" ht="33.75" customHeight="1" x14ac:dyDescent="0.25">
      <c r="A7" s="64">
        <v>44932</v>
      </c>
      <c r="B7" s="65" t="s">
        <v>11</v>
      </c>
      <c r="C7" s="65" t="s">
        <v>112</v>
      </c>
      <c r="D7" s="65" t="s">
        <v>113</v>
      </c>
      <c r="E7" s="66">
        <v>1135639</v>
      </c>
      <c r="F7" s="66">
        <v>0</v>
      </c>
      <c r="G7" s="66">
        <v>113564</v>
      </c>
      <c r="H7" s="66">
        <v>1249203</v>
      </c>
    </row>
    <row r="8" spans="1:8" ht="33.75" customHeight="1" x14ac:dyDescent="0.25">
      <c r="A8" s="64">
        <v>44929</v>
      </c>
      <c r="B8" s="65" t="s">
        <v>11</v>
      </c>
      <c r="C8" s="65" t="s">
        <v>114</v>
      </c>
      <c r="D8" s="65" t="s">
        <v>115</v>
      </c>
      <c r="E8" s="66">
        <v>1105388</v>
      </c>
      <c r="F8" s="66">
        <v>0</v>
      </c>
      <c r="G8" s="66">
        <v>110539</v>
      </c>
      <c r="H8" s="66">
        <v>1215927</v>
      </c>
    </row>
    <row r="9" spans="1:8" x14ac:dyDescent="0.25">
      <c r="A9" s="8" t="s">
        <v>116</v>
      </c>
      <c r="E9" s="10">
        <f>SUM(E3:E8)</f>
        <v>5224832</v>
      </c>
      <c r="F9" s="10">
        <f t="shared" ref="F9:H9" si="0">SUM(F3:F8)</f>
        <v>0</v>
      </c>
      <c r="G9" s="10">
        <f t="shared" si="0"/>
        <v>522484</v>
      </c>
      <c r="H9" s="10">
        <f t="shared" si="0"/>
        <v>5747316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"/>
  <sheetViews>
    <sheetView topLeftCell="A7" zoomScaleNormal="100" workbookViewId="0">
      <selection activeCell="C16" sqref="C16"/>
    </sheetView>
  </sheetViews>
  <sheetFormatPr defaultColWidth="9.140625" defaultRowHeight="15" x14ac:dyDescent="0.25"/>
  <cols>
    <col min="1" max="1" width="14.28515625" style="6" customWidth="1"/>
    <col min="2" max="2" width="47.5703125" customWidth="1"/>
    <col min="3" max="3" width="30" customWidth="1"/>
    <col min="4" max="4" width="15" customWidth="1"/>
    <col min="5" max="8" width="17.140625" style="2" customWidth="1"/>
  </cols>
  <sheetData>
    <row r="1" spans="1:8" ht="18.75" x14ac:dyDescent="0.3">
      <c r="A1" s="16" t="s">
        <v>72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1" t="s">
        <v>2</v>
      </c>
      <c r="B2" s="7" t="s">
        <v>9</v>
      </c>
      <c r="C2" s="7" t="s">
        <v>48</v>
      </c>
      <c r="D2" s="7" t="s">
        <v>0</v>
      </c>
      <c r="E2" s="3" t="s">
        <v>28</v>
      </c>
      <c r="F2" s="3" t="s">
        <v>10</v>
      </c>
      <c r="G2" s="3" t="s">
        <v>31</v>
      </c>
      <c r="H2" s="3" t="s">
        <v>49</v>
      </c>
    </row>
    <row r="3" spans="1:8" ht="38.25" customHeight="1" x14ac:dyDescent="0.25">
      <c r="A3" s="4">
        <v>44982</v>
      </c>
      <c r="B3" s="5" t="s">
        <v>11</v>
      </c>
      <c r="C3" s="5" t="s">
        <v>71</v>
      </c>
      <c r="D3" s="5" t="s">
        <v>51</v>
      </c>
      <c r="E3" s="9">
        <v>1033204</v>
      </c>
      <c r="F3" s="9">
        <v>0</v>
      </c>
      <c r="G3" s="9">
        <v>103320</v>
      </c>
      <c r="H3" s="9">
        <v>1136524</v>
      </c>
    </row>
    <row r="4" spans="1:8" ht="38.25" customHeight="1" x14ac:dyDescent="0.25">
      <c r="A4" s="4">
        <v>44978</v>
      </c>
      <c r="B4" s="5" t="s">
        <v>11</v>
      </c>
      <c r="C4" s="5" t="s">
        <v>36</v>
      </c>
      <c r="D4" s="5" t="s">
        <v>14</v>
      </c>
      <c r="E4" s="9">
        <v>955057</v>
      </c>
      <c r="F4" s="9">
        <v>0</v>
      </c>
      <c r="G4" s="9">
        <v>95506</v>
      </c>
      <c r="H4" s="9">
        <v>1050563</v>
      </c>
    </row>
    <row r="5" spans="1:8" ht="38.25" customHeight="1" x14ac:dyDescent="0.25">
      <c r="A5" s="4">
        <v>44978</v>
      </c>
      <c r="B5" s="5" t="s">
        <v>11</v>
      </c>
      <c r="C5" s="5" t="s">
        <v>25</v>
      </c>
      <c r="D5" s="5" t="s">
        <v>8</v>
      </c>
      <c r="E5" s="9">
        <v>912488</v>
      </c>
      <c r="F5" s="9">
        <v>0</v>
      </c>
      <c r="G5" s="9">
        <v>91249</v>
      </c>
      <c r="H5" s="9">
        <v>1003737</v>
      </c>
    </row>
    <row r="6" spans="1:8" ht="38.25" customHeight="1" x14ac:dyDescent="0.25">
      <c r="A6" s="4">
        <v>44978</v>
      </c>
      <c r="B6" s="5" t="s">
        <v>11</v>
      </c>
      <c r="C6" s="5" t="s">
        <v>23</v>
      </c>
      <c r="D6" s="5" t="s">
        <v>58</v>
      </c>
      <c r="E6" s="9">
        <v>2489650</v>
      </c>
      <c r="F6" s="9">
        <v>0</v>
      </c>
      <c r="G6" s="9">
        <v>248965</v>
      </c>
      <c r="H6" s="9">
        <v>2738615</v>
      </c>
    </row>
    <row r="7" spans="1:8" ht="38.25" customHeight="1" x14ac:dyDescent="0.25">
      <c r="A7" s="4">
        <v>44972</v>
      </c>
      <c r="B7" s="5" t="s">
        <v>11</v>
      </c>
      <c r="C7" s="5" t="s">
        <v>47</v>
      </c>
      <c r="D7" s="5" t="s">
        <v>6</v>
      </c>
      <c r="E7" s="9">
        <v>1089362</v>
      </c>
      <c r="F7" s="9">
        <v>0</v>
      </c>
      <c r="G7" s="9">
        <v>108936</v>
      </c>
      <c r="H7" s="9">
        <v>1198298</v>
      </c>
    </row>
    <row r="8" spans="1:8" ht="38.25" customHeight="1" x14ac:dyDescent="0.25">
      <c r="A8" s="4">
        <v>44972</v>
      </c>
      <c r="B8" s="5" t="s">
        <v>11</v>
      </c>
      <c r="C8" s="5" t="s">
        <v>50</v>
      </c>
      <c r="D8" s="5" t="s">
        <v>3</v>
      </c>
      <c r="E8" s="9">
        <v>1495484</v>
      </c>
      <c r="F8" s="9">
        <v>74774</v>
      </c>
      <c r="G8" s="9">
        <v>142071</v>
      </c>
      <c r="H8" s="9">
        <v>1562781</v>
      </c>
    </row>
    <row r="9" spans="1:8" ht="38.25" customHeight="1" x14ac:dyDescent="0.25">
      <c r="A9" s="4">
        <v>44970</v>
      </c>
      <c r="B9" s="5" t="s">
        <v>11</v>
      </c>
      <c r="C9" s="5" t="s">
        <v>15</v>
      </c>
      <c r="D9" s="5" t="s">
        <v>26</v>
      </c>
      <c r="E9" s="9">
        <v>725448</v>
      </c>
      <c r="F9" s="9">
        <v>0</v>
      </c>
      <c r="G9" s="9">
        <v>72545</v>
      </c>
      <c r="H9" s="9">
        <v>797993</v>
      </c>
    </row>
    <row r="10" spans="1:8" ht="38.25" customHeight="1" x14ac:dyDescent="0.25">
      <c r="A10" s="4">
        <v>44967</v>
      </c>
      <c r="B10" s="5" t="s">
        <v>11</v>
      </c>
      <c r="C10" s="5" t="s">
        <v>29</v>
      </c>
      <c r="D10" s="5" t="s">
        <v>73</v>
      </c>
      <c r="E10" s="9">
        <v>1104854</v>
      </c>
      <c r="F10" s="9">
        <v>0</v>
      </c>
      <c r="G10" s="9">
        <v>110485</v>
      </c>
      <c r="H10" s="9">
        <v>1215339</v>
      </c>
    </row>
    <row r="11" spans="1:8" ht="38.25" customHeight="1" x14ac:dyDescent="0.25">
      <c r="A11" s="4">
        <v>44967</v>
      </c>
      <c r="B11" s="5" t="s">
        <v>11</v>
      </c>
      <c r="C11" s="5" t="s">
        <v>38</v>
      </c>
      <c r="D11" s="5" t="s">
        <v>66</v>
      </c>
      <c r="E11" s="9">
        <v>1132781</v>
      </c>
      <c r="F11" s="9">
        <v>0</v>
      </c>
      <c r="G11" s="9">
        <v>113278</v>
      </c>
      <c r="H11" s="9">
        <v>1246059</v>
      </c>
    </row>
    <row r="12" spans="1:8" ht="38.25" customHeight="1" x14ac:dyDescent="0.25">
      <c r="A12" s="4">
        <v>44966</v>
      </c>
      <c r="B12" s="5" t="s">
        <v>11</v>
      </c>
      <c r="C12" s="5" t="s">
        <v>21</v>
      </c>
      <c r="D12" s="5" t="s">
        <v>16</v>
      </c>
      <c r="E12" s="9">
        <v>574135</v>
      </c>
      <c r="F12" s="9">
        <v>0</v>
      </c>
      <c r="G12" s="9">
        <v>57414</v>
      </c>
      <c r="H12" s="9">
        <v>631549</v>
      </c>
    </row>
    <row r="13" spans="1:8" x14ac:dyDescent="0.25">
      <c r="A13" s="8" t="s">
        <v>52</v>
      </c>
      <c r="E13" s="10">
        <f>SUM(E3:E12)</f>
        <v>11512463</v>
      </c>
      <c r="F13" s="10">
        <f t="shared" ref="F13:H13" si="0">SUM(F3:F12)</f>
        <v>74774</v>
      </c>
      <c r="G13" s="10">
        <f t="shared" si="0"/>
        <v>1143769</v>
      </c>
      <c r="H13" s="10">
        <f t="shared" si="0"/>
        <v>12581458</v>
      </c>
    </row>
    <row r="16" spans="1:8" x14ac:dyDescent="0.25">
      <c r="A16" s="6" t="s">
        <v>77</v>
      </c>
      <c r="B16" t="s">
        <v>76</v>
      </c>
      <c r="C16" s="11">
        <v>165604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7" workbookViewId="0">
      <selection activeCell="B12" sqref="B12"/>
    </sheetView>
  </sheetViews>
  <sheetFormatPr defaultColWidth="9.140625" defaultRowHeight="15" x14ac:dyDescent="0.25"/>
  <cols>
    <col min="1" max="1" width="14.28515625" style="6" customWidth="1"/>
    <col min="2" max="2" width="61" customWidth="1"/>
    <col min="3" max="3" width="30" customWidth="1"/>
    <col min="4" max="4" width="15" customWidth="1"/>
    <col min="5" max="8" width="17.140625" style="2" customWidth="1"/>
  </cols>
  <sheetData>
    <row r="1" spans="1:8" ht="18.75" x14ac:dyDescent="0.3">
      <c r="A1" s="16" t="s">
        <v>72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1" t="s">
        <v>2</v>
      </c>
      <c r="B2" s="7" t="s">
        <v>9</v>
      </c>
      <c r="C2" s="7" t="s">
        <v>48</v>
      </c>
      <c r="D2" s="7" t="s">
        <v>0</v>
      </c>
      <c r="E2" s="3" t="s">
        <v>28</v>
      </c>
      <c r="F2" s="3" t="s">
        <v>10</v>
      </c>
      <c r="G2" s="3" t="s">
        <v>31</v>
      </c>
      <c r="H2" s="3" t="s">
        <v>49</v>
      </c>
    </row>
    <row r="3" spans="1:8" ht="24.75" customHeight="1" x14ac:dyDescent="0.25">
      <c r="A3" s="4">
        <v>45015</v>
      </c>
      <c r="B3" s="5" t="s">
        <v>11</v>
      </c>
      <c r="C3" s="5" t="s">
        <v>56</v>
      </c>
      <c r="D3" s="5" t="s">
        <v>70</v>
      </c>
      <c r="E3" s="9">
        <v>655893</v>
      </c>
      <c r="F3" s="9">
        <v>0</v>
      </c>
      <c r="G3" s="9">
        <v>65589</v>
      </c>
      <c r="H3" s="9">
        <v>721482</v>
      </c>
    </row>
    <row r="4" spans="1:8" ht="24.75" customHeight="1" x14ac:dyDescent="0.25">
      <c r="A4" s="4">
        <v>45008</v>
      </c>
      <c r="B4" s="5" t="s">
        <v>11</v>
      </c>
      <c r="C4" s="5" t="s">
        <v>56</v>
      </c>
      <c r="D4" s="5" t="s">
        <v>30</v>
      </c>
      <c r="E4" s="9">
        <v>713575</v>
      </c>
      <c r="F4" s="9">
        <v>0</v>
      </c>
      <c r="G4" s="9">
        <v>71358</v>
      </c>
      <c r="H4" s="9">
        <v>784933</v>
      </c>
    </row>
    <row r="5" spans="1:8" ht="24.75" customHeight="1" x14ac:dyDescent="0.25">
      <c r="A5" s="4">
        <v>45008</v>
      </c>
      <c r="B5" s="5" t="s">
        <v>11</v>
      </c>
      <c r="C5" s="5" t="s">
        <v>41</v>
      </c>
      <c r="D5" s="5" t="s">
        <v>34</v>
      </c>
      <c r="E5" s="9">
        <v>1496458</v>
      </c>
      <c r="F5" s="9">
        <v>74824</v>
      </c>
      <c r="G5" s="9">
        <v>142163</v>
      </c>
      <c r="H5" s="9">
        <v>1563797</v>
      </c>
    </row>
    <row r="6" spans="1:8" ht="24.75" customHeight="1" x14ac:dyDescent="0.25">
      <c r="A6" s="4">
        <v>45007</v>
      </c>
      <c r="B6" s="5" t="s">
        <v>11</v>
      </c>
      <c r="C6" s="5" t="s">
        <v>71</v>
      </c>
      <c r="D6" s="5" t="s">
        <v>32</v>
      </c>
      <c r="E6" s="9">
        <v>1151838</v>
      </c>
      <c r="F6" s="9">
        <v>0</v>
      </c>
      <c r="G6" s="9">
        <v>115184</v>
      </c>
      <c r="H6" s="9">
        <v>1267022</v>
      </c>
    </row>
    <row r="7" spans="1:8" ht="24.75" customHeight="1" x14ac:dyDescent="0.25">
      <c r="A7" s="4">
        <v>45007</v>
      </c>
      <c r="B7" s="5" t="s">
        <v>11</v>
      </c>
      <c r="C7" s="5" t="s">
        <v>44</v>
      </c>
      <c r="D7" s="5" t="s">
        <v>24</v>
      </c>
      <c r="E7" s="9">
        <v>1573634</v>
      </c>
      <c r="F7" s="9">
        <v>0</v>
      </c>
      <c r="G7" s="9">
        <v>157363</v>
      </c>
      <c r="H7" s="9">
        <v>1730997</v>
      </c>
    </row>
    <row r="8" spans="1:8" ht="24.75" customHeight="1" x14ac:dyDescent="0.25">
      <c r="A8" s="4">
        <v>45005</v>
      </c>
      <c r="B8" s="5" t="s">
        <v>11</v>
      </c>
      <c r="C8" s="5" t="s">
        <v>53</v>
      </c>
      <c r="D8" s="5" t="s">
        <v>45</v>
      </c>
      <c r="E8" s="9">
        <v>1133363</v>
      </c>
      <c r="F8" s="9">
        <v>0</v>
      </c>
      <c r="G8" s="9">
        <v>113336</v>
      </c>
      <c r="H8" s="9">
        <v>1246699</v>
      </c>
    </row>
    <row r="9" spans="1:8" ht="24.75" customHeight="1" x14ac:dyDescent="0.25">
      <c r="A9" s="4">
        <v>45002</v>
      </c>
      <c r="B9" s="5" t="s">
        <v>11</v>
      </c>
      <c r="C9" s="5" t="s">
        <v>25</v>
      </c>
      <c r="D9" s="5" t="s">
        <v>5</v>
      </c>
      <c r="E9" s="9">
        <v>1374858</v>
      </c>
      <c r="F9" s="9">
        <v>0</v>
      </c>
      <c r="G9" s="9">
        <v>137486</v>
      </c>
      <c r="H9" s="9">
        <v>1512344</v>
      </c>
    </row>
    <row r="10" spans="1:8" ht="24.75" customHeight="1" x14ac:dyDescent="0.25">
      <c r="A10" s="4">
        <v>44999</v>
      </c>
      <c r="B10" s="5" t="s">
        <v>11</v>
      </c>
      <c r="C10" s="5" t="s">
        <v>59</v>
      </c>
      <c r="D10" s="5" t="s">
        <v>57</v>
      </c>
      <c r="E10" s="9">
        <v>937690</v>
      </c>
      <c r="F10" s="9">
        <v>0</v>
      </c>
      <c r="G10" s="9">
        <v>93769</v>
      </c>
      <c r="H10" s="9">
        <v>1031459</v>
      </c>
    </row>
    <row r="11" spans="1:8" ht="24.75" customHeight="1" x14ac:dyDescent="0.25">
      <c r="A11" s="4">
        <v>44999</v>
      </c>
      <c r="B11" s="5" t="s">
        <v>11</v>
      </c>
      <c r="C11" s="5" t="s">
        <v>69</v>
      </c>
      <c r="D11" s="5" t="s">
        <v>67</v>
      </c>
      <c r="E11" s="9">
        <v>951924</v>
      </c>
      <c r="F11" s="9">
        <v>0</v>
      </c>
      <c r="G11" s="9">
        <v>95192</v>
      </c>
      <c r="H11" s="9">
        <v>1047116</v>
      </c>
    </row>
    <row r="12" spans="1:8" ht="24.75" customHeight="1" x14ac:dyDescent="0.25">
      <c r="A12" s="4">
        <v>44998</v>
      </c>
      <c r="B12" s="5" t="s">
        <v>11</v>
      </c>
      <c r="C12" s="5" t="s">
        <v>56</v>
      </c>
      <c r="D12" s="5" t="s">
        <v>68</v>
      </c>
      <c r="E12" s="9">
        <v>863975</v>
      </c>
      <c r="F12" s="9">
        <v>0</v>
      </c>
      <c r="G12" s="9">
        <v>86398</v>
      </c>
      <c r="H12" s="9">
        <v>950373</v>
      </c>
    </row>
    <row r="13" spans="1:8" ht="24.75" customHeight="1" x14ac:dyDescent="0.25">
      <c r="A13" s="4">
        <v>44994</v>
      </c>
      <c r="B13" s="5" t="s">
        <v>11</v>
      </c>
      <c r="C13" s="5" t="s">
        <v>43</v>
      </c>
      <c r="D13" s="5" t="s">
        <v>35</v>
      </c>
      <c r="E13" s="9">
        <v>1927546</v>
      </c>
      <c r="F13" s="9">
        <v>0</v>
      </c>
      <c r="G13" s="9">
        <v>192755</v>
      </c>
      <c r="H13" s="9">
        <v>2120301</v>
      </c>
    </row>
    <row r="14" spans="1:8" ht="24.75" customHeight="1" x14ac:dyDescent="0.25">
      <c r="A14" s="4">
        <v>44993</v>
      </c>
      <c r="B14" s="5" t="s">
        <v>11</v>
      </c>
      <c r="C14" s="5" t="s">
        <v>33</v>
      </c>
      <c r="D14" s="5" t="s">
        <v>65</v>
      </c>
      <c r="E14" s="9">
        <v>2315124</v>
      </c>
      <c r="F14" s="9">
        <v>115756</v>
      </c>
      <c r="G14" s="9">
        <v>219937</v>
      </c>
      <c r="H14" s="9">
        <v>2419305</v>
      </c>
    </row>
    <row r="15" spans="1:8" ht="24.75" customHeight="1" x14ac:dyDescent="0.25">
      <c r="A15" s="4">
        <v>44992</v>
      </c>
      <c r="B15" s="5" t="s">
        <v>11</v>
      </c>
      <c r="C15" s="5" t="s">
        <v>71</v>
      </c>
      <c r="D15" s="5" t="s">
        <v>12</v>
      </c>
      <c r="E15" s="9">
        <v>1645153</v>
      </c>
      <c r="F15" s="9">
        <v>0</v>
      </c>
      <c r="G15" s="9">
        <v>164515</v>
      </c>
      <c r="H15" s="9">
        <v>1809668</v>
      </c>
    </row>
    <row r="16" spans="1:8" ht="24.75" customHeight="1" x14ac:dyDescent="0.25">
      <c r="A16" s="4">
        <v>44987</v>
      </c>
      <c r="B16" s="5" t="s">
        <v>11</v>
      </c>
      <c r="C16" s="5" t="s">
        <v>60</v>
      </c>
      <c r="D16" s="5" t="s">
        <v>7</v>
      </c>
      <c r="E16" s="9">
        <v>360750</v>
      </c>
      <c r="F16" s="9">
        <v>0</v>
      </c>
      <c r="G16" s="9">
        <v>36075</v>
      </c>
      <c r="H16" s="9">
        <v>396825</v>
      </c>
    </row>
    <row r="17" spans="1:8" x14ac:dyDescent="0.25">
      <c r="A17" s="8" t="s">
        <v>52</v>
      </c>
      <c r="E17" s="10">
        <f>SUM(E3:E16)</f>
        <v>17101781</v>
      </c>
      <c r="F17" s="10">
        <f t="shared" ref="F17:H17" si="0">SUM(F3:F16)</f>
        <v>190580</v>
      </c>
      <c r="G17" s="10">
        <f t="shared" si="0"/>
        <v>1691120</v>
      </c>
      <c r="H17" s="10">
        <f t="shared" si="0"/>
        <v>18602321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workbookViewId="0">
      <selection activeCell="C23" sqref="C23"/>
    </sheetView>
  </sheetViews>
  <sheetFormatPr defaultColWidth="9.140625" defaultRowHeight="15" x14ac:dyDescent="0.25"/>
  <cols>
    <col min="1" max="1" width="14.28515625" style="6" customWidth="1"/>
    <col min="2" max="2" width="54" customWidth="1"/>
    <col min="3" max="3" width="30" customWidth="1"/>
    <col min="4" max="4" width="15" customWidth="1"/>
    <col min="5" max="8" width="17.140625" style="2" customWidth="1"/>
  </cols>
  <sheetData>
    <row r="1" spans="1:8" ht="18.75" x14ac:dyDescent="0.3">
      <c r="A1" s="16" t="s">
        <v>72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1" t="s">
        <v>2</v>
      </c>
      <c r="B2" s="7" t="s">
        <v>9</v>
      </c>
      <c r="C2" s="7" t="s">
        <v>48</v>
      </c>
      <c r="D2" s="7" t="s">
        <v>0</v>
      </c>
      <c r="E2" s="3" t="s">
        <v>28</v>
      </c>
      <c r="F2" s="3" t="s">
        <v>10</v>
      </c>
      <c r="G2" s="3" t="s">
        <v>31</v>
      </c>
      <c r="H2" s="3" t="s">
        <v>49</v>
      </c>
    </row>
    <row r="3" spans="1:8" ht="24.75" customHeight="1" x14ac:dyDescent="0.25">
      <c r="A3" s="4">
        <v>45043</v>
      </c>
      <c r="B3" s="5" t="s">
        <v>11</v>
      </c>
      <c r="C3" s="5" t="s">
        <v>71</v>
      </c>
      <c r="D3" s="5" t="s">
        <v>74</v>
      </c>
      <c r="E3" s="9">
        <v>1003155</v>
      </c>
      <c r="F3" s="9">
        <v>0</v>
      </c>
      <c r="G3" s="9">
        <v>100316</v>
      </c>
      <c r="H3" s="9">
        <v>1103471</v>
      </c>
    </row>
    <row r="4" spans="1:8" ht="24.75" customHeight="1" x14ac:dyDescent="0.25">
      <c r="A4" s="4">
        <v>45043</v>
      </c>
      <c r="B4" s="5" t="s">
        <v>11</v>
      </c>
      <c r="C4" s="5" t="s">
        <v>39</v>
      </c>
      <c r="D4" s="5" t="s">
        <v>1</v>
      </c>
      <c r="E4" s="9">
        <v>1584717</v>
      </c>
      <c r="F4" s="9">
        <v>0</v>
      </c>
      <c r="G4" s="9">
        <v>158472</v>
      </c>
      <c r="H4" s="9">
        <v>1743189</v>
      </c>
    </row>
    <row r="5" spans="1:8" ht="24.75" customHeight="1" x14ac:dyDescent="0.25">
      <c r="A5" s="4">
        <v>45042</v>
      </c>
      <c r="B5" s="5" t="s">
        <v>11</v>
      </c>
      <c r="C5" s="5" t="s">
        <v>62</v>
      </c>
      <c r="D5" s="5" t="s">
        <v>64</v>
      </c>
      <c r="E5" s="9">
        <v>1405817</v>
      </c>
      <c r="F5" s="9">
        <v>0</v>
      </c>
      <c r="G5" s="9">
        <v>140582</v>
      </c>
      <c r="H5" s="9">
        <v>1546399</v>
      </c>
    </row>
    <row r="6" spans="1:8" ht="24.75" customHeight="1" x14ac:dyDescent="0.25">
      <c r="A6" s="4">
        <v>45042</v>
      </c>
      <c r="B6" s="5" t="s">
        <v>11</v>
      </c>
      <c r="C6" s="5" t="s">
        <v>69</v>
      </c>
      <c r="D6" s="5" t="s">
        <v>40</v>
      </c>
      <c r="E6" s="9">
        <v>1797939</v>
      </c>
      <c r="F6" s="9">
        <v>0</v>
      </c>
      <c r="G6" s="9">
        <v>179794</v>
      </c>
      <c r="H6" s="9">
        <v>1977733</v>
      </c>
    </row>
    <row r="7" spans="1:8" ht="24.75" customHeight="1" x14ac:dyDescent="0.25">
      <c r="A7" s="4">
        <v>45040</v>
      </c>
      <c r="B7" s="5" t="s">
        <v>11</v>
      </c>
      <c r="C7" s="5" t="s">
        <v>56</v>
      </c>
      <c r="D7" s="5" t="s">
        <v>17</v>
      </c>
      <c r="E7" s="9">
        <v>517635</v>
      </c>
      <c r="F7" s="9">
        <v>0</v>
      </c>
      <c r="G7" s="9">
        <v>51764</v>
      </c>
      <c r="H7" s="9">
        <v>569399</v>
      </c>
    </row>
    <row r="8" spans="1:8" ht="24.75" customHeight="1" x14ac:dyDescent="0.25">
      <c r="A8" s="4">
        <v>45036</v>
      </c>
      <c r="B8" s="5" t="s">
        <v>11</v>
      </c>
      <c r="C8" s="5" t="s">
        <v>20</v>
      </c>
      <c r="D8" s="5" t="s">
        <v>55</v>
      </c>
      <c r="E8" s="9">
        <v>922445</v>
      </c>
      <c r="F8" s="9">
        <v>0</v>
      </c>
      <c r="G8" s="9">
        <v>92245</v>
      </c>
      <c r="H8" s="9">
        <v>1014690</v>
      </c>
    </row>
    <row r="9" spans="1:8" ht="24.75" customHeight="1" x14ac:dyDescent="0.25">
      <c r="A9" s="4">
        <v>45035</v>
      </c>
      <c r="B9" s="5" t="s">
        <v>11</v>
      </c>
      <c r="C9" s="5" t="s">
        <v>53</v>
      </c>
      <c r="D9" s="5" t="s">
        <v>4</v>
      </c>
      <c r="E9" s="9">
        <v>990850</v>
      </c>
      <c r="F9" s="9">
        <v>0</v>
      </c>
      <c r="G9" s="9">
        <v>99085</v>
      </c>
      <c r="H9" s="9">
        <v>1089935</v>
      </c>
    </row>
    <row r="10" spans="1:8" ht="24.75" customHeight="1" x14ac:dyDescent="0.25">
      <c r="A10" s="4">
        <v>45035</v>
      </c>
      <c r="B10" s="5" t="s">
        <v>11</v>
      </c>
      <c r="C10" s="5" t="s">
        <v>71</v>
      </c>
      <c r="D10" s="5" t="s">
        <v>61</v>
      </c>
      <c r="E10" s="9">
        <v>1354323</v>
      </c>
      <c r="F10" s="9">
        <v>0</v>
      </c>
      <c r="G10" s="9">
        <v>135432</v>
      </c>
      <c r="H10" s="9">
        <v>1489755</v>
      </c>
    </row>
    <row r="11" spans="1:8" ht="24.75" customHeight="1" x14ac:dyDescent="0.25">
      <c r="A11" s="4">
        <v>45035</v>
      </c>
      <c r="B11" s="5" t="s">
        <v>11</v>
      </c>
      <c r="C11" s="5" t="s">
        <v>37</v>
      </c>
      <c r="D11" s="5" t="s">
        <v>19</v>
      </c>
      <c r="E11" s="9">
        <v>1110580</v>
      </c>
      <c r="F11" s="9">
        <v>0</v>
      </c>
      <c r="G11" s="9">
        <v>111058</v>
      </c>
      <c r="H11" s="9">
        <v>1221638</v>
      </c>
    </row>
    <row r="12" spans="1:8" ht="24.75" customHeight="1" x14ac:dyDescent="0.25">
      <c r="A12" s="4">
        <v>45033</v>
      </c>
      <c r="B12" s="5" t="s">
        <v>11</v>
      </c>
      <c r="C12" s="5" t="s">
        <v>56</v>
      </c>
      <c r="D12" s="5" t="s">
        <v>22</v>
      </c>
      <c r="E12" s="9">
        <v>451712</v>
      </c>
      <c r="F12" s="9">
        <v>0</v>
      </c>
      <c r="G12" s="9">
        <v>45171</v>
      </c>
      <c r="H12" s="9">
        <v>496883</v>
      </c>
    </row>
    <row r="13" spans="1:8" ht="24.75" customHeight="1" x14ac:dyDescent="0.25">
      <c r="A13" s="4">
        <v>45033</v>
      </c>
      <c r="B13" s="5" t="s">
        <v>11</v>
      </c>
      <c r="C13" s="5" t="s">
        <v>75</v>
      </c>
      <c r="D13" s="5" t="s">
        <v>18</v>
      </c>
      <c r="E13" s="9">
        <v>2102230</v>
      </c>
      <c r="F13" s="9">
        <v>0</v>
      </c>
      <c r="G13" s="9">
        <v>210223</v>
      </c>
      <c r="H13" s="9">
        <v>2312453</v>
      </c>
    </row>
    <row r="14" spans="1:8" ht="24.75" customHeight="1" x14ac:dyDescent="0.25">
      <c r="A14" s="4">
        <v>45024</v>
      </c>
      <c r="B14" s="5" t="s">
        <v>11</v>
      </c>
      <c r="C14" s="5" t="s">
        <v>37</v>
      </c>
      <c r="D14" s="5" t="s">
        <v>13</v>
      </c>
      <c r="E14" s="9">
        <v>1355531</v>
      </c>
      <c r="F14" s="9">
        <v>0</v>
      </c>
      <c r="G14" s="9">
        <v>135553</v>
      </c>
      <c r="H14" s="9">
        <v>1491084</v>
      </c>
    </row>
    <row r="15" spans="1:8" ht="24.75" customHeight="1" x14ac:dyDescent="0.25">
      <c r="A15" s="4">
        <v>45023</v>
      </c>
      <c r="B15" s="5" t="s">
        <v>11</v>
      </c>
      <c r="C15" s="5" t="s">
        <v>53</v>
      </c>
      <c r="D15" s="5" t="s">
        <v>42</v>
      </c>
      <c r="E15" s="9">
        <v>842016</v>
      </c>
      <c r="F15" s="9">
        <v>0</v>
      </c>
      <c r="G15" s="9">
        <v>84202</v>
      </c>
      <c r="H15" s="9">
        <v>926218</v>
      </c>
    </row>
    <row r="16" spans="1:8" ht="24.75" customHeight="1" x14ac:dyDescent="0.25">
      <c r="A16" s="4">
        <v>45020</v>
      </c>
      <c r="B16" s="5" t="s">
        <v>11</v>
      </c>
      <c r="C16" s="5" t="s">
        <v>54</v>
      </c>
      <c r="D16" s="5" t="s">
        <v>27</v>
      </c>
      <c r="E16" s="9">
        <v>1675379</v>
      </c>
      <c r="F16" s="9">
        <v>0</v>
      </c>
      <c r="G16" s="9">
        <v>167538</v>
      </c>
      <c r="H16" s="9">
        <v>1842917</v>
      </c>
    </row>
    <row r="17" spans="1:8" ht="24.75" customHeight="1" x14ac:dyDescent="0.25">
      <c r="A17" s="4">
        <v>45019</v>
      </c>
      <c r="B17" s="5" t="s">
        <v>11</v>
      </c>
      <c r="C17" s="5" t="s">
        <v>53</v>
      </c>
      <c r="D17" s="5" t="s">
        <v>46</v>
      </c>
      <c r="E17" s="9">
        <v>890725</v>
      </c>
      <c r="F17" s="9">
        <v>0</v>
      </c>
      <c r="G17" s="9">
        <v>89073</v>
      </c>
      <c r="H17" s="9">
        <v>979798</v>
      </c>
    </row>
    <row r="18" spans="1:8" ht="24.75" customHeight="1" x14ac:dyDescent="0.25">
      <c r="A18" s="4">
        <v>45017</v>
      </c>
      <c r="B18" s="5" t="s">
        <v>11</v>
      </c>
      <c r="C18" s="5" t="s">
        <v>56</v>
      </c>
      <c r="D18" s="5" t="s">
        <v>63</v>
      </c>
      <c r="E18" s="9">
        <v>923442</v>
      </c>
      <c r="F18" s="9">
        <v>0</v>
      </c>
      <c r="G18" s="9">
        <v>92344</v>
      </c>
      <c r="H18" s="9">
        <v>1015786</v>
      </c>
    </row>
    <row r="19" spans="1:8" x14ac:dyDescent="0.25">
      <c r="A19" s="8" t="s">
        <v>52</v>
      </c>
      <c r="E19" s="10">
        <f>SUM(E3:E18)</f>
        <v>18928496</v>
      </c>
      <c r="F19" s="10">
        <f t="shared" ref="F19:H19" si="0">SUM(F3:F18)</f>
        <v>0</v>
      </c>
      <c r="G19" s="10">
        <f t="shared" si="0"/>
        <v>1892852</v>
      </c>
      <c r="H19" s="10">
        <f t="shared" si="0"/>
        <v>20821348</v>
      </c>
    </row>
    <row r="23" spans="1:8" x14ac:dyDescent="0.25">
      <c r="A23" s="6">
        <v>45024</v>
      </c>
      <c r="B23" t="s">
        <v>76</v>
      </c>
      <c r="C23" s="11">
        <v>1287183</v>
      </c>
    </row>
    <row r="24" spans="1:8" x14ac:dyDescent="0.25">
      <c r="A24" s="6">
        <v>45027</v>
      </c>
      <c r="B24" t="s">
        <v>76</v>
      </c>
      <c r="C24" s="11">
        <v>1143651</v>
      </c>
    </row>
    <row r="25" spans="1:8" x14ac:dyDescent="0.25">
      <c r="C25" s="13">
        <f>SUM(C23:C24)</f>
        <v>2430834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Thanh toán</vt:lpstr>
      <vt:lpstr> t1.2023</vt:lpstr>
      <vt:lpstr>T2.2023</vt:lpstr>
      <vt:lpstr>T3.2023</vt:lpstr>
      <vt:lpstr>t4.2023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2023-05-12T03:25:21Z</dcterms:created>
  <dcterms:modified xsi:type="dcterms:W3CDTF">2023-06-19T08:30:57Z</dcterms:modified>
</cp:coreProperties>
</file>