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NHẬT MINH BAKERY-OSIFOOD\công nợ\"/>
    </mc:Choice>
  </mc:AlternateContent>
  <bookViews>
    <workbookView xWindow="0" yWindow="0" windowWidth="17655" windowHeight="5010" tabRatio="734" activeTab="1"/>
  </bookViews>
  <sheets>
    <sheet name="công nợ sau tháng 07,2022" sheetId="12" r:id="rId1"/>
    <sheet name="công nợ" sheetId="1" r:id="rId2"/>
    <sheet name="bke t1.2023" sheetId="15" r:id="rId3"/>
    <sheet name="bke t12" sheetId="14" r:id="rId4"/>
    <sheet name="bke t11" sheetId="11" r:id="rId5"/>
    <sheet name="bke t10" sheetId="2" r:id="rId6"/>
    <sheet name="bke t9" sheetId="13" r:id="rId7"/>
    <sheet name="bke t8" sheetId="4" r:id="rId8"/>
    <sheet name="bke t7" sheetId="6" r:id="rId9"/>
    <sheet name="bke t6" sheetId="5" r:id="rId10"/>
    <sheet name="bke t5" sheetId="7" r:id="rId11"/>
    <sheet name="bke t4" sheetId="8" r:id="rId12"/>
    <sheet name="bke t3" sheetId="9" r:id="rId13"/>
    <sheet name="T12-21 đến T02-22" sheetId="16" r:id="rId14"/>
  </sheets>
  <definedNames>
    <definedName name="_xlnm._FilterDatabase" localSheetId="13" hidden="1">'T12-21 đến T02-22'!$A$5:$L$16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1" i="1" s="1"/>
  <c r="C17" i="1" l="1"/>
  <c r="I17" i="16"/>
  <c r="D25" i="1" l="1"/>
  <c r="H9" i="15" l="1"/>
  <c r="G9" i="15"/>
  <c r="F9" i="15"/>
  <c r="E9" i="15"/>
  <c r="G18" i="14" l="1"/>
  <c r="H18" i="14"/>
  <c r="C15" i="1" s="1"/>
  <c r="F18" i="14"/>
  <c r="C14" i="1" l="1"/>
  <c r="C13" i="1"/>
  <c r="C12" i="1"/>
  <c r="C11" i="1"/>
  <c r="C7" i="12" l="1"/>
  <c r="C5" i="12" l="1"/>
  <c r="F15" i="13"/>
  <c r="G15" i="13"/>
  <c r="H15" i="13"/>
  <c r="E15" i="13"/>
  <c r="D15" i="12" l="1"/>
  <c r="C8" i="12"/>
  <c r="F19" i="12" s="1"/>
  <c r="C6" i="12"/>
  <c r="F18" i="12"/>
  <c r="F17" i="11" l="1"/>
  <c r="G17" i="11"/>
  <c r="E17" i="11"/>
  <c r="G5" i="11"/>
  <c r="G6" i="11"/>
  <c r="G7" i="11"/>
  <c r="G8" i="11"/>
  <c r="G9" i="11"/>
  <c r="G10" i="11"/>
  <c r="G11" i="11"/>
  <c r="G12" i="11"/>
  <c r="G13" i="11"/>
  <c r="G14" i="11"/>
  <c r="G15" i="11"/>
  <c r="G4" i="11"/>
  <c r="E12" i="2" l="1"/>
  <c r="F12" i="2"/>
  <c r="G12" i="2"/>
</calcChain>
</file>

<file path=xl/sharedStrings.xml><?xml version="1.0" encoding="utf-8"?>
<sst xmlns="http://schemas.openxmlformats.org/spreadsheetml/2006/main" count="639" uniqueCount="318">
  <si>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</si>
  <si>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</si>
  <si>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</si>
  <si>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</si>
  <si>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</si>
  <si>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</si>
  <si>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</si>
  <si>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</si>
  <si>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</si>
  <si>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</si>
  <si>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</si>
  <si>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</si>
  <si>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Bảng kê hóa đơn tháng 7.2022</t>
  </si>
  <si>
    <t>Bảng kê hóa đơn tháng 6.2022</t>
  </si>
  <si>
    <t>Bảng kê hóa đơn tháng 5.2022</t>
  </si>
  <si>
    <t>Bảng kê hóa đơn tháng 4.2022</t>
  </si>
  <si>
    <t>Bảng kê hóa đơn tháng 3.2022</t>
  </si>
  <si>
    <t>Bảng kê hóa đơn tháng 1.2022</t>
  </si>
  <si>
    <t>Bảng kê hóa đơn tháng 2.2022</t>
  </si>
  <si>
    <t>Dư nợ phải thu NHẬT MINH</t>
  </si>
  <si>
    <t>21/09/2022</t>
  </si>
  <si>
    <t>Hàng trả</t>
  </si>
  <si>
    <t>BẢNG KÊ HÓA ĐƠN THÁNG 10.2022</t>
  </si>
  <si>
    <t>Tháng 10 năm 2022</t>
  </si>
  <si>
    <t>Ngày hóa đơn</t>
  </si>
  <si>
    <t>Số hóa đơn</t>
  </si>
  <si>
    <t>Ký hiệu HĐ</t>
  </si>
  <si>
    <t>Doanh số bán chưa có thuế GTGT</t>
  </si>
  <si>
    <t>Thuế GTGT</t>
  </si>
  <si>
    <t>Tổng tiền bán hàng</t>
  </si>
  <si>
    <t>Tên người mua</t>
  </si>
  <si>
    <t>Mã số thuế người mua</t>
  </si>
  <si>
    <t>Thuế suất</t>
  </si>
  <si>
    <t>00046602</t>
  </si>
  <si>
    <t>1C22TNT</t>
  </si>
  <si>
    <t>0313983358</t>
  </si>
  <si>
    <t>8%</t>
  </si>
  <si>
    <t>00046633</t>
  </si>
  <si>
    <t>00047408</t>
  </si>
  <si>
    <t>00047725</t>
  </si>
  <si>
    <t>00047731</t>
  </si>
  <si>
    <t>00047911</t>
  </si>
  <si>
    <t>00048569</t>
  </si>
  <si>
    <t>tổng tiền thanh toán</t>
  </si>
  <si>
    <t>Số dòng = 12</t>
  </si>
  <si>
    <t>BÁNG KÊ HÓA ĐƠN THÁNG 8.2022</t>
  </si>
  <si>
    <t>Tháng 8 năm 2022</t>
  </si>
  <si>
    <t>00029379</t>
  </si>
  <si>
    <t>00029474</t>
  </si>
  <si>
    <t>00029712</t>
  </si>
  <si>
    <t>00029714</t>
  </si>
  <si>
    <t>00029722</t>
  </si>
  <si>
    <t>00031525</t>
  </si>
  <si>
    <t>00034241</t>
  </si>
  <si>
    <t>00034242</t>
  </si>
  <si>
    <t>00036440</t>
  </si>
  <si>
    <t>00036443</t>
  </si>
  <si>
    <t>00036456</t>
  </si>
  <si>
    <t>Số dòng = 11</t>
  </si>
  <si>
    <t>THEO DÕI CÔNG NỢ / CTY NHẬT MINH OSIFOOD</t>
  </si>
  <si>
    <t>Cửa hàng Oshifood SKY 9</t>
  </si>
  <si>
    <t>Cửa hàng OsiFood Nguyễn Khoái</t>
  </si>
  <si>
    <t>Osifood Nguyễn Xiển</t>
  </si>
  <si>
    <t>OsiFood 828B Xô Viết Nghệ Tĩnh</t>
  </si>
  <si>
    <t>OsiFood Gia Bình</t>
  </si>
  <si>
    <t>Osifood  Linh Xuân</t>
  </si>
  <si>
    <t>Osifood Sky 9</t>
  </si>
  <si>
    <t>00049054</t>
  </si>
  <si>
    <t>00049600</t>
  </si>
  <si>
    <t>Cửa hàng Oshifood Phước Long</t>
  </si>
  <si>
    <t>Cửa Hàng OsiFood Opal Riverside</t>
  </si>
  <si>
    <t>Cửa hàng Oshifood  Linh Xuân</t>
  </si>
  <si>
    <t>Oshifood SKY 9</t>
  </si>
  <si>
    <t>Oshifood Phước Long</t>
  </si>
  <si>
    <t>OsiFood 828A Xô Viết Nghệ Tĩnh</t>
  </si>
  <si>
    <t>OsiFood Opal Riverside</t>
  </si>
  <si>
    <t>Số dòng = 9</t>
  </si>
  <si>
    <t>Ngày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</si>
  <si>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</si>
  <si>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</si>
  <si>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</si>
  <si>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</si>
  <si>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</si>
  <si>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</si>
  <si>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CÔNG TY TNHH SẢN XUẤT THƯƠNG MẠI DỊCH VỤ NHẬT MINH BAKERY</t>
  </si>
  <si>
    <t>00021522</t>
  </si>
  <si>
    <t>00020850</t>
  </si>
  <si>
    <t>Đơn viết tay</t>
  </si>
  <si>
    <t>00019032</t>
  </si>
  <si>
    <t>00018136</t>
  </si>
  <si>
    <t>00018120</t>
  </si>
  <si>
    <t>00018082</t>
  </si>
  <si>
    <t>00016778</t>
  </si>
  <si>
    <t>00016306</t>
  </si>
  <si>
    <t>00016296</t>
  </si>
  <si>
    <t>00016164</t>
  </si>
  <si>
    <t>00028847</t>
  </si>
  <si>
    <t>00027425</t>
  </si>
  <si>
    <t>00027344</t>
  </si>
  <si>
    <t>00027343</t>
  </si>
  <si>
    <t>00027268</t>
  </si>
  <si>
    <t>00027267</t>
  </si>
  <si>
    <t>00025841</t>
  </si>
  <si>
    <t/>
  </si>
  <si>
    <t>00024279</t>
  </si>
  <si>
    <t>00024068</t>
  </si>
  <si>
    <t>00022763</t>
  </si>
  <si>
    <t>00022758</t>
  </si>
  <si>
    <t>00013745</t>
  </si>
  <si>
    <t>00013271</t>
  </si>
  <si>
    <t>00013129</t>
  </si>
  <si>
    <t>Bán hàng CÔNG TY TNHH SẢN XUẤT THƯƠNG MẠI DỊCH VỤ NHẬT MINH BAKERY theo hóa đơn 00013124</t>
  </si>
  <si>
    <t>00013124</t>
  </si>
  <si>
    <t>Bán hàng CÔNG TY TNHH SẢN XUẤT THƯƠNG MẠI DỊCH VỤ NHẬT MINH BAKERY theo hóa đơn 00012401</t>
  </si>
  <si>
    <t>00012401</t>
  </si>
  <si>
    <t>Bán hàng CÔNG TY TNHH SẢN XUẤT THƯƠNG MẠI DỊCH VỤ NHẬT MINH BAKERY theo hóa đơn 00012393</t>
  </si>
  <si>
    <t>00012393</t>
  </si>
  <si>
    <t>Bán hàng CÔNG TY TNHH SẢN XUẤT THƯƠNG MẠI DỊCH VỤ NHẬT MINH BAKERY theo hóa đơn 00009485</t>
  </si>
  <si>
    <t>00009485</t>
  </si>
  <si>
    <t>Bán hàng CÔNG TY TNHH SẢN XUẤT THƯƠNG MẠI DỊCH VỤ NHẬT MINH BAKERY theo hóa đơn 00009265</t>
  </si>
  <si>
    <t>00009265</t>
  </si>
  <si>
    <t>Bán hàng CÔNG TY TNHH SẢN XUẤT THƯƠNG MẠI DỊCH VỤ NHẬT MINH BAKERY theo hóa đơn 00009181</t>
  </si>
  <si>
    <t>00009181</t>
  </si>
  <si>
    <t>Bán hàng CÔNG TY TNHH SẢN XUẤT THƯƠNG MẠI DỊCH VỤ NHẬT MINH BAKERY theo hóa đơn 00008789</t>
  </si>
  <si>
    <t>00008789</t>
  </si>
  <si>
    <t>Bán hàng CÔNG TY TNHH SẢN XUẤT THƯƠNG MẠI DỊCH VỤ NHẬT MINH BAKERY theo hóa đơn 00006732</t>
  </si>
  <si>
    <t>00006732</t>
  </si>
  <si>
    <t>Bán hàng CÔNG TY TNHH SẢN XUẤT THƯƠNG MẠI DỊCH VỤ NHẬT MINH BAKERY theo hóa đơn 00006219</t>
  </si>
  <si>
    <t>00006219</t>
  </si>
  <si>
    <t>Bán hàng CÔNG TY TNHH SẢN XUẤT THƯƠNG MẠI DỊCH VỤ NHẬT MINH BAKERY theo hóa đơn 00005427</t>
  </si>
  <si>
    <t>00005427</t>
  </si>
  <si>
    <t>Bán hàng CÔNG TY TNHH SẢN XUẤT THƯƠNG MẠI DỊCH VỤ NHẬT MINH BAKERY theo hóa đơn 00005295</t>
  </si>
  <si>
    <t>00005295</t>
  </si>
  <si>
    <t>Bán hàng CÔNG TY TNHH SẢN XUẤT THƯƠNG MẠI DỊCH VỤ NHẬT MINH BAKERY theo hóa đơn 00003424</t>
  </si>
  <si>
    <t>00003424</t>
  </si>
  <si>
    <t>Bán hàng CÔNG TY TNHH SẢN XUẤT THƯƠNG MẠI DỊCH VỤ NHẬT MINH BAKERY theo hóa đơn 00003032</t>
  </si>
  <si>
    <t>00003032</t>
  </si>
  <si>
    <t>Bán hàng CÔNG TY TNHH SẢN XUẤT THƯƠNG MẠI DỊCH VỤ NHẬT MINH BAKERY theo hóa đơn 00001852</t>
  </si>
  <si>
    <t>00001852</t>
  </si>
  <si>
    <t>Bán hàng CÔNG TY TNHH SẢN XUẤT THƯƠNG MẠI DỊCH VỤ NHẬT MINH BAKERY theo hóa đơn 00000670</t>
  </si>
  <si>
    <t>00000670</t>
  </si>
  <si>
    <t>Bán hàng CÔNG TY TNHH SẢN XUẤT THƯƠNG MẠI DỊCH VỤ NHẬT MINH BAKERY theo hóa đơn 00000466</t>
  </si>
  <si>
    <t>00000466</t>
  </si>
  <si>
    <t>Bán hàng CÔNG TY TNHH SẢN XUẤT THƯƠNG MẠI DỊCH VỤ NHẬT MINH BAKERY theo hóa đơn 0014932</t>
  </si>
  <si>
    <t>0014932</t>
  </si>
  <si>
    <t>BẢNG KÊ HÓA ĐƠN THÁNG 7.2022</t>
  </si>
  <si>
    <t>Tháng 7 năm 2022</t>
  </si>
  <si>
    <t>BẢNG KÊ HÓA ĐƠN THÁNG 6.2022</t>
  </si>
  <si>
    <t>Tháng 6 năm 2022</t>
  </si>
  <si>
    <t>BẢNG KÊ HÓA ĐƠN THÁNG 3.2022</t>
  </si>
  <si>
    <t>Tháng 3 năm 2022</t>
  </si>
  <si>
    <t>BẢNG KÊ HÓA ĐƠN THÁNG 4.2022</t>
  </si>
  <si>
    <t>Tháng 4 năm 2022</t>
  </si>
  <si>
    <t>BẢNG KÊ HÓA ĐƠN THÁNG 5.2022</t>
  </si>
  <si>
    <t>Tháng 5 năm 2022</t>
  </si>
  <si>
    <t>Cửa Hàng Osi Food Gia Bình</t>
  </si>
  <si>
    <t>Cửa Hàng Osi Food Phước Long</t>
  </si>
  <si>
    <t>Cửa Hàng Osi Food Trung Tuyến City</t>
  </si>
  <si>
    <t>Cửa Hàng Osi Food Bình Hòa</t>
  </si>
  <si>
    <t>Cửa Hàng Osi Food Linh Xuân</t>
  </si>
  <si>
    <t>Cửa Hàng Osi Food Opal Riverside</t>
  </si>
  <si>
    <t>Cửa Hàng Osi Food Sky 9</t>
  </si>
  <si>
    <t>Cửa Hàng Osi Food Nguyễn Khoái</t>
  </si>
  <si>
    <t>Cửa Hàng Osi Food Tây Hòa</t>
  </si>
  <si>
    <t>Cửa Hàng Osi Food Cầu Kinh</t>
  </si>
  <si>
    <t>CỬA HÀNG OSI FOOD TRUNG TUYẾN CITY</t>
  </si>
  <si>
    <t>Cửa Hàng Oshi Food Linh Xuân</t>
  </si>
  <si>
    <t>Cửa Hàng  Osi Food Cầu Kinh</t>
  </si>
  <si>
    <t>Cửa Hàng  Osi Food Nguyễn Khoái</t>
  </si>
  <si>
    <t>CỬA HÀNG OSI FOOD SKY 9</t>
  </si>
  <si>
    <t>CỬA HÀNG OSI FOOD LINH XUÂN</t>
  </si>
  <si>
    <t>Cửa Hàng OsiFood Nguyễn Khoái</t>
  </si>
  <si>
    <t>Cửa Hàng OsiFood Phước Long</t>
  </si>
  <si>
    <t>Cửa Hàng Osi Food SKY 9</t>
  </si>
  <si>
    <t>Thanh toán 01.01 đến 31.01.22</t>
  </si>
  <si>
    <t>CỬA HÀNG OSI FOOD BÌNH HÒA</t>
  </si>
  <si>
    <t>00017863</t>
  </si>
  <si>
    <t>chưa ghi sổ</t>
  </si>
  <si>
    <t>BẢNG KÊ HÓA ĐƠN THÁNG 11.2022</t>
  </si>
  <si>
    <t>Tháng 11 năm 2022</t>
  </si>
  <si>
    <t>00049569</t>
  </si>
  <si>
    <t>00049574</t>
  </si>
  <si>
    <t>00049755</t>
  </si>
  <si>
    <t>00050744</t>
  </si>
  <si>
    <t>00050885</t>
  </si>
  <si>
    <t>00050913</t>
  </si>
  <si>
    <t>00051137</t>
  </si>
  <si>
    <t>00051172</t>
  </si>
  <si>
    <t>00051293</t>
  </si>
  <si>
    <t>00051575</t>
  </si>
  <si>
    <t>00052132</t>
  </si>
  <si>
    <t>Bảng kê hóa đơn tháng 11.2022</t>
  </si>
  <si>
    <t>Chốt số tiền công nợ đến cuối tháng 07/2022</t>
  </si>
  <si>
    <t>Bán hàng Cửa hàng Oshifood  Linh Xuân theo hóa đơn 00045436</t>
  </si>
  <si>
    <t>00045436</t>
  </si>
  <si>
    <t>Bán hàng Cửa hàng OsiFood Nguyễn Khoái theo hóa đơn 00044156</t>
  </si>
  <si>
    <t>00044156</t>
  </si>
  <si>
    <t>Bán hàng Oshifood SKY 9 theo hóa đơn 00044154</t>
  </si>
  <si>
    <t>00044154</t>
  </si>
  <si>
    <t>Bán hàng Oshifood Phước Long theo hóa đơn 00044153</t>
  </si>
  <si>
    <t>00044153</t>
  </si>
  <si>
    <t>Bán hàng Cửa hàng Oshifood  Linh Xuân theo hóa đơn 00042049</t>
  </si>
  <si>
    <t>00042049</t>
  </si>
  <si>
    <t>Bán hàng Cửa Hàng OsiFood Opal Riverside theo hóa đơn 00042048</t>
  </si>
  <si>
    <t>00042048</t>
  </si>
  <si>
    <t>Bán hàng Cửa hàng OsiFood Nguyễn Khoái theo hóa đơn 00042046</t>
  </si>
  <si>
    <t>00042046</t>
  </si>
  <si>
    <t>Bán hàng Cửa Hàng OsiFood Opal Riverside theo hóa đơn 00038427</t>
  </si>
  <si>
    <t>00038427</t>
  </si>
  <si>
    <t>Bán hàng Cửa hàng Oshifood SKY 9 theo hóa đơn 00037380</t>
  </si>
  <si>
    <t>00037380</t>
  </si>
  <si>
    <t>Bán hàng Cửa hàng OsiFood Nguyễn Khoái theo hóa đơn 00037372</t>
  </si>
  <si>
    <t>00037372</t>
  </si>
  <si>
    <t>Bán hàng Cửa hàng Oshifood Phước Long theo hóa đơn 00037286</t>
  </si>
  <si>
    <t>00037286</t>
  </si>
  <si>
    <t>Bán hàng Cửa hàng OsiFood Nguyễn Khoái theo hóa đơn 00037196</t>
  </si>
  <si>
    <t>00037196</t>
  </si>
  <si>
    <t>DANH SÁCH BÁN HÀNG THÁNG 9.2022</t>
  </si>
  <si>
    <t>Bảng kê hóa đơn tháng 12.2022</t>
  </si>
  <si>
    <t>DANH SÁCH BÁN HÀNG</t>
  </si>
  <si>
    <t>Ngày hạch toán</t>
  </si>
  <si>
    <t>Bán hàng OsiFood 828A Xô Viết Nghệ Tĩnh theo hóa đơn 00057756</t>
  </si>
  <si>
    <t>00057756</t>
  </si>
  <si>
    <t>Osifood Phước Long</t>
  </si>
  <si>
    <t>Bán hàng Osifood Phước Long theo hóa đơn 00057654</t>
  </si>
  <si>
    <t>00057654</t>
  </si>
  <si>
    <t>Bán hàng OsiFood Opal Riverside theo hóa đơn 00056975</t>
  </si>
  <si>
    <t>00056975</t>
  </si>
  <si>
    <t>nhatminh79002</t>
  </si>
  <si>
    <t>Bán hàng Cửa hàng OsiFood Nguyễn Khoái theo hóa đơn 00056868</t>
  </si>
  <si>
    <t>00056868</t>
  </si>
  <si>
    <t>OsiFood Bình Hòa</t>
  </si>
  <si>
    <t>Bán hàng OsiFood Bình Hòa theo hóa đơn 00056986</t>
  </si>
  <si>
    <t>00056986</t>
  </si>
  <si>
    <t>Bán hàng Osifood Sky 9 theo hóa đơn 00056491</t>
  </si>
  <si>
    <t>00056491</t>
  </si>
  <si>
    <t>Bán hàng OsiFood 828A Xô Viết Nghệ Tĩnh theo hóa đơn 00056642</t>
  </si>
  <si>
    <t>00056642</t>
  </si>
  <si>
    <t>Osifood  Phước Hiệp</t>
  </si>
  <si>
    <t>Bán hàng Osifood  Phước Hiệp theo hóa đơn 00056504</t>
  </si>
  <si>
    <t>00056504</t>
  </si>
  <si>
    <t>Bán hàng Cửa hàng OsiFood Nguyễn Khoái theo hóa đơn 00056232</t>
  </si>
  <si>
    <t>00056232</t>
  </si>
  <si>
    <t>Bán hàng Osifood Phước Long theo hóa đơn 00056505</t>
  </si>
  <si>
    <t>00056505</t>
  </si>
  <si>
    <t>Bán hàng Cửa hàng OsiFood Nguyễn Khoái theo hóa đơn 00055438</t>
  </si>
  <si>
    <t>00055438</t>
  </si>
  <si>
    <t>Bán hàng OsiFood Opal Riverside theo hóa đơn 00054477</t>
  </si>
  <si>
    <t>00054477</t>
  </si>
  <si>
    <t>Bán hàng Osifood Sky 9 theo hóa đơn 00054498</t>
  </si>
  <si>
    <t>00054498</t>
  </si>
  <si>
    <t>OsiFood Gold House Lê Văn Lương</t>
  </si>
  <si>
    <t>Bán hàng OsiFood Gold House Lê Văn Lương theo hóa đơn 00054439</t>
  </si>
  <si>
    <t>00054439</t>
  </si>
  <si>
    <t>Bán hàng Cửa hàng OsiFood Nguyễn Khoái theo hóa đơn 00054438</t>
  </si>
  <si>
    <t>00054438</t>
  </si>
  <si>
    <t>Số dòng = 15</t>
  </si>
  <si>
    <t>DANH SÁCH BÁN HÀNG T1.2023</t>
  </si>
  <si>
    <t>HỦY HĐ 00001824 XUẤT LẠI HĐ 00001825</t>
  </si>
  <si>
    <t>00001825</t>
  </si>
  <si>
    <t>Bán hàng CÔNG TY TNHH SẢN XUẤT THƯƠNG MẠI DỊCH VỤ NHẬT MINH BAKERY theo hóa đơn 00001828</t>
  </si>
  <si>
    <t>00001828</t>
  </si>
  <si>
    <t>Bán hàng CÔNG TY TNHH SẢN XUẤT THƯƠNG MẠI DỊCH VỤ NHẬT MINH BAKERY theo hóa đơn 00001057</t>
  </si>
  <si>
    <t>00001057</t>
  </si>
  <si>
    <t>Bán hàng CÔNG TY TNHH SẢN XUẤT THƯƠNG MẠI DỊCH VỤ NHẬT MINH BAKERY theo hóa đơn 00000925</t>
  </si>
  <si>
    <t>00000925</t>
  </si>
  <si>
    <t>Bán hàng CÔNG TY TNHH SẢN XUẤT THƯƠNG MẠI DỊCH VỤ NHẬT MINH BAKERY theo hóa đơn 00000768</t>
  </si>
  <si>
    <t>00000768</t>
  </si>
  <si>
    <t>00000132</t>
  </si>
  <si>
    <t>Số dòng = 7</t>
  </si>
  <si>
    <t>Thanh toán 18.02 đến 28.02-2022</t>
  </si>
  <si>
    <t>23/8/2022</t>
  </si>
  <si>
    <t>hàng trả</t>
  </si>
  <si>
    <t>21/9/2022</t>
  </si>
  <si>
    <t>15/11/2022</t>
  </si>
  <si>
    <t>18/11/2022</t>
  </si>
  <si>
    <t>22/12/2022</t>
  </si>
  <si>
    <t>30/12/2022</t>
  </si>
  <si>
    <t>CÔNG NỢ NHẬT MINH</t>
  </si>
  <si>
    <t>Tháng 12/2021 đến Tháng 07/2022</t>
  </si>
  <si>
    <t>STT</t>
  </si>
  <si>
    <t>Mã khách hàng</t>
  </si>
  <si>
    <t>Tên khách hàng</t>
  </si>
  <si>
    <t>Địa chỉ</t>
  </si>
  <si>
    <t>Người mua hàng</t>
  </si>
  <si>
    <t>Ghi chú</t>
  </si>
  <si>
    <t>0003306</t>
  </si>
  <si>
    <t>06/12/2021</t>
  </si>
  <si>
    <t>NHATMINH</t>
  </si>
  <si>
    <t>131 Vũ Tùng, Phường 2, Quận Bình Thạnh, Thành phố Hồ Chí Minh, Việt Nam</t>
  </si>
  <si>
    <t>CỬA HÀNG SKY 9</t>
  </si>
  <si>
    <t>0005465</t>
  </si>
  <si>
    <t>25/12/2021</t>
  </si>
  <si>
    <t>0005662</t>
  </si>
  <si>
    <t>28/12/2021</t>
  </si>
  <si>
    <t>0006884</t>
  </si>
  <si>
    <t>07/01/2022</t>
  </si>
  <si>
    <t>CỬA HÀNG NGUYỄN KHOÁI</t>
  </si>
  <si>
    <t>0010451</t>
  </si>
  <si>
    <t>29/01/2022</t>
  </si>
  <si>
    <t>0012844</t>
  </si>
  <si>
    <t>17/02/2022</t>
  </si>
  <si>
    <t>CỬA HÀNG LINH XUÂN</t>
  </si>
  <si>
    <t>0012851</t>
  </si>
  <si>
    <t>0013088</t>
  </si>
  <si>
    <t>19/02/2022</t>
  </si>
  <si>
    <t>CỬA HÀNG BÌNH HÒA</t>
  </si>
  <si>
    <t>0013108</t>
  </si>
  <si>
    <t>0013259</t>
  </si>
  <si>
    <t>21/02/2022</t>
  </si>
  <si>
    <t>CỬA HÀNG ĐO ĐẠC</t>
  </si>
  <si>
    <t>0014357</t>
  </si>
  <si>
    <t>28/02/2022</t>
  </si>
  <si>
    <t>CỬA HÀNG BÌNH HƯNG</t>
  </si>
  <si>
    <t>Tổng cộng</t>
  </si>
  <si>
    <t>THEO DÕI CÔNG NỢ / CTY NHẬT MINH OSIFOOD 2022</t>
  </si>
  <si>
    <t>Thanh toán CN T3.4.5.6.7.8.9.10/2022</t>
  </si>
  <si>
    <t>Số dư đầu kỳ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</si>
</sst>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dd/mm/yyyy"/>
    <numFmt numFmtId="166" formatCode="dd/mm/yyyy\ hh:mm\ AM/PM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8"/>
      <color rgb="FFFF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4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14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2" fillId="0" borderId="0" xfId="0" applyFont="1"/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38" fontId="3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4" fontId="2" fillId="0" borderId="0" xfId="0" applyNumberFormat="1" applyFont="1"/>
    <xf numFmtId="38" fontId="2" fillId="0" borderId="0" xfId="0" applyNumberFormat="1" applyFont="1"/>
    <xf numFmtId="38" fontId="7" fillId="3" borderId="7" xfId="0" applyNumberFormat="1" applyFont="1" applyFill="1" applyBorder="1" applyAlignment="1">
      <alignment horizontal="right" vertical="center"/>
    </xf>
    <xf numFmtId="38" fontId="7" fillId="3" borderId="0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0" fillId="0" borderId="0" xfId="0" applyNumberFormat="1"/>
    <xf numFmtId="38" fontId="3" fillId="5" borderId="7" xfId="0" applyNumberFormat="1" applyFont="1" applyFill="1" applyBorder="1" applyAlignment="1">
      <alignment horizontal="right" vertical="center"/>
    </xf>
    <xf numFmtId="165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6" xfId="0" applyNumberFormat="1" applyFont="1" applyFill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165" fontId="0" fillId="0" borderId="0" xfId="0" applyNumberFormat="1"/>
    <xf numFmtId="0" fontId="5" fillId="0" borderId="0" xfId="0" applyFont="1" applyBorder="1" applyAlignment="1"/>
    <xf numFmtId="38" fontId="11" fillId="3" borderId="7" xfId="0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horizontal="left" wrapText="1"/>
    </xf>
    <xf numFmtId="165" fontId="12" fillId="6" borderId="1" xfId="0" applyNumberFormat="1" applyFont="1" applyFill="1" applyBorder="1" applyAlignment="1">
      <alignment horizontal="center" wrapText="1"/>
    </xf>
    <xf numFmtId="164" fontId="12" fillId="6" borderId="1" xfId="1" applyNumberFormat="1" applyFont="1" applyFill="1" applyBorder="1" applyAlignment="1">
      <alignment horizontal="right" wrapText="1"/>
    </xf>
    <xf numFmtId="164" fontId="2" fillId="3" borderId="1" xfId="1" applyNumberFormat="1" applyFont="1" applyFill="1" applyBorder="1" applyAlignment="1">
      <alignment horizontal="center"/>
    </xf>
    <xf numFmtId="165" fontId="14" fillId="3" borderId="7" xfId="0" applyNumberFormat="1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/>
    </xf>
    <xf numFmtId="38" fontId="14" fillId="3" borderId="7" xfId="0" applyNumberFormat="1" applyFont="1" applyFill="1" applyBorder="1" applyAlignment="1">
      <alignment horizontal="right" vertical="center"/>
    </xf>
    <xf numFmtId="0" fontId="13" fillId="3" borderId="0" xfId="0" applyFont="1" applyFill="1"/>
    <xf numFmtId="0" fontId="11" fillId="0" borderId="7" xfId="0" applyFont="1" applyBorder="1" applyAlignment="1">
      <alignment horizontal="left" vertical="center"/>
    </xf>
    <xf numFmtId="0" fontId="2" fillId="5" borderId="0" xfId="0" applyFont="1" applyFill="1"/>
    <xf numFmtId="14" fontId="3" fillId="5" borderId="7" xfId="0" applyNumberFormat="1" applyFont="1" applyFill="1" applyBorder="1" applyAlignment="1">
      <alignment horizontal="center" vertical="center"/>
    </xf>
    <xf numFmtId="38" fontId="2" fillId="3" borderId="0" xfId="0" applyNumberFormat="1" applyFont="1" applyFill="1"/>
    <xf numFmtId="164" fontId="2" fillId="0" borderId="0" xfId="0" applyNumberFormat="1" applyFont="1" applyBorder="1"/>
    <xf numFmtId="164" fontId="2" fillId="5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164" fontId="7" fillId="5" borderId="1" xfId="1" applyNumberFormat="1" applyFont="1" applyFill="1" applyBorder="1" applyAlignment="1">
      <alignment horizontal="left" vertical="center"/>
    </xf>
    <xf numFmtId="164" fontId="5" fillId="5" borderId="1" xfId="1" applyNumberFormat="1" applyFont="1" applyFill="1" applyBorder="1"/>
    <xf numFmtId="0" fontId="5" fillId="5" borderId="1" xfId="0" applyFont="1" applyFill="1" applyBorder="1"/>
    <xf numFmtId="0" fontId="2" fillId="5" borderId="0" xfId="0" applyFont="1" applyFill="1" applyBorder="1"/>
    <xf numFmtId="14" fontId="5" fillId="5" borderId="1" xfId="0" applyNumberFormat="1" applyFont="1" applyFill="1" applyBorder="1" applyAlignment="1">
      <alignment horizontal="center"/>
    </xf>
    <xf numFmtId="165" fontId="11" fillId="7" borderId="7" xfId="0" applyNumberFormat="1" applyFont="1" applyFill="1" applyBorder="1" applyAlignment="1">
      <alignment horizontal="left" vertical="center"/>
    </xf>
    <xf numFmtId="38" fontId="16" fillId="3" borderId="7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left" vertical="center"/>
    </xf>
    <xf numFmtId="0" fontId="2" fillId="3" borderId="0" xfId="0" applyFont="1" applyFill="1"/>
    <xf numFmtId="14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164" fontId="5" fillId="5" borderId="1" xfId="1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8" fillId="8" borderId="1" xfId="0" applyNumberFormat="1" applyFont="1" applyFill="1" applyBorder="1" applyAlignment="1" applyProtection="1">
      <alignment horizontal="center" vertical="center" wrapText="1"/>
    </xf>
    <xf numFmtId="0" fontId="18" fillId="8" borderId="1" xfId="0" applyNumberFormat="1" applyFont="1" applyFill="1" applyBorder="1" applyAlignment="1" applyProtection="1">
      <alignment horizontal="right" vertical="center" wrapText="1"/>
    </xf>
    <xf numFmtId="0" fontId="19" fillId="0" borderId="0" xfId="0" applyFont="1"/>
    <xf numFmtId="0" fontId="19" fillId="0" borderId="1" xfId="0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37" fontId="19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37" fontId="19" fillId="0" borderId="1" xfId="0" applyNumberFormat="1" applyFont="1" applyFill="1" applyBorder="1" applyAlignment="1">
      <alignment horizontal="center" vertical="center"/>
    </xf>
    <xf numFmtId="37" fontId="19" fillId="0" borderId="0" xfId="0" applyNumberFormat="1" applyFont="1" applyFill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wrapText="1"/>
    </xf>
    <xf numFmtId="0" fontId="3" fillId="9" borderId="1" xfId="0" applyFont="1" applyFill="1" applyBorder="1" applyAlignment="1">
      <alignment horizontal="center" wrapText="1"/>
    </xf>
    <xf numFmtId="0" fontId="7" fillId="9" borderId="1" xfId="0" applyFont="1" applyFill="1" applyBorder="1" applyAlignment="1">
      <alignment wrapText="1"/>
    </xf>
    <xf numFmtId="164" fontId="7" fillId="9" borderId="1" xfId="1" applyNumberFormat="1" applyFont="1" applyFill="1" applyBorder="1" applyAlignment="1">
      <alignment horizontal="right" wrapText="1"/>
    </xf>
    <xf numFmtId="0" fontId="3" fillId="9" borderId="1" xfId="0" applyFont="1" applyFill="1" applyBorder="1"/>
    <xf numFmtId="0" fontId="3" fillId="0" borderId="0" xfId="0" applyFont="1"/>
    <xf numFmtId="0" fontId="12" fillId="0" borderId="0" xfId="0" applyFont="1"/>
    <xf numFmtId="37" fontId="19" fillId="3" borderId="1" xfId="0" applyNumberFormat="1" applyFont="1" applyFill="1" applyBorder="1" applyAlignment="1">
      <alignment horizontal="right" vertical="center" wrapText="1"/>
    </xf>
    <xf numFmtId="0" fontId="10" fillId="3" borderId="7" xfId="0" quotePrefix="1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7" fillId="9" borderId="2" xfId="0" applyFont="1" applyFill="1" applyBorder="1" applyAlignment="1">
      <alignment horizontal="center" wrapText="1"/>
    </xf>
    <xf numFmtId="0" fontId="7" fillId="9" borderId="3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0" workbookViewId="0">
      <selection activeCell="C7" sqref="C7"/>
    </sheetView>
  </sheetViews>
  <sheetFormatPr defaultRowHeight="15.75" x14ac:dyDescent="0.25"/>
  <cols>
    <col min="1" max="1" width="15.28515625" style="11" customWidth="1"/>
    <col min="2" max="2" width="33.42578125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7" width="12.7109375" style="1" bestFit="1" customWidth="1"/>
    <col min="8" max="8" width="11.5703125" style="1" bestFit="1" customWidth="1"/>
    <col min="9" max="16384" width="9.140625" style="1"/>
  </cols>
  <sheetData>
    <row r="1" spans="1:8" ht="27" customHeight="1" x14ac:dyDescent="0.3">
      <c r="A1" s="110" t="s">
        <v>59</v>
      </c>
      <c r="B1" s="110"/>
      <c r="C1" s="110"/>
      <c r="D1" s="110"/>
      <c r="E1" s="110"/>
      <c r="F1" s="110"/>
    </row>
    <row r="2" spans="1:8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8" ht="21" customHeight="1" x14ac:dyDescent="0.25">
      <c r="A3" s="31"/>
      <c r="B3" s="21" t="s">
        <v>192</v>
      </c>
      <c r="C3" s="69">
        <v>74288673</v>
      </c>
      <c r="D3" s="14"/>
      <c r="E3" s="15"/>
      <c r="F3" s="15"/>
    </row>
    <row r="4" spans="1:8" ht="21" customHeight="1" x14ac:dyDescent="0.25">
      <c r="A4" s="31"/>
      <c r="B4" s="21" t="s">
        <v>11</v>
      </c>
      <c r="C4" s="69">
        <v>14211610</v>
      </c>
      <c r="D4" s="14"/>
      <c r="E4" s="15"/>
      <c r="F4" s="15"/>
    </row>
    <row r="5" spans="1:8" ht="21" customHeight="1" x14ac:dyDescent="0.25">
      <c r="A5" s="31"/>
      <c r="B5" s="21" t="s">
        <v>9</v>
      </c>
      <c r="C5" s="69">
        <f>'bke t9'!H15</f>
        <v>17867642</v>
      </c>
      <c r="D5" s="14"/>
      <c r="E5" s="15"/>
      <c r="F5" s="15"/>
    </row>
    <row r="6" spans="1:8" ht="21" customHeight="1" x14ac:dyDescent="0.25">
      <c r="A6" s="31"/>
      <c r="B6" s="21" t="s">
        <v>10</v>
      </c>
      <c r="C6" s="69">
        <f>+'bke t10'!G12</f>
        <v>11813296</v>
      </c>
      <c r="D6" s="16"/>
      <c r="E6" s="15"/>
      <c r="F6" s="17"/>
    </row>
    <row r="7" spans="1:8" ht="21" customHeight="1" x14ac:dyDescent="0.25">
      <c r="A7" s="29"/>
      <c r="B7" s="21" t="s">
        <v>191</v>
      </c>
      <c r="C7" s="69">
        <f>+'bke t11'!G17</f>
        <v>15843697</v>
      </c>
      <c r="D7" s="16"/>
      <c r="E7" s="15"/>
      <c r="F7" s="17"/>
    </row>
    <row r="8" spans="1:8" ht="21" customHeight="1" x14ac:dyDescent="0.25">
      <c r="A8" s="111" t="s">
        <v>6</v>
      </c>
      <c r="B8" s="112"/>
      <c r="C8" s="22">
        <f>SUM(C3:C7)</f>
        <v>134024918</v>
      </c>
      <c r="D8" s="23"/>
      <c r="E8" s="24"/>
      <c r="F8" s="25"/>
    </row>
    <row r="9" spans="1:8" ht="21" customHeight="1" x14ac:dyDescent="0.25">
      <c r="A9" s="31">
        <v>44796</v>
      </c>
      <c r="B9" s="30" t="s">
        <v>21</v>
      </c>
      <c r="C9" s="14"/>
      <c r="D9" s="14">
        <v>2998276</v>
      </c>
      <c r="E9" s="15"/>
      <c r="F9" s="17"/>
      <c r="G9" s="113"/>
    </row>
    <row r="10" spans="1:8" ht="21" customHeight="1" x14ac:dyDescent="0.25">
      <c r="A10" s="31" t="s">
        <v>20</v>
      </c>
      <c r="B10" s="30" t="s">
        <v>21</v>
      </c>
      <c r="C10" s="14"/>
      <c r="D10" s="14">
        <v>787518</v>
      </c>
      <c r="E10" s="15"/>
      <c r="F10" s="17"/>
      <c r="G10" s="113"/>
    </row>
    <row r="11" spans="1:8" ht="21" customHeight="1" x14ac:dyDescent="0.25">
      <c r="A11" s="29">
        <v>44867</v>
      </c>
      <c r="B11" s="30" t="s">
        <v>21</v>
      </c>
      <c r="C11" s="14"/>
      <c r="D11" s="14">
        <v>479771</v>
      </c>
      <c r="E11" s="15"/>
      <c r="F11" s="17"/>
      <c r="G11" s="113"/>
    </row>
    <row r="12" spans="1:8" ht="21" customHeight="1" x14ac:dyDescent="0.25">
      <c r="A12" s="29">
        <v>44880</v>
      </c>
      <c r="B12" s="30" t="s">
        <v>21</v>
      </c>
      <c r="C12" s="14"/>
      <c r="D12" s="14">
        <v>839568</v>
      </c>
      <c r="E12" s="15"/>
      <c r="F12" s="17"/>
      <c r="G12" s="113"/>
    </row>
    <row r="13" spans="1:8" ht="21" customHeight="1" x14ac:dyDescent="0.25">
      <c r="A13" s="29">
        <v>44883</v>
      </c>
      <c r="B13" s="30" t="s">
        <v>21</v>
      </c>
      <c r="C13" s="14"/>
      <c r="D13" s="14">
        <v>733509</v>
      </c>
      <c r="E13" s="15"/>
      <c r="F13" s="17"/>
      <c r="G13" s="113"/>
      <c r="H13" s="68"/>
    </row>
    <row r="14" spans="1:8" ht="21" customHeight="1" x14ac:dyDescent="0.25">
      <c r="A14" s="29"/>
      <c r="B14" s="30"/>
      <c r="C14" s="14"/>
      <c r="D14" s="14"/>
      <c r="E14" s="15"/>
      <c r="F14" s="17"/>
    </row>
    <row r="15" spans="1:8" ht="21" customHeight="1" x14ac:dyDescent="0.25">
      <c r="A15" s="111" t="s">
        <v>7</v>
      </c>
      <c r="B15" s="112"/>
      <c r="C15" s="22"/>
      <c r="D15" s="22">
        <f>SUM(D9:D14)</f>
        <v>5838642</v>
      </c>
      <c r="E15" s="24"/>
      <c r="F15" s="25"/>
    </row>
    <row r="16" spans="1:8" ht="21" customHeight="1" x14ac:dyDescent="0.25">
      <c r="A16" s="31"/>
      <c r="B16" s="13"/>
      <c r="C16" s="14"/>
      <c r="D16" s="14"/>
      <c r="E16" s="15"/>
      <c r="F16" s="15"/>
    </row>
    <row r="17" spans="1:6" ht="21" customHeight="1" x14ac:dyDescent="0.25">
      <c r="A17" s="31"/>
      <c r="B17" s="13"/>
      <c r="C17" s="14"/>
      <c r="D17" s="14"/>
      <c r="E17" s="15"/>
      <c r="F17" s="15"/>
    </row>
    <row r="18" spans="1:6" ht="21" customHeight="1" x14ac:dyDescent="0.25">
      <c r="A18" s="111" t="s">
        <v>8</v>
      </c>
      <c r="B18" s="112"/>
      <c r="C18" s="26"/>
      <c r="D18" s="23"/>
      <c r="E18" s="25"/>
      <c r="F18" s="27">
        <f>SUM(F16:F17)</f>
        <v>0</v>
      </c>
    </row>
    <row r="19" spans="1:6" ht="21" customHeight="1" x14ac:dyDescent="0.25">
      <c r="A19" s="107" t="s">
        <v>19</v>
      </c>
      <c r="B19" s="108"/>
      <c r="C19" s="108"/>
      <c r="D19" s="108"/>
      <c r="E19" s="109"/>
      <c r="F19" s="28">
        <f>C8-D15-F18</f>
        <v>128186276</v>
      </c>
    </row>
    <row r="20" spans="1:6" ht="21" customHeight="1" x14ac:dyDescent="0.25">
      <c r="A20" s="3"/>
      <c r="B20" s="9"/>
      <c r="C20" s="5"/>
      <c r="D20" s="4"/>
    </row>
    <row r="21" spans="1:6" ht="21" customHeight="1" x14ac:dyDescent="0.25">
      <c r="A21" s="3"/>
      <c r="B21" s="9"/>
      <c r="C21" s="5"/>
      <c r="D21" s="4"/>
    </row>
    <row r="22" spans="1:6" ht="21" customHeight="1" x14ac:dyDescent="0.25">
      <c r="A22" s="3"/>
      <c r="B22" s="9"/>
      <c r="C22" s="5"/>
      <c r="D22" s="4"/>
    </row>
    <row r="23" spans="1:6" ht="21" customHeight="1" x14ac:dyDescent="0.25">
      <c r="A23" s="10"/>
      <c r="C23" s="6"/>
      <c r="D23" s="7"/>
    </row>
    <row r="24" spans="1:6" ht="21" customHeight="1" x14ac:dyDescent="0.25"/>
  </sheetData>
  <mergeCells count="6">
    <mergeCell ref="A19:E19"/>
    <mergeCell ref="A1:F1"/>
    <mergeCell ref="A8:B8"/>
    <mergeCell ref="G9:G13"/>
    <mergeCell ref="A15:B15"/>
    <mergeCell ref="A18:B18"/>
  </mergeCells>
  <conditionalFormatting sqref="A20:B22 A19">
    <cfRule type="duplicateValues" dxfId="1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6"/>
  <sheetViews>
    <sheetView topLeftCell="C10" zoomScaleNormal="100" workbookViewId="0">
      <selection activeCell="D8" sqref="D8"/>
    </sheetView>
  </sheetViews>
  <sheetFormatPr defaultColWidth="9.140625" defaultRowHeight="15" x14ac:dyDescent="0.25"/>
  <cols>
    <col min="1" max="1" width="13.5703125" style="53" customWidth="1"/>
    <col min="2" max="2" width="55" customWidth="1"/>
    <col min="3" max="3" width="32.140625" customWidth="1"/>
    <col min="4" max="4" width="13" customWidth="1"/>
    <col min="5" max="5" width="13" style="44" customWidth="1"/>
    <col min="6" max="6" width="13.42578125" style="44" customWidth="1"/>
    <col min="7" max="8" width="17.140625" style="44" customWidth="1"/>
  </cols>
  <sheetData>
    <row r="1" spans="1:9" ht="15.75" x14ac:dyDescent="0.25">
      <c r="A1" s="115" t="s">
        <v>147</v>
      </c>
      <c r="B1" s="115"/>
      <c r="C1" s="115"/>
      <c r="D1" s="115"/>
      <c r="E1" s="115"/>
      <c r="F1" s="115"/>
      <c r="G1" s="115"/>
      <c r="H1" s="115"/>
    </row>
    <row r="2" spans="1:9" ht="15.75" x14ac:dyDescent="0.25">
      <c r="A2" s="116" t="s">
        <v>148</v>
      </c>
      <c r="B2" s="116"/>
      <c r="C2" s="116"/>
      <c r="D2" s="116"/>
      <c r="E2" s="116"/>
      <c r="F2" s="116"/>
      <c r="G2" s="116"/>
      <c r="H2" s="116"/>
    </row>
    <row r="3" spans="1:9" ht="24.75" customHeight="1" x14ac:dyDescent="0.25">
      <c r="A3" s="47" t="s">
        <v>77</v>
      </c>
      <c r="B3" s="48" t="s">
        <v>78</v>
      </c>
      <c r="C3" s="48" t="s">
        <v>79</v>
      </c>
      <c r="D3" s="48" t="s">
        <v>25</v>
      </c>
      <c r="E3" s="49" t="s">
        <v>80</v>
      </c>
      <c r="F3" s="49" t="s">
        <v>81</v>
      </c>
      <c r="G3" s="49" t="s">
        <v>82</v>
      </c>
      <c r="H3" s="49" t="s">
        <v>83</v>
      </c>
    </row>
    <row r="4" spans="1:9" ht="25.5" customHeight="1" x14ac:dyDescent="0.25">
      <c r="A4" s="50">
        <v>44741</v>
      </c>
      <c r="B4" s="51" t="s">
        <v>84</v>
      </c>
      <c r="C4" s="51" t="s">
        <v>167</v>
      </c>
      <c r="D4" s="106" t="s">
        <v>85</v>
      </c>
      <c r="E4" s="52">
        <v>2195370</v>
      </c>
      <c r="F4" s="52">
        <v>0</v>
      </c>
      <c r="G4" s="52">
        <v>175630</v>
      </c>
      <c r="H4" s="52">
        <v>2371000</v>
      </c>
    </row>
    <row r="5" spans="1:9" ht="25.5" customHeight="1" x14ac:dyDescent="0.25">
      <c r="A5" s="50">
        <v>44739</v>
      </c>
      <c r="B5" s="51" t="s">
        <v>84</v>
      </c>
      <c r="C5" s="51" t="s">
        <v>162</v>
      </c>
      <c r="D5" s="106" t="s">
        <v>86</v>
      </c>
      <c r="E5" s="52">
        <v>2810190</v>
      </c>
      <c r="F5" s="52">
        <v>0</v>
      </c>
      <c r="G5" s="52">
        <v>224815</v>
      </c>
      <c r="H5" s="52">
        <v>3035005</v>
      </c>
    </row>
    <row r="6" spans="1:9" s="63" customFormat="1" ht="25.5" customHeight="1" x14ac:dyDescent="0.25">
      <c r="A6" s="60">
        <v>44734</v>
      </c>
      <c r="B6" s="61" t="s">
        <v>84</v>
      </c>
      <c r="C6" s="61" t="s">
        <v>87</v>
      </c>
      <c r="D6" s="61"/>
      <c r="E6" s="62">
        <v>1233147</v>
      </c>
      <c r="F6" s="62">
        <v>0</v>
      </c>
      <c r="G6" s="62">
        <v>98652</v>
      </c>
      <c r="H6" s="62">
        <v>1331799</v>
      </c>
      <c r="I6" s="63" t="s">
        <v>177</v>
      </c>
    </row>
    <row r="7" spans="1:9" ht="25.5" customHeight="1" x14ac:dyDescent="0.25">
      <c r="A7" s="50">
        <v>44732</v>
      </c>
      <c r="B7" s="51" t="s">
        <v>84</v>
      </c>
      <c r="C7" s="51" t="s">
        <v>157</v>
      </c>
      <c r="D7" s="106" t="s">
        <v>88</v>
      </c>
      <c r="E7" s="52">
        <v>1776778</v>
      </c>
      <c r="F7" s="52">
        <v>0</v>
      </c>
      <c r="G7" s="52">
        <v>142142</v>
      </c>
      <c r="H7" s="52">
        <v>1918920</v>
      </c>
    </row>
    <row r="8" spans="1:9" ht="25.5" customHeight="1" x14ac:dyDescent="0.25">
      <c r="A8" s="50">
        <v>44728</v>
      </c>
      <c r="B8" s="51" t="s">
        <v>84</v>
      </c>
      <c r="C8" s="51" t="s">
        <v>164</v>
      </c>
      <c r="D8" s="106" t="s">
        <v>89</v>
      </c>
      <c r="E8" s="52">
        <v>1748330</v>
      </c>
      <c r="F8" s="52">
        <v>0</v>
      </c>
      <c r="G8" s="52">
        <v>139866</v>
      </c>
      <c r="H8" s="52">
        <v>1888196</v>
      </c>
    </row>
    <row r="9" spans="1:9" ht="25.5" customHeight="1" x14ac:dyDescent="0.25">
      <c r="A9" s="50">
        <v>44728</v>
      </c>
      <c r="B9" s="51" t="s">
        <v>84</v>
      </c>
      <c r="C9" s="51" t="s">
        <v>168</v>
      </c>
      <c r="D9" s="106" t="s">
        <v>90</v>
      </c>
      <c r="E9" s="52">
        <v>1559404</v>
      </c>
      <c r="F9" s="52">
        <v>0</v>
      </c>
      <c r="G9" s="52">
        <v>124752</v>
      </c>
      <c r="H9" s="52">
        <v>1684156</v>
      </c>
    </row>
    <row r="10" spans="1:9" ht="25.5" customHeight="1" x14ac:dyDescent="0.25">
      <c r="A10" s="50">
        <v>44727</v>
      </c>
      <c r="B10" s="51" t="s">
        <v>84</v>
      </c>
      <c r="C10" s="51" t="s">
        <v>169</v>
      </c>
      <c r="D10" s="106" t="s">
        <v>91</v>
      </c>
      <c r="E10" s="52">
        <v>1560873</v>
      </c>
      <c r="F10" s="52">
        <v>0</v>
      </c>
      <c r="G10" s="52">
        <v>124870</v>
      </c>
      <c r="H10" s="52">
        <v>1685743</v>
      </c>
    </row>
    <row r="11" spans="1:9" ht="25.5" customHeight="1" x14ac:dyDescent="0.25">
      <c r="A11" s="50">
        <v>44725</v>
      </c>
      <c r="B11" s="51" t="s">
        <v>84</v>
      </c>
      <c r="C11" s="51" t="s">
        <v>175</v>
      </c>
      <c r="D11" s="105" t="s">
        <v>176</v>
      </c>
      <c r="E11" s="52">
        <v>1413450</v>
      </c>
      <c r="F11" s="52">
        <v>0</v>
      </c>
      <c r="G11" s="52">
        <v>113076</v>
      </c>
      <c r="H11" s="52">
        <v>1526526</v>
      </c>
    </row>
    <row r="12" spans="1:9" ht="25.5" customHeight="1" x14ac:dyDescent="0.25">
      <c r="A12" s="50">
        <v>44720</v>
      </c>
      <c r="B12" s="51" t="s">
        <v>84</v>
      </c>
      <c r="C12" s="51" t="s">
        <v>170</v>
      </c>
      <c r="D12" s="106" t="s">
        <v>92</v>
      </c>
      <c r="E12" s="52">
        <v>1194695</v>
      </c>
      <c r="F12" s="52">
        <v>0</v>
      </c>
      <c r="G12" s="52">
        <v>95576</v>
      </c>
      <c r="H12" s="52">
        <v>1290271</v>
      </c>
    </row>
    <row r="13" spans="1:9" ht="25.5" customHeight="1" x14ac:dyDescent="0.25">
      <c r="A13" s="50">
        <v>44716</v>
      </c>
      <c r="B13" s="51" t="s">
        <v>84</v>
      </c>
      <c r="C13" s="51" t="s">
        <v>171</v>
      </c>
      <c r="D13" s="106" t="s">
        <v>93</v>
      </c>
      <c r="E13" s="52">
        <v>2555249</v>
      </c>
      <c r="F13" s="52">
        <v>0</v>
      </c>
      <c r="G13" s="52">
        <v>204420</v>
      </c>
      <c r="H13" s="52">
        <v>2759669</v>
      </c>
    </row>
    <row r="14" spans="1:9" ht="25.5" customHeight="1" x14ac:dyDescent="0.25">
      <c r="A14" s="50">
        <v>44716</v>
      </c>
      <c r="B14" s="51" t="s">
        <v>84</v>
      </c>
      <c r="C14" s="51" t="s">
        <v>172</v>
      </c>
      <c r="D14" s="106" t="s">
        <v>94</v>
      </c>
      <c r="E14" s="52">
        <v>2949405</v>
      </c>
      <c r="F14" s="52">
        <v>0</v>
      </c>
      <c r="G14" s="52">
        <v>235952</v>
      </c>
      <c r="H14" s="52">
        <v>3185357</v>
      </c>
    </row>
    <row r="15" spans="1:9" ht="25.5" customHeight="1" x14ac:dyDescent="0.25">
      <c r="A15" s="50">
        <v>44715</v>
      </c>
      <c r="B15" s="51" t="s">
        <v>84</v>
      </c>
      <c r="C15" s="51" t="s">
        <v>173</v>
      </c>
      <c r="D15" s="106" t="s">
        <v>95</v>
      </c>
      <c r="E15" s="52">
        <v>1302484</v>
      </c>
      <c r="F15" s="52">
        <v>0</v>
      </c>
      <c r="G15" s="52">
        <v>104199</v>
      </c>
      <c r="H15" s="52">
        <v>1406683</v>
      </c>
    </row>
    <row r="16" spans="1:9" x14ac:dyDescent="0.25">
      <c r="E16" s="55">
        <v>20885925</v>
      </c>
      <c r="F16" s="55">
        <v>0</v>
      </c>
      <c r="G16" s="55">
        <v>1670874</v>
      </c>
      <c r="H16" s="55">
        <v>22556799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0"/>
  <sheetViews>
    <sheetView topLeftCell="B1" zoomScaleNormal="100" workbookViewId="0">
      <selection activeCell="E10" sqref="E10:H10"/>
    </sheetView>
  </sheetViews>
  <sheetFormatPr defaultColWidth="9.140625" defaultRowHeight="15" x14ac:dyDescent="0.25"/>
  <cols>
    <col min="1" max="1" width="13.5703125" style="53" customWidth="1"/>
    <col min="2" max="2" width="37.42578125" customWidth="1"/>
    <col min="3" max="3" width="35.85546875" customWidth="1"/>
    <col min="4" max="4" width="15" customWidth="1"/>
    <col min="5" max="5" width="17.140625" style="44" customWidth="1"/>
    <col min="6" max="6" width="11" style="44" customWidth="1"/>
    <col min="7" max="8" width="17.140625" style="44" customWidth="1"/>
  </cols>
  <sheetData>
    <row r="1" spans="1:8" ht="15.75" x14ac:dyDescent="0.25">
      <c r="A1" s="115" t="s">
        <v>153</v>
      </c>
      <c r="B1" s="115"/>
      <c r="C1" s="115"/>
      <c r="D1" s="115"/>
      <c r="E1" s="115"/>
      <c r="F1" s="115"/>
      <c r="G1" s="115"/>
      <c r="H1" s="115"/>
    </row>
    <row r="2" spans="1:8" ht="15.75" x14ac:dyDescent="0.25">
      <c r="A2" s="116" t="s">
        <v>154</v>
      </c>
      <c r="B2" s="116"/>
      <c r="C2" s="116"/>
      <c r="D2" s="116"/>
      <c r="E2" s="116"/>
      <c r="F2" s="116"/>
      <c r="G2" s="116"/>
      <c r="H2" s="116"/>
    </row>
    <row r="3" spans="1:8" ht="23.25" customHeight="1" x14ac:dyDescent="0.25">
      <c r="A3" s="47" t="s">
        <v>77</v>
      </c>
      <c r="B3" s="48" t="s">
        <v>78</v>
      </c>
      <c r="C3" s="48" t="s">
        <v>79</v>
      </c>
      <c r="D3" s="48" t="s">
        <v>25</v>
      </c>
      <c r="E3" s="49" t="s">
        <v>80</v>
      </c>
      <c r="F3" s="49" t="s">
        <v>81</v>
      </c>
      <c r="G3" s="49" t="s">
        <v>82</v>
      </c>
      <c r="H3" s="49" t="s">
        <v>83</v>
      </c>
    </row>
    <row r="4" spans="1:8" ht="23.25" customHeight="1" x14ac:dyDescent="0.25">
      <c r="A4" s="50">
        <v>44704</v>
      </c>
      <c r="B4" s="51" t="s">
        <v>84</v>
      </c>
      <c r="C4" s="51" t="s">
        <v>164</v>
      </c>
      <c r="D4" s="51" t="s">
        <v>108</v>
      </c>
      <c r="E4" s="52">
        <v>1805230</v>
      </c>
      <c r="F4" s="52">
        <v>0</v>
      </c>
      <c r="G4" s="52">
        <v>144418</v>
      </c>
      <c r="H4" s="52">
        <v>1949648</v>
      </c>
    </row>
    <row r="5" spans="1:8" ht="23.25" customHeight="1" x14ac:dyDescent="0.25">
      <c r="A5" s="50">
        <v>44698</v>
      </c>
      <c r="B5" s="51" t="s">
        <v>84</v>
      </c>
      <c r="C5" s="51" t="s">
        <v>165</v>
      </c>
      <c r="D5" s="51" t="s">
        <v>109</v>
      </c>
      <c r="E5" s="52">
        <v>1581418</v>
      </c>
      <c r="F5" s="52">
        <v>0</v>
      </c>
      <c r="G5" s="52">
        <v>126513</v>
      </c>
      <c r="H5" s="52">
        <v>1707931</v>
      </c>
    </row>
    <row r="6" spans="1:8" ht="23.25" customHeight="1" x14ac:dyDescent="0.25">
      <c r="A6" s="50">
        <v>44697</v>
      </c>
      <c r="B6" s="51" t="s">
        <v>84</v>
      </c>
      <c r="C6" s="51" t="s">
        <v>166</v>
      </c>
      <c r="D6" s="51" t="s">
        <v>110</v>
      </c>
      <c r="E6" s="52">
        <v>1301166</v>
      </c>
      <c r="F6" s="52">
        <v>0</v>
      </c>
      <c r="G6" s="52">
        <v>104093</v>
      </c>
      <c r="H6" s="52">
        <v>1405259</v>
      </c>
    </row>
    <row r="7" spans="1:8" ht="23.25" customHeight="1" x14ac:dyDescent="0.25">
      <c r="A7" s="50">
        <v>44697</v>
      </c>
      <c r="B7" s="51" t="s">
        <v>84</v>
      </c>
      <c r="C7" s="51" t="s">
        <v>111</v>
      </c>
      <c r="D7" s="51" t="s">
        <v>112</v>
      </c>
      <c r="E7" s="52">
        <v>1301166</v>
      </c>
      <c r="F7" s="52">
        <v>0</v>
      </c>
      <c r="G7" s="52">
        <v>104093</v>
      </c>
      <c r="H7" s="52">
        <v>1405259</v>
      </c>
    </row>
    <row r="8" spans="1:8" ht="23.25" customHeight="1" x14ac:dyDescent="0.25">
      <c r="A8" s="50">
        <v>44692</v>
      </c>
      <c r="B8" s="51" t="s">
        <v>84</v>
      </c>
      <c r="C8" s="51" t="s">
        <v>113</v>
      </c>
      <c r="D8" s="51" t="s">
        <v>114</v>
      </c>
      <c r="E8" s="52">
        <v>1255619</v>
      </c>
      <c r="F8" s="52">
        <v>0</v>
      </c>
      <c r="G8" s="52">
        <v>100450</v>
      </c>
      <c r="H8" s="52">
        <v>1356069</v>
      </c>
    </row>
    <row r="9" spans="1:8" ht="23.25" customHeight="1" x14ac:dyDescent="0.25">
      <c r="A9" s="50">
        <v>44692</v>
      </c>
      <c r="B9" s="51" t="s">
        <v>84</v>
      </c>
      <c r="C9" s="51" t="s">
        <v>115</v>
      </c>
      <c r="D9" s="51" t="s">
        <v>116</v>
      </c>
      <c r="E9" s="52">
        <v>1836580</v>
      </c>
      <c r="F9" s="52">
        <v>0</v>
      </c>
      <c r="G9" s="52">
        <v>146926</v>
      </c>
      <c r="H9" s="52">
        <v>1983506</v>
      </c>
    </row>
    <row r="10" spans="1:8" x14ac:dyDescent="0.25">
      <c r="E10" s="55">
        <v>9081179</v>
      </c>
      <c r="F10" s="55">
        <v>0</v>
      </c>
      <c r="G10" s="55">
        <v>726493</v>
      </c>
      <c r="H10" s="55">
        <v>9807672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2"/>
  <sheetViews>
    <sheetView zoomScaleNormal="100" workbookViewId="0">
      <selection activeCell="A4" sqref="A4:XFD4"/>
    </sheetView>
  </sheetViews>
  <sheetFormatPr defaultColWidth="9.140625" defaultRowHeight="15" x14ac:dyDescent="0.25"/>
  <cols>
    <col min="1" max="1" width="13.5703125" style="53" customWidth="1"/>
    <col min="2" max="2" width="43.85546875" customWidth="1"/>
    <col min="3" max="3" width="38.28515625" customWidth="1"/>
    <col min="4" max="4" width="10.42578125" customWidth="1"/>
    <col min="5" max="5" width="10.42578125" style="44" customWidth="1"/>
    <col min="6" max="6" width="11.7109375" style="44" customWidth="1"/>
    <col min="7" max="7" width="12" style="44" customWidth="1"/>
    <col min="8" max="8" width="17.140625" style="44" customWidth="1"/>
  </cols>
  <sheetData>
    <row r="1" spans="1:8" ht="15.75" x14ac:dyDescent="0.25">
      <c r="A1" s="115" t="s">
        <v>151</v>
      </c>
      <c r="B1" s="115"/>
      <c r="C1" s="115"/>
      <c r="D1" s="115"/>
      <c r="E1" s="115"/>
      <c r="F1" s="115"/>
      <c r="G1" s="115"/>
      <c r="H1" s="115"/>
    </row>
    <row r="2" spans="1:8" ht="15.75" x14ac:dyDescent="0.25">
      <c r="A2" s="116" t="s">
        <v>152</v>
      </c>
      <c r="B2" s="116"/>
      <c r="C2" s="116"/>
      <c r="D2" s="116"/>
      <c r="E2" s="116"/>
      <c r="F2" s="116"/>
      <c r="G2" s="116"/>
      <c r="H2" s="116"/>
    </row>
    <row r="3" spans="1:8" ht="27" customHeight="1" x14ac:dyDescent="0.25">
      <c r="A3" s="47" t="s">
        <v>77</v>
      </c>
      <c r="B3" s="48" t="s">
        <v>78</v>
      </c>
      <c r="C3" s="48" t="s">
        <v>79</v>
      </c>
      <c r="D3" s="48" t="s">
        <v>25</v>
      </c>
      <c r="E3" s="49" t="s">
        <v>80</v>
      </c>
      <c r="F3" s="49" t="s">
        <v>81</v>
      </c>
      <c r="G3" s="49" t="s">
        <v>82</v>
      </c>
      <c r="H3" s="49" t="s">
        <v>83</v>
      </c>
    </row>
    <row r="4" spans="1:8" ht="27.75" customHeight="1" x14ac:dyDescent="0.25">
      <c r="A4" s="50">
        <v>44674</v>
      </c>
      <c r="B4" s="51" t="s">
        <v>84</v>
      </c>
      <c r="C4" s="51" t="s">
        <v>117</v>
      </c>
      <c r="D4" s="51" t="s">
        <v>118</v>
      </c>
      <c r="E4" s="52">
        <v>1345241</v>
      </c>
      <c r="F4" s="52">
        <v>0</v>
      </c>
      <c r="G4" s="52">
        <v>107619</v>
      </c>
      <c r="H4" s="52">
        <v>1452860</v>
      </c>
    </row>
    <row r="5" spans="1:8" ht="27.75" customHeight="1" x14ac:dyDescent="0.25">
      <c r="A5" s="50">
        <v>44673</v>
      </c>
      <c r="B5" s="51" t="s">
        <v>84</v>
      </c>
      <c r="C5" s="51" t="s">
        <v>119</v>
      </c>
      <c r="D5" s="51" t="s">
        <v>120</v>
      </c>
      <c r="E5" s="52">
        <v>1481830</v>
      </c>
      <c r="F5" s="52">
        <v>0</v>
      </c>
      <c r="G5" s="52">
        <v>118546</v>
      </c>
      <c r="H5" s="52">
        <v>1600376</v>
      </c>
    </row>
    <row r="6" spans="1:8" ht="27.75" customHeight="1" x14ac:dyDescent="0.25">
      <c r="A6" s="50">
        <v>44672</v>
      </c>
      <c r="B6" s="51" t="s">
        <v>84</v>
      </c>
      <c r="C6" s="51" t="s">
        <v>121</v>
      </c>
      <c r="D6" s="51" t="s">
        <v>122</v>
      </c>
      <c r="E6" s="52">
        <v>1549515</v>
      </c>
      <c r="F6" s="52">
        <v>0</v>
      </c>
      <c r="G6" s="52">
        <v>123961</v>
      </c>
      <c r="H6" s="52">
        <v>1673476</v>
      </c>
    </row>
    <row r="7" spans="1:8" ht="27.75" customHeight="1" x14ac:dyDescent="0.25">
      <c r="A7" s="50">
        <v>44671</v>
      </c>
      <c r="B7" s="51" t="s">
        <v>84</v>
      </c>
      <c r="C7" s="51" t="s">
        <v>123</v>
      </c>
      <c r="D7" s="51" t="s">
        <v>124</v>
      </c>
      <c r="E7" s="52">
        <v>1000059</v>
      </c>
      <c r="F7" s="52">
        <v>0</v>
      </c>
      <c r="G7" s="52">
        <v>80005</v>
      </c>
      <c r="H7" s="52">
        <v>1080064</v>
      </c>
    </row>
    <row r="8" spans="1:8" ht="27.75" customHeight="1" x14ac:dyDescent="0.25">
      <c r="A8" s="50">
        <v>44663</v>
      </c>
      <c r="B8" s="51" t="s">
        <v>84</v>
      </c>
      <c r="C8" s="51" t="s">
        <v>125</v>
      </c>
      <c r="D8" s="51" t="s">
        <v>126</v>
      </c>
      <c r="E8" s="52">
        <v>2701460</v>
      </c>
      <c r="F8" s="52">
        <v>0</v>
      </c>
      <c r="G8" s="52">
        <v>216117</v>
      </c>
      <c r="H8" s="52">
        <v>2917577</v>
      </c>
    </row>
    <row r="9" spans="1:8" ht="27.75" customHeight="1" x14ac:dyDescent="0.25">
      <c r="A9" s="50">
        <v>44660</v>
      </c>
      <c r="B9" s="51" t="s">
        <v>84</v>
      </c>
      <c r="C9" s="51" t="s">
        <v>127</v>
      </c>
      <c r="D9" s="51" t="s">
        <v>128</v>
      </c>
      <c r="E9" s="52">
        <v>1513327</v>
      </c>
      <c r="F9" s="52">
        <v>0</v>
      </c>
      <c r="G9" s="52">
        <v>121066</v>
      </c>
      <c r="H9" s="52">
        <v>1634393</v>
      </c>
    </row>
    <row r="10" spans="1:8" ht="27.75" customHeight="1" x14ac:dyDescent="0.25">
      <c r="A10" s="50">
        <v>44656</v>
      </c>
      <c r="B10" s="51" t="s">
        <v>84</v>
      </c>
      <c r="C10" s="51" t="s">
        <v>129</v>
      </c>
      <c r="D10" s="51" t="s">
        <v>130</v>
      </c>
      <c r="E10" s="52">
        <v>2400324</v>
      </c>
      <c r="F10" s="52">
        <v>0</v>
      </c>
      <c r="G10" s="52">
        <v>192026</v>
      </c>
      <c r="H10" s="52">
        <v>2592350</v>
      </c>
    </row>
    <row r="11" spans="1:8" ht="27.75" customHeight="1" x14ac:dyDescent="0.25">
      <c r="A11" s="50">
        <v>44655</v>
      </c>
      <c r="B11" s="51" t="s">
        <v>84</v>
      </c>
      <c r="C11" s="51" t="s">
        <v>131</v>
      </c>
      <c r="D11" s="51" t="s">
        <v>132</v>
      </c>
      <c r="E11" s="52">
        <v>1801670</v>
      </c>
      <c r="F11" s="52">
        <v>0</v>
      </c>
      <c r="G11" s="52">
        <v>144134</v>
      </c>
      <c r="H11" s="52">
        <v>1945804</v>
      </c>
    </row>
    <row r="12" spans="1:8" x14ac:dyDescent="0.25">
      <c r="E12" s="55">
        <v>13793426</v>
      </c>
      <c r="F12" s="55">
        <v>0</v>
      </c>
      <c r="G12" s="55">
        <v>1103474</v>
      </c>
      <c r="H12" s="55">
        <v>14896900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0"/>
  <sheetViews>
    <sheetView zoomScaleNormal="100" workbookViewId="0">
      <selection activeCell="C6" sqref="C6"/>
    </sheetView>
  </sheetViews>
  <sheetFormatPr defaultColWidth="9.140625" defaultRowHeight="15" x14ac:dyDescent="0.25"/>
  <cols>
    <col min="1" max="1" width="13.5703125" style="53" customWidth="1"/>
    <col min="2" max="2" width="38.5703125" customWidth="1"/>
    <col min="3" max="3" width="43.140625" customWidth="1"/>
    <col min="4" max="4" width="10.85546875" customWidth="1"/>
    <col min="5" max="5" width="13.140625" style="44" customWidth="1"/>
    <col min="6" max="6" width="13.28515625" style="44" customWidth="1"/>
    <col min="7" max="8" width="17.140625" style="44" customWidth="1"/>
  </cols>
  <sheetData>
    <row r="1" spans="1:8" ht="15.75" x14ac:dyDescent="0.25">
      <c r="A1" s="115" t="s">
        <v>149</v>
      </c>
      <c r="B1" s="115"/>
      <c r="C1" s="115"/>
      <c r="D1" s="115"/>
      <c r="E1" s="115"/>
      <c r="F1" s="115"/>
      <c r="G1" s="115"/>
      <c r="H1" s="115"/>
    </row>
    <row r="2" spans="1:8" ht="15.75" x14ac:dyDescent="0.25">
      <c r="A2" s="116" t="s">
        <v>150</v>
      </c>
      <c r="B2" s="116"/>
      <c r="C2" s="116"/>
      <c r="D2" s="116"/>
      <c r="E2" s="116"/>
      <c r="F2" s="116"/>
      <c r="G2" s="116"/>
      <c r="H2" s="116"/>
    </row>
    <row r="3" spans="1:8" ht="15" customHeight="1" x14ac:dyDescent="0.25">
      <c r="A3" s="47" t="s">
        <v>77</v>
      </c>
      <c r="B3" s="48" t="s">
        <v>78</v>
      </c>
      <c r="C3" s="48" t="s">
        <v>79</v>
      </c>
      <c r="D3" s="48" t="s">
        <v>25</v>
      </c>
      <c r="E3" s="49" t="s">
        <v>80</v>
      </c>
      <c r="F3" s="49" t="s">
        <v>81</v>
      </c>
      <c r="G3" s="49" t="s">
        <v>82</v>
      </c>
      <c r="H3" s="49" t="s">
        <v>83</v>
      </c>
    </row>
    <row r="4" spans="1:8" ht="27" customHeight="1" x14ac:dyDescent="0.25">
      <c r="A4" s="50">
        <v>44643</v>
      </c>
      <c r="B4" s="51" t="s">
        <v>84</v>
      </c>
      <c r="C4" s="51" t="s">
        <v>133</v>
      </c>
      <c r="D4" s="51" t="s">
        <v>134</v>
      </c>
      <c r="E4" s="52">
        <v>3756890</v>
      </c>
      <c r="F4" s="52">
        <v>0</v>
      </c>
      <c r="G4" s="52">
        <v>300551</v>
      </c>
      <c r="H4" s="52">
        <v>4057441</v>
      </c>
    </row>
    <row r="5" spans="1:8" ht="27" customHeight="1" x14ac:dyDescent="0.25">
      <c r="A5" s="50">
        <v>44639</v>
      </c>
      <c r="B5" s="51" t="s">
        <v>84</v>
      </c>
      <c r="C5" s="51" t="s">
        <v>135</v>
      </c>
      <c r="D5" s="51" t="s">
        <v>136</v>
      </c>
      <c r="E5" s="52">
        <v>1612400</v>
      </c>
      <c r="F5" s="52">
        <v>0</v>
      </c>
      <c r="G5" s="52">
        <v>128992</v>
      </c>
      <c r="H5" s="52">
        <v>1741392</v>
      </c>
    </row>
    <row r="6" spans="1:8" ht="27" customHeight="1" x14ac:dyDescent="0.25">
      <c r="A6" s="50">
        <v>44635</v>
      </c>
      <c r="B6" s="51" t="s">
        <v>84</v>
      </c>
      <c r="C6" s="51" t="s">
        <v>137</v>
      </c>
      <c r="D6" s="51" t="s">
        <v>138</v>
      </c>
      <c r="E6" s="52">
        <v>1665648</v>
      </c>
      <c r="F6" s="52">
        <v>0</v>
      </c>
      <c r="G6" s="52">
        <v>133252</v>
      </c>
      <c r="H6" s="52">
        <v>1798900</v>
      </c>
    </row>
    <row r="7" spans="1:8" ht="27" customHeight="1" x14ac:dyDescent="0.25">
      <c r="A7" s="50">
        <v>44628</v>
      </c>
      <c r="B7" s="51" t="s">
        <v>84</v>
      </c>
      <c r="C7" s="51" t="s">
        <v>139</v>
      </c>
      <c r="D7" s="51" t="s">
        <v>140</v>
      </c>
      <c r="E7" s="52">
        <v>2485595</v>
      </c>
      <c r="F7" s="52">
        <v>0</v>
      </c>
      <c r="G7" s="52">
        <v>198848</v>
      </c>
      <c r="H7" s="52">
        <v>2684443</v>
      </c>
    </row>
    <row r="8" spans="1:8" ht="27" customHeight="1" x14ac:dyDescent="0.25">
      <c r="A8" s="50">
        <v>44627</v>
      </c>
      <c r="B8" s="51" t="s">
        <v>84</v>
      </c>
      <c r="C8" s="51" t="s">
        <v>141</v>
      </c>
      <c r="D8" s="51" t="s">
        <v>142</v>
      </c>
      <c r="E8" s="52">
        <v>2167470</v>
      </c>
      <c r="F8" s="52">
        <v>0</v>
      </c>
      <c r="G8" s="52">
        <v>173398</v>
      </c>
      <c r="H8" s="52">
        <v>2340868</v>
      </c>
    </row>
    <row r="9" spans="1:8" ht="27" customHeight="1" x14ac:dyDescent="0.25">
      <c r="A9" s="50">
        <v>44621</v>
      </c>
      <c r="B9" s="51" t="s">
        <v>84</v>
      </c>
      <c r="C9" s="51" t="s">
        <v>143</v>
      </c>
      <c r="D9" s="51" t="s">
        <v>144</v>
      </c>
      <c r="E9" s="52">
        <v>3490120</v>
      </c>
      <c r="F9" s="52">
        <v>0</v>
      </c>
      <c r="G9" s="52">
        <v>279210</v>
      </c>
      <c r="H9" s="52">
        <v>3769330</v>
      </c>
    </row>
    <row r="10" spans="1:8" x14ac:dyDescent="0.25">
      <c r="E10" s="55">
        <v>15178123</v>
      </c>
      <c r="F10" s="55">
        <v>0</v>
      </c>
      <c r="G10" s="55">
        <v>1214251</v>
      </c>
      <c r="H10" s="55">
        <v>16392374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zoomScale="85" zoomScaleNormal="85" workbookViewId="0">
      <selection activeCell="I6" sqref="I6:I8"/>
    </sheetView>
  </sheetViews>
  <sheetFormatPr defaultColWidth="9" defaultRowHeight="15" x14ac:dyDescent="0.25"/>
  <cols>
    <col min="1" max="1" width="4.5703125" style="103" customWidth="1"/>
    <col min="2" max="2" width="13.28515625" style="103" customWidth="1"/>
    <col min="3" max="3" width="15.85546875" style="103" customWidth="1"/>
    <col min="4" max="4" width="12.85546875" style="103" customWidth="1"/>
    <col min="5" max="10" width="25.7109375" style="103" customWidth="1"/>
    <col min="11" max="11" width="25.5703125" style="103" customWidth="1"/>
    <col min="12" max="16384" width="9" style="103"/>
  </cols>
  <sheetData>
    <row r="2" spans="1:11" s="84" customFormat="1" ht="18.75" x14ac:dyDescent="0.3">
      <c r="A2" s="117" t="s">
        <v>278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1" s="84" customFormat="1" ht="18.75" x14ac:dyDescent="0.3">
      <c r="A3" s="117" t="s">
        <v>279</v>
      </c>
      <c r="B3" s="117"/>
      <c r="C3" s="117"/>
      <c r="D3" s="117"/>
      <c r="E3" s="117"/>
      <c r="F3" s="117"/>
      <c r="G3" s="117"/>
      <c r="H3" s="117"/>
      <c r="I3" s="117"/>
      <c r="J3" s="117"/>
    </row>
    <row r="5" spans="1:11" s="87" customFormat="1" ht="28.5" x14ac:dyDescent="0.25">
      <c r="A5" s="85" t="s">
        <v>280</v>
      </c>
      <c r="B5" s="85" t="s">
        <v>25</v>
      </c>
      <c r="C5" s="85" t="s">
        <v>24</v>
      </c>
      <c r="D5" s="85" t="s">
        <v>281</v>
      </c>
      <c r="E5" s="85" t="s">
        <v>282</v>
      </c>
      <c r="F5" s="85" t="s">
        <v>283</v>
      </c>
      <c r="G5" s="85" t="s">
        <v>284</v>
      </c>
      <c r="H5" s="85" t="s">
        <v>79</v>
      </c>
      <c r="I5" s="86" t="s">
        <v>83</v>
      </c>
      <c r="J5" s="85" t="s">
        <v>285</v>
      </c>
    </row>
    <row r="6" spans="1:11" s="93" customFormat="1" ht="60" x14ac:dyDescent="0.25">
      <c r="A6" s="88">
        <v>1</v>
      </c>
      <c r="B6" s="88" t="s">
        <v>286</v>
      </c>
      <c r="C6" s="89" t="s">
        <v>287</v>
      </c>
      <c r="D6" s="89" t="s">
        <v>288</v>
      </c>
      <c r="E6" s="90" t="s">
        <v>84</v>
      </c>
      <c r="F6" s="90" t="s">
        <v>289</v>
      </c>
      <c r="G6" s="90" t="s">
        <v>290</v>
      </c>
      <c r="H6" s="90"/>
      <c r="I6" s="91">
        <v>2531826</v>
      </c>
      <c r="J6" s="92"/>
    </row>
    <row r="7" spans="1:11" s="93" customFormat="1" ht="60" x14ac:dyDescent="0.25">
      <c r="A7" s="88">
        <v>2</v>
      </c>
      <c r="B7" s="88" t="s">
        <v>291</v>
      </c>
      <c r="C7" s="89" t="s">
        <v>292</v>
      </c>
      <c r="D7" s="89" t="s">
        <v>288</v>
      </c>
      <c r="E7" s="90" t="s">
        <v>84</v>
      </c>
      <c r="F7" s="90" t="s">
        <v>289</v>
      </c>
      <c r="G7" s="90" t="s">
        <v>290</v>
      </c>
      <c r="H7" s="90"/>
      <c r="I7" s="91">
        <v>1553941</v>
      </c>
      <c r="J7" s="92"/>
    </row>
    <row r="8" spans="1:11" s="93" customFormat="1" ht="60" x14ac:dyDescent="0.25">
      <c r="A8" s="88">
        <v>3</v>
      </c>
      <c r="B8" s="88" t="s">
        <v>293</v>
      </c>
      <c r="C8" s="89" t="s">
        <v>294</v>
      </c>
      <c r="D8" s="89" t="s">
        <v>288</v>
      </c>
      <c r="E8" s="90" t="s">
        <v>84</v>
      </c>
      <c r="F8" s="90" t="s">
        <v>289</v>
      </c>
      <c r="G8" s="90" t="s">
        <v>290</v>
      </c>
      <c r="H8" s="90"/>
      <c r="I8" s="91">
        <v>3694647</v>
      </c>
      <c r="J8" s="92"/>
    </row>
    <row r="9" spans="1:11" s="93" customFormat="1" ht="60" x14ac:dyDescent="0.25">
      <c r="A9" s="88">
        <v>4</v>
      </c>
      <c r="B9" s="88" t="s">
        <v>295</v>
      </c>
      <c r="C9" s="89" t="s">
        <v>296</v>
      </c>
      <c r="D9" s="89" t="s">
        <v>288</v>
      </c>
      <c r="E9" s="90" t="s">
        <v>84</v>
      </c>
      <c r="F9" s="90" t="s">
        <v>289</v>
      </c>
      <c r="G9" s="90" t="s">
        <v>297</v>
      </c>
      <c r="H9" s="90"/>
      <c r="I9" s="104">
        <v>3067603</v>
      </c>
      <c r="J9" s="92"/>
    </row>
    <row r="10" spans="1:11" s="93" customFormat="1" ht="60" x14ac:dyDescent="0.25">
      <c r="A10" s="88">
        <v>5</v>
      </c>
      <c r="B10" s="88" t="s">
        <v>298</v>
      </c>
      <c r="C10" s="89" t="s">
        <v>299</v>
      </c>
      <c r="D10" s="89" t="s">
        <v>288</v>
      </c>
      <c r="E10" s="90" t="s">
        <v>84</v>
      </c>
      <c r="F10" s="90" t="s">
        <v>289</v>
      </c>
      <c r="G10" s="90" t="s">
        <v>290</v>
      </c>
      <c r="H10" s="90"/>
      <c r="I10" s="104">
        <v>1431447</v>
      </c>
      <c r="J10" s="92"/>
    </row>
    <row r="11" spans="1:11" s="93" customFormat="1" ht="60" x14ac:dyDescent="0.25">
      <c r="A11" s="88">
        <v>6</v>
      </c>
      <c r="B11" s="88" t="s">
        <v>300</v>
      </c>
      <c r="C11" s="89" t="s">
        <v>301</v>
      </c>
      <c r="D11" s="89" t="s">
        <v>288</v>
      </c>
      <c r="E11" s="90" t="s">
        <v>84</v>
      </c>
      <c r="F11" s="90" t="s">
        <v>289</v>
      </c>
      <c r="G11" s="90" t="s">
        <v>302</v>
      </c>
      <c r="H11" s="90"/>
      <c r="I11" s="104">
        <v>1903636</v>
      </c>
      <c r="J11" s="92"/>
    </row>
    <row r="12" spans="1:11" s="93" customFormat="1" ht="60" x14ac:dyDescent="0.25">
      <c r="A12" s="88">
        <v>7</v>
      </c>
      <c r="B12" s="88" t="s">
        <v>303</v>
      </c>
      <c r="C12" s="89" t="s">
        <v>301</v>
      </c>
      <c r="D12" s="89" t="s">
        <v>288</v>
      </c>
      <c r="E12" s="90" t="s">
        <v>84</v>
      </c>
      <c r="F12" s="90" t="s">
        <v>289</v>
      </c>
      <c r="G12" s="90" t="s">
        <v>297</v>
      </c>
      <c r="H12" s="90"/>
      <c r="I12" s="104">
        <v>2626435</v>
      </c>
      <c r="J12" s="92"/>
    </row>
    <row r="13" spans="1:11" s="93" customFormat="1" ht="60" x14ac:dyDescent="0.25">
      <c r="A13" s="88">
        <v>8</v>
      </c>
      <c r="B13" s="88" t="s">
        <v>304</v>
      </c>
      <c r="C13" s="89" t="s">
        <v>305</v>
      </c>
      <c r="D13" s="89" t="s">
        <v>288</v>
      </c>
      <c r="E13" s="90" t="s">
        <v>84</v>
      </c>
      <c r="F13" s="90" t="s">
        <v>289</v>
      </c>
      <c r="G13" s="90" t="s">
        <v>306</v>
      </c>
      <c r="H13" s="90"/>
      <c r="I13" s="104">
        <v>2187375</v>
      </c>
      <c r="J13" s="92"/>
    </row>
    <row r="14" spans="1:11" s="93" customFormat="1" ht="60" x14ac:dyDescent="0.25">
      <c r="A14" s="88">
        <v>9</v>
      </c>
      <c r="B14" s="88" t="s">
        <v>307</v>
      </c>
      <c r="C14" s="89" t="s">
        <v>305</v>
      </c>
      <c r="D14" s="89" t="s">
        <v>288</v>
      </c>
      <c r="E14" s="90" t="s">
        <v>84</v>
      </c>
      <c r="F14" s="90" t="s">
        <v>289</v>
      </c>
      <c r="G14" s="90" t="s">
        <v>290</v>
      </c>
      <c r="H14" s="90"/>
      <c r="I14" s="104">
        <v>2641199</v>
      </c>
      <c r="J14" s="92"/>
    </row>
    <row r="15" spans="1:11" s="93" customFormat="1" ht="60" x14ac:dyDescent="0.25">
      <c r="A15" s="88">
        <v>10</v>
      </c>
      <c r="B15" s="88" t="s">
        <v>308</v>
      </c>
      <c r="C15" s="89" t="s">
        <v>309</v>
      </c>
      <c r="D15" s="89" t="s">
        <v>288</v>
      </c>
      <c r="E15" s="90" t="s">
        <v>84</v>
      </c>
      <c r="F15" s="90" t="s">
        <v>289</v>
      </c>
      <c r="G15" s="90" t="s">
        <v>310</v>
      </c>
      <c r="H15" s="90"/>
      <c r="I15" s="104">
        <v>3279479</v>
      </c>
      <c r="J15" s="94"/>
      <c r="K15" s="95"/>
    </row>
    <row r="16" spans="1:11" s="93" customFormat="1" ht="60" x14ac:dyDescent="0.25">
      <c r="A16" s="88">
        <v>12</v>
      </c>
      <c r="B16" s="88" t="s">
        <v>311</v>
      </c>
      <c r="C16" s="89" t="s">
        <v>312</v>
      </c>
      <c r="D16" s="89" t="s">
        <v>288</v>
      </c>
      <c r="E16" s="90" t="s">
        <v>84</v>
      </c>
      <c r="F16" s="90" t="s">
        <v>289</v>
      </c>
      <c r="G16" s="90" t="s">
        <v>313</v>
      </c>
      <c r="H16" s="90"/>
      <c r="I16" s="104">
        <v>4620677</v>
      </c>
      <c r="J16" s="96"/>
    </row>
    <row r="17" spans="1:10" s="102" customFormat="1" ht="15.75" x14ac:dyDescent="0.25">
      <c r="A17" s="97"/>
      <c r="B17" s="98"/>
      <c r="C17" s="98"/>
      <c r="D17" s="98"/>
      <c r="E17" s="97"/>
      <c r="F17" s="99"/>
      <c r="G17" s="118" t="s">
        <v>314</v>
      </c>
      <c r="H17" s="119"/>
      <c r="I17" s="100">
        <f>SUBTOTAL(9,I6:I16)</f>
        <v>29538265</v>
      </c>
      <c r="J17" s="101"/>
    </row>
  </sheetData>
  <autoFilter ref="A5:L16"/>
  <mergeCells count="3">
    <mergeCell ref="A2:J2"/>
    <mergeCell ref="A3:J3"/>
    <mergeCell ref="G17:H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5"/>
  <sheetViews>
    <sheetView tabSelected="1" workbookViewId="0">
      <pane ySplit="2" topLeftCell="A3" activePane="bottomLeft" state="frozen"/>
      <selection pane="bottomLeft" activeCell="F31" sqref="F31"/>
    </sheetView>
  </sheetViews>
  <sheetFormatPr defaultRowHeight="21" customHeight="1" x14ac:dyDescent="0.25"/>
  <cols>
    <col min="1" max="1" width="15.28515625" style="11" customWidth="1"/>
    <col min="2" max="2" width="33.42578125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7" width="12.7109375" style="1" bestFit="1" customWidth="1"/>
    <col min="8" max="16384" width="9.140625" style="1"/>
  </cols>
  <sheetData>
    <row r="1" spans="1:7" ht="27" customHeight="1" x14ac:dyDescent="0.3">
      <c r="A1" s="110" t="s">
        <v>315</v>
      </c>
      <c r="B1" s="110"/>
      <c r="C1" s="110"/>
      <c r="D1" s="110"/>
      <c r="E1" s="110"/>
      <c r="F1" s="110"/>
    </row>
    <row r="2" spans="1:7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7" s="82" customFormat="1" ht="40.5" customHeight="1" x14ac:dyDescent="0.25">
      <c r="A3" s="80"/>
      <c r="B3" s="81" t="s">
        <v>317</v>
      </c>
      <c r="C3" s="83">
        <v>7780414</v>
      </c>
      <c r="D3" s="81"/>
      <c r="E3" s="81"/>
      <c r="F3" s="81"/>
    </row>
    <row r="4" spans="1:7" ht="21" customHeight="1" x14ac:dyDescent="0.25">
      <c r="A4" s="18"/>
      <c r="B4" s="21" t="s">
        <v>17</v>
      </c>
      <c r="C4" s="59">
        <v>4499050</v>
      </c>
      <c r="D4" s="14"/>
      <c r="E4" s="15"/>
      <c r="F4" s="15"/>
      <c r="G4" s="68"/>
    </row>
    <row r="5" spans="1:7" ht="21" customHeight="1" x14ac:dyDescent="0.25">
      <c r="A5" s="18"/>
      <c r="B5" s="21" t="s">
        <v>18</v>
      </c>
      <c r="C5" s="59">
        <v>17258801</v>
      </c>
      <c r="D5" s="14"/>
      <c r="E5" s="15"/>
      <c r="F5" s="15"/>
    </row>
    <row r="6" spans="1:7" ht="21" customHeight="1" x14ac:dyDescent="0.25">
      <c r="A6" s="18"/>
      <c r="B6" s="21" t="s">
        <v>16</v>
      </c>
      <c r="C6" s="59">
        <v>16392374</v>
      </c>
      <c r="D6" s="14"/>
      <c r="E6" s="15"/>
      <c r="F6" s="15"/>
    </row>
    <row r="7" spans="1:7" ht="21" customHeight="1" x14ac:dyDescent="0.25">
      <c r="A7" s="18"/>
      <c r="B7" s="21" t="s">
        <v>15</v>
      </c>
      <c r="C7" s="59">
        <v>14896900</v>
      </c>
      <c r="D7" s="14"/>
      <c r="E7" s="15"/>
      <c r="F7" s="15"/>
    </row>
    <row r="8" spans="1:7" ht="21" customHeight="1" x14ac:dyDescent="0.25">
      <c r="A8" s="18"/>
      <c r="B8" s="21" t="s">
        <v>14</v>
      </c>
      <c r="C8" s="59">
        <v>9807672</v>
      </c>
      <c r="D8" s="14"/>
      <c r="E8" s="15"/>
      <c r="F8" s="15"/>
    </row>
    <row r="9" spans="1:7" ht="21" customHeight="1" x14ac:dyDescent="0.25">
      <c r="A9" s="18"/>
      <c r="B9" s="21" t="s">
        <v>13</v>
      </c>
      <c r="C9" s="59">
        <v>22556799</v>
      </c>
      <c r="D9" s="14"/>
      <c r="E9" s="15"/>
      <c r="F9" s="15"/>
    </row>
    <row r="10" spans="1:7" ht="21" customHeight="1" x14ac:dyDescent="0.25">
      <c r="A10" s="18"/>
      <c r="B10" s="21" t="s">
        <v>12</v>
      </c>
      <c r="C10" s="59">
        <v>18826014</v>
      </c>
      <c r="D10" s="14"/>
      <c r="E10" s="15"/>
      <c r="F10" s="15"/>
    </row>
    <row r="11" spans="1:7" ht="21" customHeight="1" x14ac:dyDescent="0.25">
      <c r="A11" s="29"/>
      <c r="B11" s="21" t="s">
        <v>11</v>
      </c>
      <c r="C11" s="59">
        <f>'bke t8'!G15</f>
        <v>14211618</v>
      </c>
      <c r="D11" s="14"/>
      <c r="E11" s="15"/>
      <c r="F11" s="15"/>
    </row>
    <row r="12" spans="1:7" ht="21" customHeight="1" x14ac:dyDescent="0.25">
      <c r="A12" s="29"/>
      <c r="B12" s="21" t="s">
        <v>9</v>
      </c>
      <c r="C12" s="59">
        <f>'bke t9'!H15</f>
        <v>17867642</v>
      </c>
      <c r="D12" s="14"/>
      <c r="E12" s="15"/>
      <c r="F12" s="15"/>
    </row>
    <row r="13" spans="1:7" ht="21" customHeight="1" x14ac:dyDescent="0.25">
      <c r="A13" s="29"/>
      <c r="B13" s="21" t="s">
        <v>10</v>
      </c>
      <c r="C13" s="59">
        <f>'bke t10'!G12</f>
        <v>11813296</v>
      </c>
      <c r="D13" s="14"/>
      <c r="E13" s="15"/>
      <c r="F13" s="15"/>
    </row>
    <row r="14" spans="1:7" ht="21" customHeight="1" x14ac:dyDescent="0.25">
      <c r="A14" s="29"/>
      <c r="B14" s="21" t="s">
        <v>191</v>
      </c>
      <c r="C14" s="59">
        <f>'bke t11'!G17</f>
        <v>15843697</v>
      </c>
      <c r="D14" s="14"/>
      <c r="E14" s="15"/>
      <c r="F14" s="15"/>
    </row>
    <row r="15" spans="1:7" ht="21" customHeight="1" x14ac:dyDescent="0.25">
      <c r="A15" s="29"/>
      <c r="B15" s="21" t="s">
        <v>218</v>
      </c>
      <c r="C15" s="59">
        <f>'bke t12'!H18</f>
        <v>19796235</v>
      </c>
      <c r="D15" s="14"/>
      <c r="E15" s="15"/>
      <c r="F15" s="15"/>
    </row>
    <row r="16" spans="1:7" ht="21" customHeight="1" x14ac:dyDescent="0.25">
      <c r="A16" s="29"/>
      <c r="B16" s="21"/>
      <c r="C16" s="59"/>
      <c r="D16" s="14"/>
      <c r="E16" s="15"/>
      <c r="F16" s="15"/>
    </row>
    <row r="17" spans="1:6" ht="21" customHeight="1" x14ac:dyDescent="0.25">
      <c r="A17" s="111" t="s">
        <v>6</v>
      </c>
      <c r="B17" s="112"/>
      <c r="C17" s="22">
        <f>SUM(C3:C16)</f>
        <v>191550512</v>
      </c>
      <c r="D17" s="23"/>
      <c r="E17" s="24"/>
      <c r="F17" s="25"/>
    </row>
    <row r="18" spans="1:6" s="74" customFormat="1" ht="21" customHeight="1" x14ac:dyDescent="0.25">
      <c r="A18" s="75" t="s">
        <v>271</v>
      </c>
      <c r="B18" s="75" t="s">
        <v>272</v>
      </c>
      <c r="C18" s="70"/>
      <c r="D18" s="71">
        <v>2998276</v>
      </c>
      <c r="E18" s="72"/>
      <c r="F18" s="73"/>
    </row>
    <row r="19" spans="1:6" s="74" customFormat="1" ht="21" customHeight="1" x14ac:dyDescent="0.25">
      <c r="A19" s="75" t="s">
        <v>273</v>
      </c>
      <c r="B19" s="75" t="s">
        <v>272</v>
      </c>
      <c r="C19" s="70"/>
      <c r="D19" s="71">
        <v>787518</v>
      </c>
      <c r="E19" s="72"/>
      <c r="F19" s="73"/>
    </row>
    <row r="20" spans="1:6" s="74" customFormat="1" ht="21" customHeight="1" x14ac:dyDescent="0.25">
      <c r="A20" s="75">
        <v>44603</v>
      </c>
      <c r="B20" s="75" t="s">
        <v>272</v>
      </c>
      <c r="C20" s="70"/>
      <c r="D20" s="71">
        <v>479771</v>
      </c>
      <c r="E20" s="72"/>
      <c r="F20" s="73"/>
    </row>
    <row r="21" spans="1:6" s="74" customFormat="1" ht="21" customHeight="1" x14ac:dyDescent="0.25">
      <c r="A21" s="75" t="s">
        <v>274</v>
      </c>
      <c r="B21" s="75" t="s">
        <v>272</v>
      </c>
      <c r="C21" s="70"/>
      <c r="D21" s="71">
        <v>839568</v>
      </c>
      <c r="E21" s="72"/>
      <c r="F21" s="73"/>
    </row>
    <row r="22" spans="1:6" s="74" customFormat="1" ht="21" customHeight="1" x14ac:dyDescent="0.25">
      <c r="A22" s="75" t="s">
        <v>275</v>
      </c>
      <c r="B22" s="75" t="s">
        <v>272</v>
      </c>
      <c r="C22" s="70"/>
      <c r="D22" s="71">
        <v>733509</v>
      </c>
      <c r="E22" s="72"/>
      <c r="F22" s="73"/>
    </row>
    <row r="23" spans="1:6" s="74" customFormat="1" ht="21" customHeight="1" x14ac:dyDescent="0.25">
      <c r="A23" s="75" t="s">
        <v>276</v>
      </c>
      <c r="B23" s="75" t="s">
        <v>272</v>
      </c>
      <c r="C23" s="70"/>
      <c r="D23" s="71">
        <v>2307154</v>
      </c>
      <c r="E23" s="72"/>
      <c r="F23" s="73"/>
    </row>
    <row r="24" spans="1:6" s="74" customFormat="1" ht="21" customHeight="1" x14ac:dyDescent="0.25">
      <c r="A24" s="75" t="s">
        <v>277</v>
      </c>
      <c r="B24" s="75" t="s">
        <v>272</v>
      </c>
      <c r="C24" s="70"/>
      <c r="D24" s="71">
        <v>119943</v>
      </c>
      <c r="E24" s="72"/>
      <c r="F24" s="73"/>
    </row>
    <row r="25" spans="1:6" ht="21" customHeight="1" x14ac:dyDescent="0.25">
      <c r="A25" s="111" t="s">
        <v>7</v>
      </c>
      <c r="B25" s="112"/>
      <c r="C25" s="22"/>
      <c r="D25" s="22">
        <f>SUM(D18:D24)</f>
        <v>8265739</v>
      </c>
      <c r="E25" s="24"/>
      <c r="F25" s="25"/>
    </row>
    <row r="26" spans="1:6" ht="21" customHeight="1" x14ac:dyDescent="0.25">
      <c r="A26" s="57">
        <v>44613</v>
      </c>
      <c r="B26" s="56" t="s">
        <v>174</v>
      </c>
      <c r="C26" s="14"/>
      <c r="D26" s="14"/>
      <c r="E26" s="15"/>
      <c r="F26" s="58">
        <v>9029121</v>
      </c>
    </row>
    <row r="27" spans="1:6" ht="21" customHeight="1" x14ac:dyDescent="0.25">
      <c r="A27" s="57">
        <v>44621</v>
      </c>
      <c r="B27" s="56" t="s">
        <v>270</v>
      </c>
      <c r="C27" s="14"/>
      <c r="D27" s="14"/>
      <c r="E27" s="15"/>
      <c r="F27" s="58">
        <v>12728730</v>
      </c>
    </row>
    <row r="28" spans="1:6" ht="35.25" customHeight="1" x14ac:dyDescent="0.25">
      <c r="A28" s="57">
        <v>44925</v>
      </c>
      <c r="B28" s="56" t="s">
        <v>316</v>
      </c>
      <c r="C28" s="14"/>
      <c r="D28" s="14"/>
      <c r="E28" s="15"/>
      <c r="F28" s="15">
        <v>85431233</v>
      </c>
    </row>
    <row r="29" spans="1:6" ht="39" customHeight="1" x14ac:dyDescent="0.25">
      <c r="A29" s="18"/>
      <c r="B29" s="56"/>
      <c r="C29" s="14"/>
      <c r="D29" s="14"/>
      <c r="E29" s="15"/>
      <c r="F29" s="15"/>
    </row>
    <row r="30" spans="1:6" ht="21" customHeight="1" x14ac:dyDescent="0.25">
      <c r="A30" s="111" t="s">
        <v>8</v>
      </c>
      <c r="B30" s="112"/>
      <c r="C30" s="26"/>
      <c r="D30" s="23"/>
      <c r="E30" s="25"/>
      <c r="F30" s="27">
        <f>SUM(F26:F29)</f>
        <v>107189084</v>
      </c>
    </row>
    <row r="31" spans="1:6" ht="21" customHeight="1" x14ac:dyDescent="0.25">
      <c r="A31" s="107" t="s">
        <v>19</v>
      </c>
      <c r="B31" s="108"/>
      <c r="C31" s="108"/>
      <c r="D31" s="108"/>
      <c r="E31" s="109"/>
      <c r="F31" s="28">
        <f>C17-D25-F30</f>
        <v>76095689</v>
      </c>
    </row>
    <row r="32" spans="1:6" ht="21" customHeight="1" x14ac:dyDescent="0.25">
      <c r="A32" s="3"/>
      <c r="B32" s="9"/>
      <c r="C32" s="5"/>
      <c r="D32" s="4"/>
    </row>
    <row r="33" spans="1:4" ht="21" customHeight="1" x14ac:dyDescent="0.25">
      <c r="A33" s="3"/>
      <c r="B33" s="9"/>
      <c r="C33" s="5"/>
      <c r="D33" s="4"/>
    </row>
    <row r="34" spans="1:4" ht="21" customHeight="1" x14ac:dyDescent="0.25">
      <c r="A34" s="3"/>
      <c r="B34" s="9"/>
      <c r="C34" s="5"/>
      <c r="D34" s="4"/>
    </row>
    <row r="35" spans="1:4" ht="21" customHeight="1" x14ac:dyDescent="0.25">
      <c r="A35" s="10"/>
      <c r="C35" s="6"/>
      <c r="D35" s="7"/>
    </row>
  </sheetData>
  <mergeCells count="5">
    <mergeCell ref="A31:E31"/>
    <mergeCell ref="A1:F1"/>
    <mergeCell ref="A17:B17"/>
    <mergeCell ref="A25:B25"/>
    <mergeCell ref="A30:B30"/>
  </mergeCells>
  <conditionalFormatting sqref="A32:B34 A31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9"/>
  <sheetViews>
    <sheetView topLeftCell="A4" zoomScaleNormal="100" workbookViewId="0">
      <selection activeCell="A2" sqref="A2"/>
    </sheetView>
  </sheetViews>
  <sheetFormatPr defaultColWidth="9.140625" defaultRowHeight="15" x14ac:dyDescent="0.25"/>
  <cols>
    <col min="1" max="1" width="14.28515625" style="53" customWidth="1"/>
    <col min="2" max="2" width="30" customWidth="1"/>
    <col min="3" max="3" width="32.7109375" customWidth="1"/>
    <col min="4" max="4" width="15" customWidth="1"/>
    <col min="5" max="8" width="17.140625" style="44" customWidth="1"/>
  </cols>
  <sheetData>
    <row r="1" spans="1:8" ht="18.75" x14ac:dyDescent="0.3">
      <c r="A1" s="114" t="s">
        <v>257</v>
      </c>
      <c r="B1" s="114"/>
      <c r="C1" s="114"/>
      <c r="D1" s="114"/>
      <c r="E1" s="114"/>
      <c r="F1" s="114"/>
      <c r="G1" s="114"/>
      <c r="H1" s="114"/>
    </row>
    <row r="2" spans="1:8" ht="15" customHeight="1" x14ac:dyDescent="0.25">
      <c r="A2" s="47" t="s">
        <v>220</v>
      </c>
      <c r="B2" s="48" t="s">
        <v>78</v>
      </c>
      <c r="C2" s="48" t="s">
        <v>79</v>
      </c>
      <c r="D2" s="48" t="s">
        <v>25</v>
      </c>
      <c r="E2" s="49" t="s">
        <v>80</v>
      </c>
      <c r="F2" s="49" t="s">
        <v>81</v>
      </c>
      <c r="G2" s="49" t="s">
        <v>82</v>
      </c>
      <c r="H2" s="49" t="s">
        <v>83</v>
      </c>
    </row>
    <row r="3" spans="1:8" ht="33.75" customHeight="1" x14ac:dyDescent="0.25">
      <c r="A3" s="50">
        <v>44945</v>
      </c>
      <c r="B3" s="51" t="s">
        <v>84</v>
      </c>
      <c r="C3" s="51" t="s">
        <v>258</v>
      </c>
      <c r="D3" s="51" t="s">
        <v>259</v>
      </c>
      <c r="E3" s="52">
        <v>333570</v>
      </c>
      <c r="F3" s="52">
        <v>0</v>
      </c>
      <c r="G3" s="52">
        <v>33357</v>
      </c>
      <c r="H3" s="52">
        <v>366927</v>
      </c>
    </row>
    <row r="4" spans="1:8" ht="33.75" customHeight="1" x14ac:dyDescent="0.25">
      <c r="A4" s="50">
        <v>44945</v>
      </c>
      <c r="B4" s="51" t="s">
        <v>84</v>
      </c>
      <c r="C4" s="51" t="s">
        <v>260</v>
      </c>
      <c r="D4" s="51" t="s">
        <v>261</v>
      </c>
      <c r="E4" s="52">
        <v>1063265</v>
      </c>
      <c r="F4" s="52">
        <v>0</v>
      </c>
      <c r="G4" s="52">
        <v>106327</v>
      </c>
      <c r="H4" s="52">
        <v>1169592</v>
      </c>
    </row>
    <row r="5" spans="1:8" ht="33.75" customHeight="1" x14ac:dyDescent="0.25">
      <c r="A5" s="50">
        <v>44937</v>
      </c>
      <c r="B5" s="51" t="s">
        <v>84</v>
      </c>
      <c r="C5" s="51" t="s">
        <v>262</v>
      </c>
      <c r="D5" s="51" t="s">
        <v>263</v>
      </c>
      <c r="E5" s="52">
        <v>775583</v>
      </c>
      <c r="F5" s="52">
        <v>0</v>
      </c>
      <c r="G5" s="52">
        <v>77558</v>
      </c>
      <c r="H5" s="52">
        <v>853141</v>
      </c>
    </row>
    <row r="6" spans="1:8" ht="33.75" customHeight="1" x14ac:dyDescent="0.25">
      <c r="A6" s="50">
        <v>44935</v>
      </c>
      <c r="B6" s="51" t="s">
        <v>84</v>
      </c>
      <c r="C6" s="51" t="s">
        <v>264</v>
      </c>
      <c r="D6" s="51" t="s">
        <v>265</v>
      </c>
      <c r="E6" s="52">
        <v>811387</v>
      </c>
      <c r="F6" s="52">
        <v>0</v>
      </c>
      <c r="G6" s="52">
        <v>81139</v>
      </c>
      <c r="H6" s="52">
        <v>892526</v>
      </c>
    </row>
    <row r="7" spans="1:8" ht="33.75" customHeight="1" x14ac:dyDescent="0.25">
      <c r="A7" s="50">
        <v>44932</v>
      </c>
      <c r="B7" s="51" t="s">
        <v>84</v>
      </c>
      <c r="C7" s="51" t="s">
        <v>266</v>
      </c>
      <c r="D7" s="51" t="s">
        <v>267</v>
      </c>
      <c r="E7" s="52">
        <v>1135639</v>
      </c>
      <c r="F7" s="52">
        <v>0</v>
      </c>
      <c r="G7" s="52">
        <v>113564</v>
      </c>
      <c r="H7" s="52">
        <v>1249203</v>
      </c>
    </row>
    <row r="8" spans="1:8" ht="33.75" customHeight="1" x14ac:dyDescent="0.25">
      <c r="A8" s="50">
        <v>44929</v>
      </c>
      <c r="B8" s="51" t="s">
        <v>84</v>
      </c>
      <c r="C8" s="51" t="s">
        <v>228</v>
      </c>
      <c r="D8" s="51" t="s">
        <v>268</v>
      </c>
      <c r="E8" s="52">
        <v>1105388</v>
      </c>
      <c r="F8" s="52">
        <v>0</v>
      </c>
      <c r="G8" s="52">
        <v>110539</v>
      </c>
      <c r="H8" s="52">
        <v>1215927</v>
      </c>
    </row>
    <row r="9" spans="1:8" x14ac:dyDescent="0.25">
      <c r="A9" s="76" t="s">
        <v>269</v>
      </c>
      <c r="E9" s="77">
        <f>SUM(E3:E8)</f>
        <v>5224832</v>
      </c>
      <c r="F9" s="77">
        <f t="shared" ref="F9:H9" si="0">SUM(F3:F8)</f>
        <v>0</v>
      </c>
      <c r="G9" s="77">
        <f t="shared" si="0"/>
        <v>522484</v>
      </c>
      <c r="H9" s="77">
        <f t="shared" si="0"/>
        <v>5747316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8"/>
  <sheetViews>
    <sheetView topLeftCell="A13" zoomScaleNormal="100" workbookViewId="0">
      <selection activeCell="I2" sqref="I1:I1048576"/>
    </sheetView>
  </sheetViews>
  <sheetFormatPr defaultColWidth="9.140625" defaultRowHeight="15" x14ac:dyDescent="0.25"/>
  <cols>
    <col min="1" max="1" width="14.28515625" style="53" customWidth="1"/>
    <col min="2" max="2" width="13.5703125" style="53" customWidth="1"/>
    <col min="3" max="4" width="30" customWidth="1"/>
    <col min="5" max="5" width="15" customWidth="1"/>
    <col min="6" max="8" width="17.140625" style="44" customWidth="1"/>
  </cols>
  <sheetData>
    <row r="1" spans="1:8" ht="18.75" x14ac:dyDescent="0.3">
      <c r="A1" s="114" t="s">
        <v>219</v>
      </c>
      <c r="B1" s="114"/>
      <c r="C1" s="114"/>
      <c r="D1" s="114"/>
      <c r="E1" s="114"/>
      <c r="F1" s="114"/>
      <c r="G1" s="114"/>
      <c r="H1" s="114"/>
    </row>
    <row r="2" spans="1:8" ht="15" customHeight="1" x14ac:dyDescent="0.25">
      <c r="A2" s="47" t="s">
        <v>220</v>
      </c>
      <c r="B2" s="47" t="s">
        <v>77</v>
      </c>
      <c r="C2" s="48" t="s">
        <v>78</v>
      </c>
      <c r="D2" s="48" t="s">
        <v>79</v>
      </c>
      <c r="E2" s="48" t="s">
        <v>25</v>
      </c>
      <c r="F2" s="49" t="s">
        <v>80</v>
      </c>
      <c r="G2" s="49" t="s">
        <v>82</v>
      </c>
      <c r="H2" s="49" t="s">
        <v>83</v>
      </c>
    </row>
    <row r="3" spans="1:8" x14ac:dyDescent="0.25">
      <c r="A3" s="50">
        <v>44925</v>
      </c>
      <c r="B3" s="50">
        <v>44925</v>
      </c>
      <c r="C3" s="51" t="s">
        <v>74</v>
      </c>
      <c r="D3" s="51" t="s">
        <v>221</v>
      </c>
      <c r="E3" s="51" t="s">
        <v>222</v>
      </c>
      <c r="F3" s="52">
        <v>657527</v>
      </c>
      <c r="G3" s="52">
        <v>52602</v>
      </c>
      <c r="H3" s="52">
        <v>710129</v>
      </c>
    </row>
    <row r="4" spans="1:8" x14ac:dyDescent="0.25">
      <c r="A4" s="50">
        <v>44925</v>
      </c>
      <c r="B4" s="50">
        <v>44925</v>
      </c>
      <c r="C4" s="51" t="s">
        <v>223</v>
      </c>
      <c r="D4" s="51" t="s">
        <v>224</v>
      </c>
      <c r="E4" s="51" t="s">
        <v>225</v>
      </c>
      <c r="F4" s="52">
        <v>1484885</v>
      </c>
      <c r="G4" s="52">
        <v>118791</v>
      </c>
      <c r="H4" s="52">
        <v>1603676</v>
      </c>
    </row>
    <row r="5" spans="1:8" x14ac:dyDescent="0.25">
      <c r="A5" s="50">
        <v>44922</v>
      </c>
      <c r="B5" s="50">
        <v>44922</v>
      </c>
      <c r="C5" s="51" t="s">
        <v>75</v>
      </c>
      <c r="D5" s="51" t="s">
        <v>226</v>
      </c>
      <c r="E5" s="51" t="s">
        <v>227</v>
      </c>
      <c r="F5" s="52">
        <v>1092917</v>
      </c>
      <c r="G5" s="52">
        <v>87433</v>
      </c>
      <c r="H5" s="52">
        <v>1180350</v>
      </c>
    </row>
    <row r="6" spans="1:8" x14ac:dyDescent="0.25">
      <c r="A6" s="50">
        <v>44921</v>
      </c>
      <c r="B6" s="50">
        <v>44921</v>
      </c>
      <c r="C6" s="51" t="s">
        <v>61</v>
      </c>
      <c r="D6" s="51" t="s">
        <v>229</v>
      </c>
      <c r="E6" s="51" t="s">
        <v>230</v>
      </c>
      <c r="F6" s="52">
        <v>283800</v>
      </c>
      <c r="G6" s="52">
        <v>22704</v>
      </c>
      <c r="H6" s="52">
        <v>306504</v>
      </c>
    </row>
    <row r="7" spans="1:8" x14ac:dyDescent="0.25">
      <c r="A7" s="50">
        <v>44918</v>
      </c>
      <c r="B7" s="50">
        <v>44918</v>
      </c>
      <c r="C7" s="51" t="s">
        <v>231</v>
      </c>
      <c r="D7" s="51" t="s">
        <v>232</v>
      </c>
      <c r="E7" s="51" t="s">
        <v>233</v>
      </c>
      <c r="F7" s="52">
        <v>1139264</v>
      </c>
      <c r="G7" s="52">
        <v>91141</v>
      </c>
      <c r="H7" s="52">
        <v>1230405</v>
      </c>
    </row>
    <row r="8" spans="1:8" x14ac:dyDescent="0.25">
      <c r="A8" s="50">
        <v>44917</v>
      </c>
      <c r="B8" s="50">
        <v>44917</v>
      </c>
      <c r="C8" s="51" t="s">
        <v>66</v>
      </c>
      <c r="D8" s="51" t="s">
        <v>234</v>
      </c>
      <c r="E8" s="51" t="s">
        <v>235</v>
      </c>
      <c r="F8" s="52">
        <v>2890413</v>
      </c>
      <c r="G8" s="52">
        <v>231233</v>
      </c>
      <c r="H8" s="52">
        <v>3121646</v>
      </c>
    </row>
    <row r="9" spans="1:8" x14ac:dyDescent="0.25">
      <c r="A9" s="50">
        <v>44916</v>
      </c>
      <c r="B9" s="50">
        <v>44916</v>
      </c>
      <c r="C9" s="51" t="s">
        <v>74</v>
      </c>
      <c r="D9" s="51" t="s">
        <v>236</v>
      </c>
      <c r="E9" s="51" t="s">
        <v>237</v>
      </c>
      <c r="F9" s="52">
        <v>1715355</v>
      </c>
      <c r="G9" s="52">
        <v>137228</v>
      </c>
      <c r="H9" s="52">
        <v>1852583</v>
      </c>
    </row>
    <row r="10" spans="1:8" x14ac:dyDescent="0.25">
      <c r="A10" s="50">
        <v>44915</v>
      </c>
      <c r="B10" s="50">
        <v>44915</v>
      </c>
      <c r="C10" s="51" t="s">
        <v>238</v>
      </c>
      <c r="D10" s="51" t="s">
        <v>239</v>
      </c>
      <c r="E10" s="51" t="s">
        <v>240</v>
      </c>
      <c r="F10" s="52">
        <v>1250680</v>
      </c>
      <c r="G10" s="52">
        <v>100054</v>
      </c>
      <c r="H10" s="52">
        <v>1350734</v>
      </c>
    </row>
    <row r="11" spans="1:8" x14ac:dyDescent="0.25">
      <c r="A11" s="50">
        <v>44915</v>
      </c>
      <c r="B11" s="50">
        <v>44915</v>
      </c>
      <c r="C11" s="51" t="s">
        <v>61</v>
      </c>
      <c r="D11" s="51" t="s">
        <v>241</v>
      </c>
      <c r="E11" s="51" t="s">
        <v>242</v>
      </c>
      <c r="F11" s="52">
        <v>500193</v>
      </c>
      <c r="G11" s="52">
        <v>40015</v>
      </c>
      <c r="H11" s="52">
        <v>540208</v>
      </c>
    </row>
    <row r="12" spans="1:8" x14ac:dyDescent="0.25">
      <c r="A12" s="50">
        <v>44915</v>
      </c>
      <c r="B12" s="50">
        <v>44915</v>
      </c>
      <c r="C12" s="51" t="s">
        <v>223</v>
      </c>
      <c r="D12" s="51" t="s">
        <v>243</v>
      </c>
      <c r="E12" s="51" t="s">
        <v>244</v>
      </c>
      <c r="F12" s="52">
        <v>1241685</v>
      </c>
      <c r="G12" s="52">
        <v>99335</v>
      </c>
      <c r="H12" s="52">
        <v>1341020</v>
      </c>
    </row>
    <row r="13" spans="1:8" x14ac:dyDescent="0.25">
      <c r="A13" s="50">
        <v>44908</v>
      </c>
      <c r="B13" s="50">
        <v>44908</v>
      </c>
      <c r="C13" s="51" t="s">
        <v>61</v>
      </c>
      <c r="D13" s="51" t="s">
        <v>245</v>
      </c>
      <c r="E13" s="51" t="s">
        <v>246</v>
      </c>
      <c r="F13" s="52">
        <v>557536</v>
      </c>
      <c r="G13" s="52">
        <v>44603</v>
      </c>
      <c r="H13" s="52">
        <v>602139</v>
      </c>
    </row>
    <row r="14" spans="1:8" x14ac:dyDescent="0.25">
      <c r="A14" s="50">
        <v>44901</v>
      </c>
      <c r="B14" s="50">
        <v>44901</v>
      </c>
      <c r="C14" s="51" t="s">
        <v>75</v>
      </c>
      <c r="D14" s="51" t="s">
        <v>247</v>
      </c>
      <c r="E14" s="51" t="s">
        <v>248</v>
      </c>
      <c r="F14" s="52">
        <v>917194</v>
      </c>
      <c r="G14" s="52">
        <v>73376</v>
      </c>
      <c r="H14" s="52">
        <v>990570</v>
      </c>
    </row>
    <row r="15" spans="1:8" x14ac:dyDescent="0.25">
      <c r="A15" s="50">
        <v>44901</v>
      </c>
      <c r="B15" s="50">
        <v>44901</v>
      </c>
      <c r="C15" s="51" t="s">
        <v>66</v>
      </c>
      <c r="D15" s="51" t="s">
        <v>249</v>
      </c>
      <c r="E15" s="51" t="s">
        <v>250</v>
      </c>
      <c r="F15" s="52">
        <v>2321217</v>
      </c>
      <c r="G15" s="52">
        <v>185697</v>
      </c>
      <c r="H15" s="52">
        <v>2506914</v>
      </c>
    </row>
    <row r="16" spans="1:8" x14ac:dyDescent="0.25">
      <c r="A16" s="50">
        <v>44901</v>
      </c>
      <c r="B16" s="50">
        <v>44901</v>
      </c>
      <c r="C16" s="51" t="s">
        <v>251</v>
      </c>
      <c r="D16" s="51" t="s">
        <v>252</v>
      </c>
      <c r="E16" s="51" t="s">
        <v>253</v>
      </c>
      <c r="F16" s="52">
        <v>978304</v>
      </c>
      <c r="G16" s="52">
        <v>78264</v>
      </c>
      <c r="H16" s="52">
        <v>1056568</v>
      </c>
    </row>
    <row r="17" spans="1:8" x14ac:dyDescent="0.25">
      <c r="A17" s="50">
        <v>44901</v>
      </c>
      <c r="B17" s="50">
        <v>44901</v>
      </c>
      <c r="C17" s="51" t="s">
        <v>61</v>
      </c>
      <c r="D17" s="51" t="s">
        <v>254</v>
      </c>
      <c r="E17" s="51" t="s">
        <v>255</v>
      </c>
      <c r="F17" s="52">
        <v>1298879</v>
      </c>
      <c r="G17" s="52">
        <v>103910</v>
      </c>
      <c r="H17" s="52">
        <v>1402789</v>
      </c>
    </row>
    <row r="18" spans="1:8" x14ac:dyDescent="0.25">
      <c r="A18" s="76" t="s">
        <v>256</v>
      </c>
      <c r="F18" s="77">
        <f>SUM(F3:F17)</f>
        <v>18329849</v>
      </c>
      <c r="G18" s="77">
        <f t="shared" ref="G18:H18" si="0">SUM(G3:G17)</f>
        <v>1466386</v>
      </c>
      <c r="H18" s="77">
        <f t="shared" si="0"/>
        <v>19796235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C15" sqref="C15"/>
    </sheetView>
  </sheetViews>
  <sheetFormatPr defaultColWidth="9.140625" defaultRowHeight="15.75" x14ac:dyDescent="0.25"/>
  <cols>
    <col min="1" max="1" width="1.42578125" style="32" customWidth="1"/>
    <col min="2" max="2" width="14.28515625" style="40" customWidth="1"/>
    <col min="3" max="4" width="14.28515625" style="32" customWidth="1"/>
    <col min="5" max="5" width="21.42578125" style="41" customWidth="1"/>
    <col min="6" max="6" width="14.28515625" style="41" customWidth="1"/>
    <col min="7" max="7" width="20.42578125" style="41" customWidth="1"/>
    <col min="8" max="8" width="38.7109375" style="32" customWidth="1"/>
    <col min="9" max="9" width="21.42578125" style="32" customWidth="1"/>
    <col min="10" max="10" width="14.28515625" style="32" customWidth="1"/>
    <col min="11" max="16384" width="9.140625" style="32"/>
  </cols>
  <sheetData>
    <row r="1" spans="1:10" x14ac:dyDescent="0.25">
      <c r="A1" s="115" t="s">
        <v>178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179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ht="44.25" customHeight="1" x14ac:dyDescent="0.25">
      <c r="B3" s="33" t="s">
        <v>24</v>
      </c>
      <c r="C3" s="34" t="s">
        <v>25</v>
      </c>
      <c r="D3" s="34" t="s">
        <v>26</v>
      </c>
      <c r="E3" s="35" t="s">
        <v>27</v>
      </c>
      <c r="F3" s="35" t="s">
        <v>28</v>
      </c>
      <c r="G3" s="35" t="s">
        <v>29</v>
      </c>
      <c r="H3" s="34" t="s">
        <v>30</v>
      </c>
      <c r="I3" s="34" t="s">
        <v>31</v>
      </c>
      <c r="J3" s="34" t="s">
        <v>32</v>
      </c>
    </row>
    <row r="4" spans="1:10" ht="33.75" customHeight="1" x14ac:dyDescent="0.25">
      <c r="B4" s="36">
        <v>44866</v>
      </c>
      <c r="C4" s="78" t="s">
        <v>180</v>
      </c>
      <c r="D4" s="37" t="s">
        <v>34</v>
      </c>
      <c r="E4" s="38">
        <v>1272200</v>
      </c>
      <c r="F4" s="38">
        <v>101776</v>
      </c>
      <c r="G4" s="38">
        <f>+E4+F4</f>
        <v>1373976</v>
      </c>
      <c r="H4" s="64" t="s">
        <v>84</v>
      </c>
      <c r="I4" s="64" t="s">
        <v>35</v>
      </c>
      <c r="J4" s="39" t="s">
        <v>36</v>
      </c>
    </row>
    <row r="5" spans="1:10" ht="33.75" customHeight="1" x14ac:dyDescent="0.25">
      <c r="B5" s="36">
        <v>44866</v>
      </c>
      <c r="C5" s="78" t="s">
        <v>181</v>
      </c>
      <c r="D5" s="37" t="s">
        <v>34</v>
      </c>
      <c r="E5" s="38">
        <v>1193283</v>
      </c>
      <c r="F5" s="38">
        <v>95463</v>
      </c>
      <c r="G5" s="38">
        <f t="shared" ref="G5:G15" si="0">+E5+F5</f>
        <v>1288746</v>
      </c>
      <c r="H5" s="64" t="s">
        <v>84</v>
      </c>
      <c r="I5" s="64" t="s">
        <v>35</v>
      </c>
      <c r="J5" s="39" t="s">
        <v>36</v>
      </c>
    </row>
    <row r="6" spans="1:10" ht="33.75" customHeight="1" x14ac:dyDescent="0.25">
      <c r="B6" s="36">
        <v>44866</v>
      </c>
      <c r="C6" s="78" t="s">
        <v>68</v>
      </c>
      <c r="D6" s="37" t="s">
        <v>34</v>
      </c>
      <c r="E6" s="38">
        <v>2164800</v>
      </c>
      <c r="F6" s="38">
        <v>173184</v>
      </c>
      <c r="G6" s="38">
        <f t="shared" si="0"/>
        <v>2337984</v>
      </c>
      <c r="H6" s="64" t="s">
        <v>84</v>
      </c>
      <c r="I6" s="64" t="s">
        <v>35</v>
      </c>
      <c r="J6" s="39" t="s">
        <v>36</v>
      </c>
    </row>
    <row r="7" spans="1:10" ht="33.75" customHeight="1" x14ac:dyDescent="0.25">
      <c r="B7" s="36">
        <v>44868</v>
      </c>
      <c r="C7" s="78" t="s">
        <v>182</v>
      </c>
      <c r="D7" s="37" t="s">
        <v>34</v>
      </c>
      <c r="E7" s="38">
        <v>1304473</v>
      </c>
      <c r="F7" s="38">
        <v>104358</v>
      </c>
      <c r="G7" s="38">
        <f t="shared" si="0"/>
        <v>1408831</v>
      </c>
      <c r="H7" s="64" t="s">
        <v>84</v>
      </c>
      <c r="I7" s="64" t="s">
        <v>35</v>
      </c>
      <c r="J7" s="39" t="s">
        <v>36</v>
      </c>
    </row>
    <row r="8" spans="1:10" ht="30" customHeight="1" x14ac:dyDescent="0.25">
      <c r="B8" s="36">
        <v>44876</v>
      </c>
      <c r="C8" s="78" t="s">
        <v>183</v>
      </c>
      <c r="D8" s="37" t="s">
        <v>34</v>
      </c>
      <c r="E8" s="38">
        <v>1122087</v>
      </c>
      <c r="F8" s="38">
        <v>89767</v>
      </c>
      <c r="G8" s="38">
        <f t="shared" si="0"/>
        <v>1211854</v>
      </c>
      <c r="H8" s="64" t="s">
        <v>84</v>
      </c>
      <c r="I8" s="64" t="s">
        <v>35</v>
      </c>
      <c r="J8" s="39" t="s">
        <v>36</v>
      </c>
    </row>
    <row r="9" spans="1:10" ht="30" customHeight="1" x14ac:dyDescent="0.25">
      <c r="B9" s="36">
        <v>44877</v>
      </c>
      <c r="C9" s="78" t="s">
        <v>184</v>
      </c>
      <c r="D9" s="37" t="s">
        <v>34</v>
      </c>
      <c r="E9" s="38">
        <v>1311194</v>
      </c>
      <c r="F9" s="38">
        <v>104896</v>
      </c>
      <c r="G9" s="38">
        <f t="shared" si="0"/>
        <v>1416090</v>
      </c>
      <c r="H9" s="64" t="s">
        <v>84</v>
      </c>
      <c r="I9" s="64" t="s">
        <v>35</v>
      </c>
      <c r="J9" s="39" t="s">
        <v>36</v>
      </c>
    </row>
    <row r="10" spans="1:10" ht="30" customHeight="1" x14ac:dyDescent="0.25">
      <c r="B10" s="36">
        <v>44879</v>
      </c>
      <c r="C10" s="78" t="s">
        <v>185</v>
      </c>
      <c r="D10" s="37" t="s">
        <v>34</v>
      </c>
      <c r="E10" s="38">
        <v>1157540</v>
      </c>
      <c r="F10" s="38">
        <v>92603</v>
      </c>
      <c r="G10" s="38">
        <f t="shared" si="0"/>
        <v>1250143</v>
      </c>
      <c r="H10" s="64" t="s">
        <v>84</v>
      </c>
      <c r="I10" s="64" t="s">
        <v>35</v>
      </c>
      <c r="J10" s="39" t="s">
        <v>36</v>
      </c>
    </row>
    <row r="11" spans="1:10" ht="30" customHeight="1" x14ac:dyDescent="0.25">
      <c r="B11" s="36">
        <v>44882</v>
      </c>
      <c r="C11" s="78" t="s">
        <v>186</v>
      </c>
      <c r="D11" s="37" t="s">
        <v>34</v>
      </c>
      <c r="E11" s="38">
        <v>1017660</v>
      </c>
      <c r="F11" s="38">
        <v>81413</v>
      </c>
      <c r="G11" s="38">
        <f t="shared" si="0"/>
        <v>1099073</v>
      </c>
      <c r="H11" s="64" t="s">
        <v>84</v>
      </c>
      <c r="I11" s="64" t="s">
        <v>35</v>
      </c>
      <c r="J11" s="39" t="s">
        <v>36</v>
      </c>
    </row>
    <row r="12" spans="1:10" s="65" customFormat="1" x14ac:dyDescent="0.25">
      <c r="B12" s="66">
        <v>44882</v>
      </c>
      <c r="C12" s="79" t="s">
        <v>187</v>
      </c>
      <c r="D12" s="65" t="s">
        <v>34</v>
      </c>
      <c r="E12" s="46">
        <v>587448</v>
      </c>
      <c r="F12" s="46">
        <v>46996</v>
      </c>
      <c r="G12" s="46">
        <f t="shared" si="0"/>
        <v>634444</v>
      </c>
      <c r="H12" s="64" t="s">
        <v>84</v>
      </c>
      <c r="I12" s="64" t="s">
        <v>35</v>
      </c>
      <c r="J12" s="39" t="s">
        <v>36</v>
      </c>
    </row>
    <row r="13" spans="1:10" x14ac:dyDescent="0.25">
      <c r="B13" s="40">
        <v>44883</v>
      </c>
      <c r="C13" s="79" t="s">
        <v>188</v>
      </c>
      <c r="D13" s="32" t="s">
        <v>34</v>
      </c>
      <c r="E13" s="41">
        <v>1161064</v>
      </c>
      <c r="F13" s="41">
        <v>92885</v>
      </c>
      <c r="G13" s="38">
        <f t="shared" si="0"/>
        <v>1253949</v>
      </c>
      <c r="H13" s="64" t="s">
        <v>84</v>
      </c>
      <c r="I13" s="64" t="s">
        <v>35</v>
      </c>
      <c r="J13" s="39" t="s">
        <v>36</v>
      </c>
    </row>
    <row r="14" spans="1:10" x14ac:dyDescent="0.25">
      <c r="B14" s="40">
        <v>44883</v>
      </c>
      <c r="C14" s="79" t="s">
        <v>189</v>
      </c>
      <c r="D14" s="32" t="s">
        <v>34</v>
      </c>
      <c r="E14" s="41">
        <v>1471099</v>
      </c>
      <c r="F14" s="41">
        <v>117688</v>
      </c>
      <c r="G14" s="38">
        <f t="shared" si="0"/>
        <v>1588787</v>
      </c>
      <c r="H14" s="64" t="s">
        <v>84</v>
      </c>
      <c r="I14" s="64" t="s">
        <v>35</v>
      </c>
      <c r="J14" s="39" t="s">
        <v>36</v>
      </c>
    </row>
    <row r="15" spans="1:10" x14ac:dyDescent="0.25">
      <c r="B15" s="40">
        <v>44889</v>
      </c>
      <c r="C15" s="79" t="s">
        <v>190</v>
      </c>
      <c r="D15" s="32" t="s">
        <v>34</v>
      </c>
      <c r="E15" s="41">
        <v>907241</v>
      </c>
      <c r="F15" s="41">
        <v>72579</v>
      </c>
      <c r="G15" s="38">
        <f t="shared" si="0"/>
        <v>979820</v>
      </c>
      <c r="H15" s="64" t="s">
        <v>84</v>
      </c>
      <c r="I15" s="64" t="s">
        <v>35</v>
      </c>
      <c r="J15" s="39" t="s">
        <v>36</v>
      </c>
    </row>
    <row r="17" spans="5:7" x14ac:dyDescent="0.25">
      <c r="E17" s="67">
        <f>SUM(E4:E16)</f>
        <v>14670089</v>
      </c>
      <c r="F17" s="67">
        <f t="shared" ref="F17:G17" si="1">SUM(F4:F16)</f>
        <v>1173608</v>
      </c>
      <c r="G17" s="67">
        <f t="shared" si="1"/>
        <v>15843697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zoomScaleNormal="100" workbookViewId="0">
      <selection activeCell="G9" sqref="G9"/>
    </sheetView>
  </sheetViews>
  <sheetFormatPr defaultColWidth="9.140625" defaultRowHeight="15.75" x14ac:dyDescent="0.25"/>
  <cols>
    <col min="1" max="1" width="1.42578125" style="32" customWidth="1"/>
    <col min="2" max="2" width="14.28515625" style="40" customWidth="1"/>
    <col min="3" max="4" width="14.28515625" style="32" customWidth="1"/>
    <col min="5" max="5" width="21.42578125" style="41" customWidth="1"/>
    <col min="6" max="6" width="14.28515625" style="41" customWidth="1"/>
    <col min="7" max="7" width="20.42578125" style="41" customWidth="1"/>
    <col min="8" max="8" width="38.7109375" style="32" customWidth="1"/>
    <col min="9" max="9" width="21.42578125" style="32" customWidth="1"/>
    <col min="10" max="10" width="14.28515625" style="32" customWidth="1"/>
    <col min="11" max="16384" width="9.140625" style="32"/>
  </cols>
  <sheetData>
    <row r="1" spans="1:10" x14ac:dyDescent="0.25">
      <c r="A1" s="115" t="s">
        <v>22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 t="s">
        <v>23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ht="44.25" customHeight="1" x14ac:dyDescent="0.25">
      <c r="B3" s="33" t="s">
        <v>24</v>
      </c>
      <c r="C3" s="34" t="s">
        <v>25</v>
      </c>
      <c r="D3" s="34" t="s">
        <v>26</v>
      </c>
      <c r="E3" s="35" t="s">
        <v>27</v>
      </c>
      <c r="F3" s="35" t="s">
        <v>28</v>
      </c>
      <c r="G3" s="35" t="s">
        <v>29</v>
      </c>
      <c r="H3" s="34" t="s">
        <v>30</v>
      </c>
      <c r="I3" s="34" t="s">
        <v>31</v>
      </c>
      <c r="J3" s="34" t="s">
        <v>32</v>
      </c>
    </row>
    <row r="4" spans="1:10" ht="33.75" customHeight="1" x14ac:dyDescent="0.25">
      <c r="B4" s="36">
        <v>44841</v>
      </c>
      <c r="C4" s="37" t="s">
        <v>37</v>
      </c>
      <c r="D4" s="37" t="s">
        <v>34</v>
      </c>
      <c r="E4" s="38">
        <v>1203972</v>
      </c>
      <c r="F4" s="38">
        <v>96318</v>
      </c>
      <c r="G4" s="38">
        <v>1300290</v>
      </c>
      <c r="H4" s="37" t="s">
        <v>60</v>
      </c>
      <c r="I4" s="37" t="s">
        <v>35</v>
      </c>
      <c r="J4" s="39" t="s">
        <v>36</v>
      </c>
    </row>
    <row r="5" spans="1:10" ht="33.75" customHeight="1" x14ac:dyDescent="0.25">
      <c r="B5" s="36">
        <v>44841</v>
      </c>
      <c r="C5" s="37" t="s">
        <v>33</v>
      </c>
      <c r="D5" s="37" t="s">
        <v>34</v>
      </c>
      <c r="E5" s="38">
        <v>2476000</v>
      </c>
      <c r="F5" s="38">
        <v>198080</v>
      </c>
      <c r="G5" s="38">
        <v>2674080</v>
      </c>
      <c r="H5" s="37" t="s">
        <v>61</v>
      </c>
      <c r="I5" s="37" t="s">
        <v>35</v>
      </c>
      <c r="J5" s="39" t="s">
        <v>36</v>
      </c>
    </row>
    <row r="6" spans="1:10" ht="33.75" customHeight="1" x14ac:dyDescent="0.25">
      <c r="B6" s="36">
        <v>44847</v>
      </c>
      <c r="C6" s="37" t="s">
        <v>38</v>
      </c>
      <c r="D6" s="37" t="s">
        <v>34</v>
      </c>
      <c r="E6" s="38">
        <v>1451330</v>
      </c>
      <c r="F6" s="38">
        <v>116106</v>
      </c>
      <c r="G6" s="38">
        <v>1567436</v>
      </c>
      <c r="H6" s="37" t="s">
        <v>62</v>
      </c>
      <c r="I6" s="37" t="s">
        <v>35</v>
      </c>
      <c r="J6" s="39" t="s">
        <v>36</v>
      </c>
    </row>
    <row r="7" spans="1:10" ht="33.75" customHeight="1" x14ac:dyDescent="0.25">
      <c r="B7" s="36">
        <v>44848</v>
      </c>
      <c r="C7" s="37" t="s">
        <v>40</v>
      </c>
      <c r="D7" s="37" t="s">
        <v>34</v>
      </c>
      <c r="E7" s="38">
        <v>1950462</v>
      </c>
      <c r="F7" s="38">
        <v>156037</v>
      </c>
      <c r="G7" s="38">
        <v>2106499</v>
      </c>
      <c r="H7" s="37" t="s">
        <v>63</v>
      </c>
      <c r="I7" s="37" t="s">
        <v>35</v>
      </c>
      <c r="J7" s="39" t="s">
        <v>36</v>
      </c>
    </row>
    <row r="8" spans="1:10" ht="30" customHeight="1" x14ac:dyDescent="0.25">
      <c r="B8" s="36">
        <v>44848</v>
      </c>
      <c r="C8" s="37" t="s">
        <v>39</v>
      </c>
      <c r="D8" s="37" t="s">
        <v>34</v>
      </c>
      <c r="E8" s="38">
        <v>926540</v>
      </c>
      <c r="F8" s="38">
        <v>74123</v>
      </c>
      <c r="G8" s="38">
        <v>1000663</v>
      </c>
      <c r="H8" s="37" t="s">
        <v>61</v>
      </c>
      <c r="I8" s="37" t="s">
        <v>35</v>
      </c>
      <c r="J8" s="39" t="s">
        <v>36</v>
      </c>
    </row>
    <row r="9" spans="1:10" ht="30" customHeight="1" x14ac:dyDescent="0.25">
      <c r="B9" s="36">
        <v>44852</v>
      </c>
      <c r="C9" s="37" t="s">
        <v>41</v>
      </c>
      <c r="D9" s="37" t="s">
        <v>34</v>
      </c>
      <c r="E9" s="38">
        <v>833265</v>
      </c>
      <c r="F9" s="38">
        <v>66661</v>
      </c>
      <c r="G9" s="38">
        <v>899926</v>
      </c>
      <c r="H9" s="37" t="s">
        <v>64</v>
      </c>
      <c r="I9" s="37" t="s">
        <v>35</v>
      </c>
      <c r="J9" s="39" t="s">
        <v>36</v>
      </c>
    </row>
    <row r="10" spans="1:10" ht="30" customHeight="1" x14ac:dyDescent="0.25">
      <c r="B10" s="36">
        <v>44854</v>
      </c>
      <c r="C10" s="37" t="s">
        <v>42</v>
      </c>
      <c r="D10" s="37" t="s">
        <v>34</v>
      </c>
      <c r="E10" s="38">
        <v>1283327</v>
      </c>
      <c r="F10" s="38">
        <v>102666</v>
      </c>
      <c r="G10" s="38">
        <v>1385993</v>
      </c>
      <c r="H10" s="37" t="s">
        <v>65</v>
      </c>
      <c r="I10" s="37" t="s">
        <v>35</v>
      </c>
      <c r="J10" s="39" t="s">
        <v>36</v>
      </c>
    </row>
    <row r="11" spans="1:10" ht="30" customHeight="1" x14ac:dyDescent="0.25">
      <c r="B11" s="36">
        <v>44861</v>
      </c>
      <c r="C11" s="37" t="s">
        <v>67</v>
      </c>
      <c r="D11" s="37" t="s">
        <v>34</v>
      </c>
      <c r="E11" s="38">
        <v>813342</v>
      </c>
      <c r="F11" s="38">
        <v>65067</v>
      </c>
      <c r="G11" s="38">
        <v>878409</v>
      </c>
      <c r="H11" s="37" t="s">
        <v>66</v>
      </c>
      <c r="I11" s="37" t="s">
        <v>35</v>
      </c>
      <c r="J11" s="39" t="s">
        <v>36</v>
      </c>
    </row>
    <row r="12" spans="1:10" x14ac:dyDescent="0.25">
      <c r="B12" s="36" t="s">
        <v>76</v>
      </c>
      <c r="E12" s="42">
        <f>SUM(E4:E11)</f>
        <v>10938238</v>
      </c>
      <c r="F12" s="42">
        <f>SUM(F4:F11)</f>
        <v>875058</v>
      </c>
      <c r="G12" s="43">
        <f>SUM(G4:G11)</f>
        <v>11813296</v>
      </c>
    </row>
  </sheetData>
  <mergeCells count="2">
    <mergeCell ref="A1:J1"/>
    <mergeCell ref="A2:J2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5"/>
  <sheetViews>
    <sheetView topLeftCell="A13" zoomScaleNormal="100" workbookViewId="0">
      <selection activeCell="A2" sqref="A2"/>
    </sheetView>
  </sheetViews>
  <sheetFormatPr defaultColWidth="9.140625" defaultRowHeight="15" x14ac:dyDescent="0.25"/>
  <cols>
    <col min="1" max="1" width="14.28515625" style="53" customWidth="1"/>
    <col min="2" max="3" width="30" customWidth="1"/>
    <col min="4" max="4" width="15" customWidth="1"/>
    <col min="5" max="8" width="17.140625" style="44" customWidth="1"/>
  </cols>
  <sheetData>
    <row r="1" spans="1:8" ht="18.75" x14ac:dyDescent="0.3">
      <c r="A1" s="114" t="s">
        <v>217</v>
      </c>
      <c r="B1" s="114"/>
      <c r="C1" s="114"/>
      <c r="D1" s="114"/>
      <c r="E1" s="114"/>
      <c r="F1" s="114"/>
      <c r="G1" s="114"/>
      <c r="H1" s="114"/>
    </row>
    <row r="2" spans="1:8" ht="15" customHeight="1" x14ac:dyDescent="0.25">
      <c r="A2" s="47" t="s">
        <v>77</v>
      </c>
      <c r="B2" s="48" t="s">
        <v>78</v>
      </c>
      <c r="C2" s="48" t="s">
        <v>79</v>
      </c>
      <c r="D2" s="48" t="s">
        <v>25</v>
      </c>
      <c r="E2" s="49" t="s">
        <v>80</v>
      </c>
      <c r="F2" s="49" t="s">
        <v>81</v>
      </c>
      <c r="G2" s="49" t="s">
        <v>82</v>
      </c>
      <c r="H2" s="49" t="s">
        <v>83</v>
      </c>
    </row>
    <row r="3" spans="1:8" ht="33.75" customHeight="1" x14ac:dyDescent="0.25">
      <c r="A3" s="50">
        <v>44833</v>
      </c>
      <c r="B3" s="51" t="s">
        <v>71</v>
      </c>
      <c r="C3" s="51" t="s">
        <v>193</v>
      </c>
      <c r="D3" s="51" t="s">
        <v>194</v>
      </c>
      <c r="E3" s="52">
        <v>1455800</v>
      </c>
      <c r="F3" s="52">
        <v>0</v>
      </c>
      <c r="G3" s="52">
        <v>116464</v>
      </c>
      <c r="H3" s="52">
        <v>1572264</v>
      </c>
    </row>
    <row r="4" spans="1:8" ht="33.75" customHeight="1" x14ac:dyDescent="0.25">
      <c r="A4" s="50">
        <v>44830</v>
      </c>
      <c r="B4" s="51" t="s">
        <v>61</v>
      </c>
      <c r="C4" s="51" t="s">
        <v>195</v>
      </c>
      <c r="D4" s="51" t="s">
        <v>196</v>
      </c>
      <c r="E4" s="52">
        <v>1577055</v>
      </c>
      <c r="F4" s="52">
        <v>0</v>
      </c>
      <c r="G4" s="52">
        <v>126164</v>
      </c>
      <c r="H4" s="52">
        <v>1703219</v>
      </c>
    </row>
    <row r="5" spans="1:8" ht="33.75" customHeight="1" x14ac:dyDescent="0.25">
      <c r="A5" s="50">
        <v>44830</v>
      </c>
      <c r="B5" s="51" t="s">
        <v>72</v>
      </c>
      <c r="C5" s="51" t="s">
        <v>197</v>
      </c>
      <c r="D5" s="51" t="s">
        <v>198</v>
      </c>
      <c r="E5" s="52">
        <v>1579006</v>
      </c>
      <c r="F5" s="52">
        <v>0</v>
      </c>
      <c r="G5" s="52">
        <v>126320</v>
      </c>
      <c r="H5" s="52">
        <v>1705326</v>
      </c>
    </row>
    <row r="6" spans="1:8" ht="33.75" customHeight="1" x14ac:dyDescent="0.25">
      <c r="A6" s="50">
        <v>44830</v>
      </c>
      <c r="B6" s="51" t="s">
        <v>73</v>
      </c>
      <c r="C6" s="51" t="s">
        <v>199</v>
      </c>
      <c r="D6" s="51" t="s">
        <v>200</v>
      </c>
      <c r="E6" s="52">
        <v>1215786</v>
      </c>
      <c r="F6" s="52">
        <v>0</v>
      </c>
      <c r="G6" s="52">
        <v>97263</v>
      </c>
      <c r="H6" s="52">
        <v>1313049</v>
      </c>
    </row>
    <row r="7" spans="1:8" ht="33.75" customHeight="1" x14ac:dyDescent="0.25">
      <c r="A7" s="50">
        <v>44821</v>
      </c>
      <c r="B7" s="51" t="s">
        <v>71</v>
      </c>
      <c r="C7" s="51" t="s">
        <v>201</v>
      </c>
      <c r="D7" s="51" t="s">
        <v>202</v>
      </c>
      <c r="E7" s="52">
        <v>926129</v>
      </c>
      <c r="F7" s="52">
        <v>0</v>
      </c>
      <c r="G7" s="52">
        <v>74090</v>
      </c>
      <c r="H7" s="52">
        <v>1000219</v>
      </c>
    </row>
    <row r="8" spans="1:8" ht="33.75" customHeight="1" x14ac:dyDescent="0.25">
      <c r="A8" s="50">
        <v>44821</v>
      </c>
      <c r="B8" s="51" t="s">
        <v>70</v>
      </c>
      <c r="C8" s="51" t="s">
        <v>203</v>
      </c>
      <c r="D8" s="51" t="s">
        <v>204</v>
      </c>
      <c r="E8" s="52">
        <v>980750</v>
      </c>
      <c r="F8" s="52">
        <v>0</v>
      </c>
      <c r="G8" s="52">
        <v>78460</v>
      </c>
      <c r="H8" s="52">
        <v>1059210</v>
      </c>
    </row>
    <row r="9" spans="1:8" ht="33.75" customHeight="1" x14ac:dyDescent="0.25">
      <c r="A9" s="50">
        <v>44821</v>
      </c>
      <c r="B9" s="51" t="s">
        <v>61</v>
      </c>
      <c r="C9" s="51" t="s">
        <v>205</v>
      </c>
      <c r="D9" s="51" t="s">
        <v>206</v>
      </c>
      <c r="E9" s="52">
        <v>1864884</v>
      </c>
      <c r="F9" s="52">
        <v>0</v>
      </c>
      <c r="G9" s="52">
        <v>149191</v>
      </c>
      <c r="H9" s="52">
        <v>2014075</v>
      </c>
    </row>
    <row r="10" spans="1:8" ht="33.75" customHeight="1" x14ac:dyDescent="0.25">
      <c r="A10" s="50">
        <v>44811</v>
      </c>
      <c r="B10" s="51" t="s">
        <v>70</v>
      </c>
      <c r="C10" s="51" t="s">
        <v>207</v>
      </c>
      <c r="D10" s="51" t="s">
        <v>208</v>
      </c>
      <c r="E10" s="52">
        <v>555290</v>
      </c>
      <c r="F10" s="52">
        <v>0</v>
      </c>
      <c r="G10" s="52">
        <v>44423</v>
      </c>
      <c r="H10" s="52">
        <v>599713</v>
      </c>
    </row>
    <row r="11" spans="1:8" ht="33.75" customHeight="1" x14ac:dyDescent="0.25">
      <c r="A11" s="50">
        <v>44810</v>
      </c>
      <c r="B11" s="51" t="s">
        <v>60</v>
      </c>
      <c r="C11" s="51" t="s">
        <v>209</v>
      </c>
      <c r="D11" s="51" t="s">
        <v>210</v>
      </c>
      <c r="E11" s="52">
        <v>1596974</v>
      </c>
      <c r="F11" s="52">
        <v>0</v>
      </c>
      <c r="G11" s="52">
        <v>127758</v>
      </c>
      <c r="H11" s="52">
        <v>1724732</v>
      </c>
    </row>
    <row r="12" spans="1:8" ht="33.75" customHeight="1" x14ac:dyDescent="0.25">
      <c r="A12" s="50">
        <v>44810</v>
      </c>
      <c r="B12" s="51" t="s">
        <v>61</v>
      </c>
      <c r="C12" s="51" t="s">
        <v>211</v>
      </c>
      <c r="D12" s="51" t="s">
        <v>212</v>
      </c>
      <c r="E12" s="52">
        <v>780225</v>
      </c>
      <c r="F12" s="52">
        <v>0</v>
      </c>
      <c r="G12" s="52">
        <v>62418</v>
      </c>
      <c r="H12" s="52">
        <v>842643</v>
      </c>
    </row>
    <row r="13" spans="1:8" ht="33.75" customHeight="1" x14ac:dyDescent="0.25">
      <c r="A13" s="50">
        <v>44809</v>
      </c>
      <c r="B13" s="51" t="s">
        <v>69</v>
      </c>
      <c r="C13" s="51" t="s">
        <v>213</v>
      </c>
      <c r="D13" s="51" t="s">
        <v>214</v>
      </c>
      <c r="E13" s="52">
        <v>2955094</v>
      </c>
      <c r="F13" s="52">
        <v>0</v>
      </c>
      <c r="G13" s="52">
        <v>236408</v>
      </c>
      <c r="H13" s="52">
        <v>3191502</v>
      </c>
    </row>
    <row r="14" spans="1:8" ht="33.75" customHeight="1" x14ac:dyDescent="0.25">
      <c r="A14" s="50">
        <v>44809</v>
      </c>
      <c r="B14" s="51" t="s">
        <v>61</v>
      </c>
      <c r="C14" s="51" t="s">
        <v>215</v>
      </c>
      <c r="D14" s="51" t="s">
        <v>216</v>
      </c>
      <c r="E14" s="52">
        <v>1057120</v>
      </c>
      <c r="F14" s="52">
        <v>0</v>
      </c>
      <c r="G14" s="52">
        <v>84570</v>
      </c>
      <c r="H14" s="52">
        <v>1141690</v>
      </c>
    </row>
    <row r="15" spans="1:8" x14ac:dyDescent="0.25">
      <c r="A15" s="76" t="s">
        <v>44</v>
      </c>
      <c r="E15" s="77">
        <f>SUM(E3:E14)</f>
        <v>16544113</v>
      </c>
      <c r="F15" s="77">
        <f t="shared" ref="F15:H15" si="0">SUM(F3:F14)</f>
        <v>0</v>
      </c>
      <c r="G15" s="77">
        <f t="shared" si="0"/>
        <v>1323529</v>
      </c>
      <c r="H15" s="77">
        <f t="shared" si="0"/>
        <v>17867642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"/>
  <sheetViews>
    <sheetView topLeftCell="A7" zoomScaleNormal="100" workbookViewId="0">
      <selection activeCell="I10" sqref="I10"/>
    </sheetView>
  </sheetViews>
  <sheetFormatPr defaultColWidth="9.140625" defaultRowHeight="22.5" customHeight="1" x14ac:dyDescent="0.25"/>
  <cols>
    <col min="1" max="1" width="1.42578125" style="32" customWidth="1"/>
    <col min="2" max="2" width="15.85546875" style="40" customWidth="1"/>
    <col min="3" max="4" width="14.28515625" style="32" customWidth="1"/>
    <col min="5" max="5" width="21.42578125" style="41" customWidth="1"/>
    <col min="6" max="7" width="14.28515625" style="41" customWidth="1"/>
    <col min="8" max="8" width="39.5703125" style="32" customWidth="1"/>
    <col min="9" max="9" width="21.42578125" style="32" customWidth="1"/>
    <col min="10" max="10" width="12.5703125" style="32" customWidth="1"/>
    <col min="11" max="16384" width="9.140625" style="32"/>
  </cols>
  <sheetData>
    <row r="1" spans="1:10" ht="22.5" customHeight="1" x14ac:dyDescent="0.25">
      <c r="A1" s="115" t="s">
        <v>45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22.5" customHeight="1" x14ac:dyDescent="0.25">
      <c r="A2" s="115" t="s">
        <v>46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ht="33.75" customHeight="1" x14ac:dyDescent="0.25">
      <c r="B3" s="33" t="s">
        <v>24</v>
      </c>
      <c r="C3" s="34" t="s">
        <v>25</v>
      </c>
      <c r="D3" s="34" t="s">
        <v>26</v>
      </c>
      <c r="E3" s="35" t="s">
        <v>27</v>
      </c>
      <c r="F3" s="35" t="s">
        <v>28</v>
      </c>
      <c r="G3" s="35" t="s">
        <v>43</v>
      </c>
      <c r="H3" s="34" t="s">
        <v>30</v>
      </c>
      <c r="I3" s="34" t="s">
        <v>31</v>
      </c>
      <c r="J3" s="34" t="s">
        <v>32</v>
      </c>
    </row>
    <row r="4" spans="1:10" ht="28.5" customHeight="1" x14ac:dyDescent="0.25">
      <c r="B4" s="36">
        <v>44776</v>
      </c>
      <c r="C4" s="37" t="s">
        <v>47</v>
      </c>
      <c r="D4" s="37" t="s">
        <v>34</v>
      </c>
      <c r="E4" s="38">
        <v>1795066</v>
      </c>
      <c r="F4" s="38">
        <v>143605</v>
      </c>
      <c r="G4" s="38">
        <v>1938671</v>
      </c>
      <c r="H4" s="37" t="s">
        <v>66</v>
      </c>
      <c r="I4" s="37" t="s">
        <v>35</v>
      </c>
      <c r="J4" s="39" t="s">
        <v>36</v>
      </c>
    </row>
    <row r="5" spans="1:10" ht="28.5" customHeight="1" x14ac:dyDescent="0.25">
      <c r="B5" s="36">
        <v>44778</v>
      </c>
      <c r="C5" s="37" t="s">
        <v>48</v>
      </c>
      <c r="D5" s="37" t="s">
        <v>34</v>
      </c>
      <c r="E5" s="38">
        <v>859603</v>
      </c>
      <c r="F5" s="38">
        <v>68768</v>
      </c>
      <c r="G5" s="38">
        <v>928371</v>
      </c>
      <c r="H5" s="37" t="s">
        <v>61</v>
      </c>
      <c r="I5" s="37" t="s">
        <v>35</v>
      </c>
      <c r="J5" s="39" t="s">
        <v>36</v>
      </c>
    </row>
    <row r="6" spans="1:10" ht="28.5" customHeight="1" x14ac:dyDescent="0.25">
      <c r="B6" s="36">
        <v>44784</v>
      </c>
      <c r="C6" s="37" t="s">
        <v>51</v>
      </c>
      <c r="D6" s="37" t="s">
        <v>34</v>
      </c>
      <c r="E6" s="38">
        <v>1283327</v>
      </c>
      <c r="F6" s="38">
        <v>102666</v>
      </c>
      <c r="G6" s="38">
        <v>1385993</v>
      </c>
      <c r="H6" s="37" t="s">
        <v>65</v>
      </c>
      <c r="I6" s="37" t="s">
        <v>35</v>
      </c>
      <c r="J6" s="39" t="s">
        <v>36</v>
      </c>
    </row>
    <row r="7" spans="1:10" ht="28.5" customHeight="1" x14ac:dyDescent="0.25">
      <c r="B7" s="36">
        <v>44784</v>
      </c>
      <c r="C7" s="37" t="s">
        <v>50</v>
      </c>
      <c r="D7" s="37" t="s">
        <v>34</v>
      </c>
      <c r="E7" s="38">
        <v>813523</v>
      </c>
      <c r="F7" s="38">
        <v>65082</v>
      </c>
      <c r="G7" s="38">
        <v>878605</v>
      </c>
      <c r="H7" s="37" t="s">
        <v>61</v>
      </c>
      <c r="I7" s="37" t="s">
        <v>35</v>
      </c>
      <c r="J7" s="39" t="s">
        <v>36</v>
      </c>
    </row>
    <row r="8" spans="1:10" ht="28.5" customHeight="1" x14ac:dyDescent="0.25">
      <c r="B8" s="36">
        <v>44784</v>
      </c>
      <c r="C8" s="37" t="s">
        <v>49</v>
      </c>
      <c r="D8" s="37" t="s">
        <v>34</v>
      </c>
      <c r="E8" s="38">
        <v>1526928</v>
      </c>
      <c r="F8" s="38">
        <v>122154</v>
      </c>
      <c r="G8" s="38">
        <v>1649082</v>
      </c>
      <c r="H8" s="37" t="s">
        <v>74</v>
      </c>
      <c r="I8" s="37" t="s">
        <v>35</v>
      </c>
      <c r="J8" s="39" t="s">
        <v>36</v>
      </c>
    </row>
    <row r="9" spans="1:10" ht="28.5" customHeight="1" x14ac:dyDescent="0.25">
      <c r="B9" s="36">
        <v>44788</v>
      </c>
      <c r="C9" s="37" t="s">
        <v>52</v>
      </c>
      <c r="D9" s="37" t="s">
        <v>34</v>
      </c>
      <c r="E9" s="38">
        <v>1118795</v>
      </c>
      <c r="F9" s="38">
        <v>89504</v>
      </c>
      <c r="G9" s="38">
        <v>1208299</v>
      </c>
      <c r="H9" s="37" t="s">
        <v>75</v>
      </c>
      <c r="I9" s="37" t="s">
        <v>35</v>
      </c>
      <c r="J9" s="39" t="s">
        <v>36</v>
      </c>
    </row>
    <row r="10" spans="1:10" ht="28.5" customHeight="1" x14ac:dyDescent="0.25">
      <c r="B10" s="36">
        <v>44796</v>
      </c>
      <c r="C10" s="37" t="s">
        <v>54</v>
      </c>
      <c r="D10" s="37" t="s">
        <v>34</v>
      </c>
      <c r="E10" s="38">
        <v>1248784</v>
      </c>
      <c r="F10" s="38">
        <v>99903</v>
      </c>
      <c r="G10" s="38">
        <v>1348687</v>
      </c>
      <c r="H10" s="37" t="s">
        <v>69</v>
      </c>
      <c r="I10" s="37" t="s">
        <v>35</v>
      </c>
      <c r="J10" s="39" t="s">
        <v>36</v>
      </c>
    </row>
    <row r="11" spans="1:10" ht="28.5" customHeight="1" x14ac:dyDescent="0.25">
      <c r="B11" s="36">
        <v>44796</v>
      </c>
      <c r="C11" s="37" t="s">
        <v>53</v>
      </c>
      <c r="D11" s="37" t="s">
        <v>34</v>
      </c>
      <c r="E11" s="38">
        <v>1122221</v>
      </c>
      <c r="F11" s="38">
        <v>89778</v>
      </c>
      <c r="G11" s="38">
        <v>1211999</v>
      </c>
      <c r="H11" s="37" t="s">
        <v>66</v>
      </c>
      <c r="I11" s="37" t="s">
        <v>35</v>
      </c>
      <c r="J11" s="39" t="s">
        <v>36</v>
      </c>
    </row>
    <row r="12" spans="1:10" ht="28.5" customHeight="1" x14ac:dyDescent="0.25">
      <c r="B12" s="36">
        <v>44803</v>
      </c>
      <c r="C12" s="37" t="s">
        <v>57</v>
      </c>
      <c r="D12" s="37" t="s">
        <v>34</v>
      </c>
      <c r="E12" s="38">
        <v>1662008</v>
      </c>
      <c r="F12" s="38">
        <v>132961</v>
      </c>
      <c r="G12" s="38">
        <v>1794969</v>
      </c>
      <c r="H12" s="37" t="s">
        <v>74</v>
      </c>
      <c r="I12" s="37" t="s">
        <v>35</v>
      </c>
      <c r="J12" s="39" t="s">
        <v>36</v>
      </c>
    </row>
    <row r="13" spans="1:10" ht="28.5" customHeight="1" x14ac:dyDescent="0.25">
      <c r="B13" s="36">
        <v>44803</v>
      </c>
      <c r="C13" s="37" t="s">
        <v>56</v>
      </c>
      <c r="D13" s="37" t="s">
        <v>34</v>
      </c>
      <c r="E13" s="38">
        <v>555290</v>
      </c>
      <c r="F13" s="38">
        <v>44423</v>
      </c>
      <c r="G13" s="38">
        <v>599713</v>
      </c>
      <c r="H13" s="37" t="s">
        <v>64</v>
      </c>
      <c r="I13" s="37" t="s">
        <v>35</v>
      </c>
      <c r="J13" s="39" t="s">
        <v>36</v>
      </c>
    </row>
    <row r="14" spans="1:10" ht="28.5" customHeight="1" x14ac:dyDescent="0.25">
      <c r="B14" s="36">
        <v>44803</v>
      </c>
      <c r="C14" s="37" t="s">
        <v>55</v>
      </c>
      <c r="D14" s="37" t="s">
        <v>34</v>
      </c>
      <c r="E14" s="38">
        <v>1173360</v>
      </c>
      <c r="F14" s="38">
        <v>93869</v>
      </c>
      <c r="G14" s="38">
        <v>1267229</v>
      </c>
      <c r="H14" s="37" t="s">
        <v>71</v>
      </c>
      <c r="I14" s="37" t="s">
        <v>35</v>
      </c>
      <c r="J14" s="39" t="s">
        <v>36</v>
      </c>
    </row>
    <row r="15" spans="1:10" ht="22.5" customHeight="1" x14ac:dyDescent="0.25">
      <c r="B15" s="36" t="s">
        <v>58</v>
      </c>
      <c r="C15" s="37"/>
      <c r="D15" s="37"/>
      <c r="E15" s="42">
        <v>13158905</v>
      </c>
      <c r="F15" s="42">
        <v>1052713</v>
      </c>
      <c r="G15" s="42">
        <v>14211618</v>
      </c>
    </row>
    <row r="16" spans="1:10" ht="22.5" customHeight="1" x14ac:dyDescent="0.25">
      <c r="B16" s="45"/>
      <c r="C16"/>
    </row>
  </sheetData>
  <mergeCells count="2">
    <mergeCell ref="A1:J1"/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5"/>
  <sheetViews>
    <sheetView zoomScaleNormal="100" workbookViewId="0">
      <selection activeCell="D6" sqref="D6"/>
    </sheetView>
  </sheetViews>
  <sheetFormatPr defaultColWidth="9.140625" defaultRowHeight="15" x14ac:dyDescent="0.25"/>
  <cols>
    <col min="1" max="1" width="13.5703125" style="53" customWidth="1"/>
    <col min="2" max="2" width="54.5703125" customWidth="1"/>
    <col min="3" max="3" width="29.7109375" customWidth="1"/>
    <col min="4" max="4" width="15" customWidth="1"/>
    <col min="5" max="5" width="17.140625" style="44" customWidth="1"/>
    <col min="6" max="6" width="12.7109375" style="44" customWidth="1"/>
    <col min="7" max="8" width="17.140625" style="44" customWidth="1"/>
  </cols>
  <sheetData>
    <row r="1" spans="1:10" ht="15.75" x14ac:dyDescent="0.25">
      <c r="A1" s="115" t="s">
        <v>145</v>
      </c>
      <c r="B1" s="115"/>
      <c r="C1" s="115"/>
      <c r="D1" s="115"/>
      <c r="E1" s="115"/>
      <c r="F1" s="115"/>
      <c r="G1" s="115"/>
      <c r="H1" s="115"/>
      <c r="I1" s="54"/>
      <c r="J1" s="54"/>
    </row>
    <row r="2" spans="1:10" ht="15.75" x14ac:dyDescent="0.25">
      <c r="A2" s="116" t="s">
        <v>146</v>
      </c>
      <c r="B2" s="116"/>
      <c r="C2" s="116"/>
      <c r="D2" s="116"/>
      <c r="E2" s="116"/>
      <c r="F2" s="116"/>
      <c r="G2" s="116"/>
      <c r="H2" s="116"/>
      <c r="I2" s="54"/>
      <c r="J2" s="54"/>
    </row>
    <row r="3" spans="1:10" ht="15" customHeight="1" x14ac:dyDescent="0.25">
      <c r="A3" s="47" t="s">
        <v>77</v>
      </c>
      <c r="B3" s="48" t="s">
        <v>78</v>
      </c>
      <c r="C3" s="48" t="s">
        <v>79</v>
      </c>
      <c r="D3" s="48" t="s">
        <v>25</v>
      </c>
      <c r="E3" s="49" t="s">
        <v>80</v>
      </c>
      <c r="F3" s="49" t="s">
        <v>81</v>
      </c>
      <c r="G3" s="49" t="s">
        <v>82</v>
      </c>
      <c r="H3" s="49" t="s">
        <v>83</v>
      </c>
    </row>
    <row r="4" spans="1:10" ht="22.5" customHeight="1" x14ac:dyDescent="0.25">
      <c r="A4" s="50">
        <v>44772</v>
      </c>
      <c r="B4" s="51" t="s">
        <v>84</v>
      </c>
      <c r="C4" s="51" t="s">
        <v>155</v>
      </c>
      <c r="D4" s="51" t="s">
        <v>96</v>
      </c>
      <c r="E4" s="52">
        <v>963690</v>
      </c>
      <c r="F4" s="52">
        <v>0</v>
      </c>
      <c r="G4" s="52">
        <v>77095</v>
      </c>
      <c r="H4" s="52">
        <v>1040785</v>
      </c>
    </row>
    <row r="5" spans="1:10" ht="22.5" customHeight="1" x14ac:dyDescent="0.25">
      <c r="A5" s="50">
        <v>44769</v>
      </c>
      <c r="B5" s="51" t="s">
        <v>84</v>
      </c>
      <c r="C5" s="51" t="s">
        <v>156</v>
      </c>
      <c r="D5" s="51" t="s">
        <v>97</v>
      </c>
      <c r="E5" s="52">
        <v>1072994</v>
      </c>
      <c r="F5" s="52">
        <v>0</v>
      </c>
      <c r="G5" s="52">
        <v>85840</v>
      </c>
      <c r="H5" s="52">
        <v>1158834</v>
      </c>
    </row>
    <row r="6" spans="1:10" ht="22.5" customHeight="1" x14ac:dyDescent="0.25">
      <c r="A6" s="50">
        <v>44768</v>
      </c>
      <c r="B6" s="51" t="s">
        <v>84</v>
      </c>
      <c r="C6" s="51" t="s">
        <v>157</v>
      </c>
      <c r="D6" s="51" t="s">
        <v>98</v>
      </c>
      <c r="E6" s="52">
        <v>1941395</v>
      </c>
      <c r="F6" s="52">
        <v>0</v>
      </c>
      <c r="G6" s="52">
        <v>155312</v>
      </c>
      <c r="H6" s="52">
        <v>2096707</v>
      </c>
    </row>
    <row r="7" spans="1:10" ht="22.5" customHeight="1" x14ac:dyDescent="0.25">
      <c r="A7" s="50">
        <v>44768</v>
      </c>
      <c r="B7" s="51" t="s">
        <v>84</v>
      </c>
      <c r="C7" s="51" t="s">
        <v>158</v>
      </c>
      <c r="D7" s="51" t="s">
        <v>99</v>
      </c>
      <c r="E7" s="52">
        <v>1451335</v>
      </c>
      <c r="F7" s="52">
        <v>0</v>
      </c>
      <c r="G7" s="52">
        <v>116107</v>
      </c>
      <c r="H7" s="52">
        <v>1567442</v>
      </c>
    </row>
    <row r="8" spans="1:10" ht="22.5" customHeight="1" x14ac:dyDescent="0.25">
      <c r="A8" s="50">
        <v>44765</v>
      </c>
      <c r="B8" s="51" t="s">
        <v>84</v>
      </c>
      <c r="C8" s="51" t="s">
        <v>159</v>
      </c>
      <c r="D8" s="51" t="s">
        <v>100</v>
      </c>
      <c r="E8" s="52">
        <v>926132</v>
      </c>
      <c r="F8" s="52">
        <v>0</v>
      </c>
      <c r="G8" s="52">
        <v>74091</v>
      </c>
      <c r="H8" s="52">
        <v>1000223</v>
      </c>
    </row>
    <row r="9" spans="1:10" ht="22.5" customHeight="1" x14ac:dyDescent="0.25">
      <c r="A9" s="50">
        <v>44765</v>
      </c>
      <c r="B9" s="51" t="s">
        <v>84</v>
      </c>
      <c r="C9" s="51" t="s">
        <v>160</v>
      </c>
      <c r="D9" s="51" t="s">
        <v>101</v>
      </c>
      <c r="E9" s="52">
        <v>3154110</v>
      </c>
      <c r="F9" s="52">
        <v>0</v>
      </c>
      <c r="G9" s="52">
        <v>252329</v>
      </c>
      <c r="H9" s="52">
        <v>3406439</v>
      </c>
    </row>
    <row r="10" spans="1:10" ht="22.5" customHeight="1" x14ac:dyDescent="0.25">
      <c r="A10" s="50">
        <v>44757</v>
      </c>
      <c r="B10" s="51" t="s">
        <v>84</v>
      </c>
      <c r="C10" s="51" t="s">
        <v>161</v>
      </c>
      <c r="D10" s="51" t="s">
        <v>102</v>
      </c>
      <c r="E10" s="52">
        <v>1644520</v>
      </c>
      <c r="F10" s="52">
        <v>0</v>
      </c>
      <c r="G10" s="52">
        <v>131562</v>
      </c>
      <c r="H10" s="52">
        <v>1776082</v>
      </c>
    </row>
    <row r="11" spans="1:10" ht="22.5" customHeight="1" x14ac:dyDescent="0.25">
      <c r="A11" s="50">
        <v>44753</v>
      </c>
      <c r="B11" s="51" t="s">
        <v>84</v>
      </c>
      <c r="C11" s="51" t="s">
        <v>103</v>
      </c>
      <c r="D11" s="51" t="s">
        <v>104</v>
      </c>
      <c r="E11" s="52">
        <v>1233147</v>
      </c>
      <c r="F11" s="52">
        <v>0</v>
      </c>
      <c r="G11" s="52">
        <v>98652</v>
      </c>
      <c r="H11" s="52">
        <v>1331799</v>
      </c>
    </row>
    <row r="12" spans="1:10" ht="22.5" customHeight="1" x14ac:dyDescent="0.25">
      <c r="A12" s="50">
        <v>44751</v>
      </c>
      <c r="B12" s="51" t="s">
        <v>84</v>
      </c>
      <c r="C12" s="51" t="s">
        <v>162</v>
      </c>
      <c r="D12" s="51" t="s">
        <v>105</v>
      </c>
      <c r="E12" s="52">
        <v>2155811</v>
      </c>
      <c r="F12" s="52">
        <v>0</v>
      </c>
      <c r="G12" s="52">
        <v>172465</v>
      </c>
      <c r="H12" s="52">
        <v>2328276</v>
      </c>
    </row>
    <row r="13" spans="1:10" ht="22.5" customHeight="1" x14ac:dyDescent="0.25">
      <c r="A13" s="50">
        <v>44747</v>
      </c>
      <c r="B13" s="51" t="s">
        <v>84</v>
      </c>
      <c r="C13" s="51" t="s">
        <v>163</v>
      </c>
      <c r="D13" s="51" t="s">
        <v>106</v>
      </c>
      <c r="E13" s="52">
        <v>1612817</v>
      </c>
      <c r="F13" s="52">
        <v>0</v>
      </c>
      <c r="G13" s="52">
        <v>129025</v>
      </c>
      <c r="H13" s="52">
        <v>1741842</v>
      </c>
    </row>
    <row r="14" spans="1:10" ht="22.5" customHeight="1" x14ac:dyDescent="0.25">
      <c r="A14" s="50">
        <v>44747</v>
      </c>
      <c r="B14" s="51" t="s">
        <v>84</v>
      </c>
      <c r="C14" s="51" t="s">
        <v>161</v>
      </c>
      <c r="D14" s="51" t="s">
        <v>107</v>
      </c>
      <c r="E14" s="52">
        <v>1275542</v>
      </c>
      <c r="F14" s="52">
        <v>0</v>
      </c>
      <c r="G14" s="52">
        <v>102043</v>
      </c>
      <c r="H14" s="52">
        <v>1377585</v>
      </c>
    </row>
    <row r="15" spans="1:10" x14ac:dyDescent="0.25">
      <c r="E15" s="55">
        <v>17431493</v>
      </c>
      <c r="F15" s="55">
        <v>0</v>
      </c>
      <c r="G15" s="55">
        <v>1394521</v>
      </c>
      <c r="H15" s="55">
        <v>18826014</v>
      </c>
    </row>
  </sheetData>
  <mergeCells count="2">
    <mergeCell ref="A2:H2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công nợ sau tháng 07,2022</vt:lpstr>
      <vt:lpstr>công nợ</vt:lpstr>
      <vt:lpstr>bke t1.2023</vt:lpstr>
      <vt:lpstr>bke t12</vt:lpstr>
      <vt:lpstr>bke t11</vt:lpstr>
      <vt:lpstr>bke t10</vt:lpstr>
      <vt:lpstr>bke t9</vt:lpstr>
      <vt:lpstr>bke t8</vt:lpstr>
      <vt:lpstr>bke t7</vt:lpstr>
      <vt:lpstr>bke t6</vt:lpstr>
      <vt:lpstr>bke t5</vt:lpstr>
      <vt:lpstr>bke t4</vt:lpstr>
      <vt:lpstr>bke t3</vt:lpstr>
      <vt:lpstr>T12-21 đến T02-22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2023-06-19T08:31:10Z</dcterms:modified>
</cp:coreProperties>
</file>