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NHẬT MINH BAKERY-OSIFOOD\đang xử lý\"/>
    </mc:Choice>
  </mc:AlternateContent>
  <bookViews>
    <workbookView xWindow="-120" yWindow="-120" windowWidth="24240" windowHeight="13140" activeTab="1"/>
  </bookViews>
  <sheets>
    <sheet name="Sheet1" sheetId="2" r:id="rId1"/>
    <sheet name="T12-21 đến T07-22" sheetId="1" r:id="rId2"/>
  </sheets>
  <externalReferences>
    <externalReference r:id="rId3"/>
  </externalReferences>
  <definedNames>
    <definedName name="_xlnm._FilterDatabase" localSheetId="1" hidden="1">'T12-21 đến T07-22'!$A$5:$L$51</definedName>
  </definedNames>
  <calcPr calcId="162913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1" l="1"/>
  <c r="K48" i="1"/>
  <c r="K47" i="1"/>
  <c r="K46" i="1"/>
  <c r="K45" i="1"/>
  <c r="K44" i="1"/>
  <c r="K42" i="1"/>
  <c r="K40" i="1"/>
  <c r="K39" i="1"/>
  <c r="K38" i="1"/>
  <c r="K37" i="1"/>
  <c r="K35" i="1"/>
  <c r="K30" i="1"/>
  <c r="K23" i="1"/>
  <c r="K16" i="1"/>
  <c r="K17" i="1"/>
  <c r="K18" i="1"/>
  <c r="K19" i="1"/>
  <c r="K21" i="1"/>
  <c r="K22" i="1"/>
  <c r="K24" i="1"/>
  <c r="K25" i="1"/>
  <c r="K26" i="1"/>
  <c r="K27" i="1"/>
  <c r="K28" i="1"/>
  <c r="K29" i="1"/>
  <c r="K8" i="1" l="1"/>
  <c r="L8" i="1" s="1"/>
  <c r="K9" i="1"/>
  <c r="L9" i="1" s="1"/>
  <c r="K10" i="1"/>
  <c r="L10" i="1" s="1"/>
  <c r="L30" i="1"/>
  <c r="L11" i="1"/>
  <c r="K12" i="1"/>
  <c r="L12" i="1" s="1"/>
  <c r="L35" i="1"/>
  <c r="K14" i="1"/>
  <c r="L14" i="1" s="1"/>
  <c r="L13" i="1"/>
  <c r="K15" i="1"/>
  <c r="L15" i="1" s="1"/>
  <c r="L37" i="1"/>
  <c r="L6" i="1"/>
  <c r="L19" i="1"/>
  <c r="L38" i="1"/>
  <c r="L17" i="1"/>
  <c r="L18" i="1"/>
  <c r="L21" i="1"/>
  <c r="L22" i="1"/>
  <c r="L24" i="1"/>
  <c r="L25" i="1"/>
  <c r="L20" i="1"/>
  <c r="L26" i="1"/>
  <c r="L44" i="1"/>
  <c r="L45" i="1"/>
  <c r="L16" i="1"/>
  <c r="K32" i="1"/>
  <c r="L32" i="1" s="1"/>
  <c r="K33" i="1"/>
  <c r="L33" i="1" s="1"/>
  <c r="K34" i="1"/>
  <c r="L34" i="1" s="1"/>
  <c r="L27" i="1"/>
  <c r="L46" i="1"/>
  <c r="L47" i="1"/>
  <c r="L28" i="1"/>
  <c r="L29" i="1"/>
  <c r="L23" i="1"/>
  <c r="K31" i="1"/>
  <c r="L31" i="1" s="1"/>
  <c r="K36" i="1"/>
  <c r="L36" i="1" s="1"/>
  <c r="L39" i="1"/>
  <c r="L40" i="1"/>
  <c r="L41" i="1"/>
  <c r="L42" i="1"/>
  <c r="K43" i="1"/>
  <c r="L43" i="1" s="1"/>
  <c r="L48" i="1"/>
  <c r="L49" i="1"/>
  <c r="K50" i="1"/>
  <c r="L50" i="1" s="1"/>
  <c r="K7" i="1"/>
  <c r="L7" i="1" s="1"/>
  <c r="I52" i="1" l="1"/>
</calcChain>
</file>

<file path=xl/sharedStrings.xml><?xml version="1.0" encoding="utf-8"?>
<sst xmlns="http://schemas.openxmlformats.org/spreadsheetml/2006/main" count="288" uniqueCount="77">
  <si>
    <t>STT</t>
  </si>
  <si>
    <t>Số hóa đơn</t>
  </si>
  <si>
    <t>Ngày hóa đơn</t>
  </si>
  <si>
    <t>Mã khách hàng</t>
  </si>
  <si>
    <t>Tên khách hàng</t>
  </si>
  <si>
    <t>Địa chỉ</t>
  </si>
  <si>
    <t>Người mua hàng</t>
  </si>
  <si>
    <t>Diễn giải</t>
  </si>
  <si>
    <t>Tổng tiền thanh toán</t>
  </si>
  <si>
    <t>Ghi chú</t>
  </si>
  <si>
    <t>NHATMINH</t>
  </si>
  <si>
    <t>CÔNG TY TNHH SẢN XUẤT THƯƠNG MẠI DỊCH VỤ NHẬT MINH BAKERY</t>
  </si>
  <si>
    <t>131 Vũ Tùng, Phường 2, Quận Bình Thạnh, Thành phố Hồ Chí Minh, Việt Nam</t>
  </si>
  <si>
    <t>CỬA HÀNG SKY 9</t>
  </si>
  <si>
    <t>CỬA HÀNG LINH XUÂN</t>
  </si>
  <si>
    <t>CỬA HÀNG BÌNH HÒA</t>
  </si>
  <si>
    <t>00001852</t>
  </si>
  <si>
    <t>Cửa Hàng  Osi Food  SKY 9</t>
  </si>
  <si>
    <t>Cửa Hàng  Osi Food Nguyễn Khoái</t>
  </si>
  <si>
    <t>00005295</t>
  </si>
  <si>
    <t>Cửa Hàng Osi Food Trung Tuyến City</t>
  </si>
  <si>
    <t>Cửa Hàng Osi Food SKY 9</t>
  </si>
  <si>
    <t>Cửa Hàng Osi Food Linh Xuân</t>
  </si>
  <si>
    <t>Cửa Hàng Osi Food Nguyễn Khoái</t>
  </si>
  <si>
    <t>Cửa Hàng Osi Food Bình Hòa</t>
  </si>
  <si>
    <t>Cửa Hàng Osi Food Sky 9</t>
  </si>
  <si>
    <t>00010457</t>
  </si>
  <si>
    <t>CÔNG TNHH MTV SONG NGỌC</t>
  </si>
  <si>
    <t>144/8C Hưng Phú, Phường 8, Quận 8, TP. Hồ Chí Minh, Việt Nam.</t>
  </si>
  <si>
    <t>Chi Nhánh OsiFood Bình Hưng</t>
  </si>
  <si>
    <t>Cửa Hàng Oshi Food Linh Xuân</t>
  </si>
  <si>
    <t>00013271</t>
  </si>
  <si>
    <t>CỬA HÀNG OSI FOOD TRUNG TUYẾN CITY</t>
  </si>
  <si>
    <t>00013439</t>
  </si>
  <si>
    <t>Cửa Hàng OsiFood Bình Hưng</t>
  </si>
  <si>
    <t>Cửa Hàng Osi Food Cầu Kinh</t>
  </si>
  <si>
    <t>Cửa Hàng OsiFood Phước Long</t>
  </si>
  <si>
    <t>Cửa Hàng OsiFood Nguyễn Khoái</t>
  </si>
  <si>
    <t>CỬA HÀNG OSI FOOD LINH XUÂN</t>
  </si>
  <si>
    <t>CÔNG TY TNHH THƯƠNG MẠI XUẤT NHẬP KHẨU NHẬT THƯƠNG</t>
  </si>
  <si>
    <t>S02.03.01S04 Vinhomes Grand Park, 512 Nguyễn Xiển, Tổ 16, Khu Phố Long Hòa, Phường Long Thạnh Mỹ, Thành Phố Thủ Đức, TP Hồ Chí Minh</t>
  </si>
  <si>
    <t>CỬA HÀNG OSI FOOD BÌNH HÒA</t>
  </si>
  <si>
    <t>CỬA HÀNG OSI FOOD SKY 9</t>
  </si>
  <si>
    <t>00018938</t>
  </si>
  <si>
    <t>00019032</t>
  </si>
  <si>
    <t>Cửa Hàng  Osi Food Cầu Kinh</t>
  </si>
  <si>
    <t>Cửa Hàng Osi Food Tây Hòa</t>
  </si>
  <si>
    <t>00024279</t>
  </si>
  <si>
    <t>Cửa Hàng  Osi Food Linh Xuân</t>
  </si>
  <si>
    <t>00024303</t>
  </si>
  <si>
    <t>Chi Nhánh Osi Food Bình Hưng</t>
  </si>
  <si>
    <t>Cửa Hàng Osi Food Opal Riverside</t>
  </si>
  <si>
    <t>00027268</t>
  </si>
  <si>
    <t>00027344</t>
  </si>
  <si>
    <t>Cửa Hàng Osi Food Phước Long</t>
  </si>
  <si>
    <t>00028847</t>
  </si>
  <si>
    <t>Cửa Hàng Osi Food Gia Bình</t>
  </si>
  <si>
    <t>5017 - 69684</t>
  </si>
  <si>
    <t>448465.010322.191949.NHAT MINH CK, BK 18.02 DEN 28.02-010322-19:19:45 448465</t>
  </si>
  <si>
    <t>Tổng cộng</t>
  </si>
  <si>
    <t>Tháng 12/2021 đến Tháng 07/2022</t>
  </si>
  <si>
    <t>CÔNG NỢ NHẬT MINH</t>
  </si>
  <si>
    <t>SKY</t>
  </si>
  <si>
    <t>NGUYỄN KHOÁI</t>
  </si>
  <si>
    <t>LINH XUÂN</t>
  </si>
  <si>
    <t>BÌNH HÒA</t>
  </si>
  <si>
    <t>BÌNH HƯNG</t>
  </si>
  <si>
    <t>XVNT</t>
  </si>
  <si>
    <t>PHƯỚC LONG</t>
  </si>
  <si>
    <t>TRUNG TUYẾN</t>
  </si>
  <si>
    <t>Trung Tuyến</t>
  </si>
  <si>
    <t>OPAL</t>
  </si>
  <si>
    <t>GIA BÌNH</t>
  </si>
  <si>
    <t>Grand Total</t>
  </si>
  <si>
    <t>Sum of Tổng tiền thanh toán</t>
  </si>
  <si>
    <t>XIN PHIẾU KÝ NHẬN</t>
  </si>
  <si>
    <t>NCC THU TIỀN CỬA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</si>
</sst>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\ hh:mm\ AM/PM"/>
    <numFmt numFmtId="165" formatCode="_(* #,##0_);_(* \(#,##0\);_(* &quot;-&quot;??_);_(@_)"/>
    <numFmt numFmtId="166" formatCode="dd/mm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1" xfId="1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165" fontId="5" fillId="3" borderId="1" xfId="1" applyNumberFormat="1" applyFont="1" applyFill="1" applyBorder="1" applyAlignment="1">
      <alignment horizontal="right" wrapText="1"/>
    </xf>
    <xf numFmtId="0" fontId="4" fillId="3" borderId="1" xfId="0" applyFont="1" applyFill="1" applyBorder="1"/>
    <xf numFmtId="0" fontId="4" fillId="0" borderId="0" xfId="0" applyFont="1"/>
    <xf numFmtId="0" fontId="6" fillId="0" borderId="0" xfId="0" applyFont="1"/>
    <xf numFmtId="0" fontId="8" fillId="0" borderId="0" xfId="0" applyFont="1"/>
    <xf numFmtId="0" fontId="5" fillId="3" borderId="1" xfId="0" applyFont="1" applyFill="1" applyBorder="1" applyAlignment="1">
      <alignment wrapText="1"/>
    </xf>
    <xf numFmtId="0" fontId="0" fillId="0" borderId="0" xfId="0" pivotButton="1"/>
    <xf numFmtId="165" fontId="0" fillId="0" borderId="0" xfId="1" applyNumberFormat="1" applyFont="1"/>
    <xf numFmtId="165" fontId="0" fillId="0" borderId="0" xfId="0" applyNumberFormat="1"/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37" fontId="3" fillId="4" borderId="1" xfId="0" applyNumberFormat="1" applyFont="1" applyFill="1" applyBorder="1" applyAlignment="1">
      <alignment horizontal="right" vertical="center" wrapText="1"/>
    </xf>
    <xf numFmtId="16" fontId="3" fillId="0" borderId="1" xfId="0" applyNumberFormat="1" applyFont="1" applyFill="1" applyBorder="1" applyAlignment="1">
      <alignment horizontal="center" vertical="center"/>
    </xf>
    <xf numFmtId="37" fontId="3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 applyProtection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wrapText="1"/>
    </xf>
    <xf numFmtId="166" fontId="6" fillId="0" borderId="0" xfId="0" applyNumberFormat="1" applyFont="1"/>
    <xf numFmtId="0" fontId="3" fillId="4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2"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NG&#7884;C%20TH&#416;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2">
          <cell r="M2">
            <v>670</v>
          </cell>
          <cell r="N2">
            <v>2684442</v>
          </cell>
        </row>
        <row r="3">
          <cell r="M3">
            <v>27343</v>
          </cell>
          <cell r="N3">
            <v>1567442</v>
          </cell>
        </row>
        <row r="4">
          <cell r="M4">
            <v>24068</v>
          </cell>
          <cell r="N4">
            <v>2328276</v>
          </cell>
        </row>
        <row r="5">
          <cell r="M5">
            <v>29474</v>
          </cell>
          <cell r="N5">
            <v>928371</v>
          </cell>
        </row>
        <row r="6">
          <cell r="M6">
            <v>29714</v>
          </cell>
          <cell r="N6">
            <v>878605</v>
          </cell>
        </row>
        <row r="7">
          <cell r="M7">
            <v>37196</v>
          </cell>
          <cell r="N7">
            <v>1141690</v>
          </cell>
        </row>
        <row r="8">
          <cell r="M8">
            <v>37372</v>
          </cell>
          <cell r="N8">
            <v>842643</v>
          </cell>
        </row>
        <row r="9">
          <cell r="M9">
            <v>42046</v>
          </cell>
          <cell r="N9">
            <v>2014075</v>
          </cell>
        </row>
        <row r="10">
          <cell r="M10">
            <v>44156</v>
          </cell>
          <cell r="N10">
            <v>1703219</v>
          </cell>
        </row>
        <row r="11">
          <cell r="M11">
            <v>46602</v>
          </cell>
          <cell r="N11">
            <v>2674080</v>
          </cell>
        </row>
        <row r="12">
          <cell r="M12">
            <v>47725</v>
          </cell>
          <cell r="N12">
            <v>1000663</v>
          </cell>
        </row>
        <row r="13">
          <cell r="M13">
            <v>29379</v>
          </cell>
          <cell r="N13">
            <v>1938675</v>
          </cell>
        </row>
        <row r="14">
          <cell r="M14">
            <v>34241</v>
          </cell>
          <cell r="N14">
            <v>1211998</v>
          </cell>
        </row>
        <row r="15">
          <cell r="M15">
            <v>37380</v>
          </cell>
          <cell r="N15">
            <v>1724735</v>
          </cell>
        </row>
        <row r="16">
          <cell r="M16">
            <v>44154</v>
          </cell>
          <cell r="N16">
            <v>1705326</v>
          </cell>
        </row>
        <row r="17">
          <cell r="M17">
            <v>46633</v>
          </cell>
          <cell r="N17">
            <v>1300290</v>
          </cell>
        </row>
        <row r="18">
          <cell r="M18">
            <v>49054</v>
          </cell>
          <cell r="N18">
            <v>878409</v>
          </cell>
        </row>
        <row r="19">
          <cell r="M19">
            <v>29712</v>
          </cell>
          <cell r="N19">
            <v>1649082</v>
          </cell>
        </row>
        <row r="20">
          <cell r="M20">
            <v>36456</v>
          </cell>
          <cell r="N20">
            <v>1794969</v>
          </cell>
        </row>
        <row r="21">
          <cell r="M21">
            <v>47731</v>
          </cell>
          <cell r="N21">
            <v>2106499</v>
          </cell>
        </row>
        <row r="22">
          <cell r="M22">
            <v>27425</v>
          </cell>
          <cell r="N22">
            <v>1158834</v>
          </cell>
        </row>
        <row r="23">
          <cell r="M23">
            <v>34242</v>
          </cell>
          <cell r="N23">
            <v>1348687</v>
          </cell>
        </row>
        <row r="24">
          <cell r="M24">
            <v>44153</v>
          </cell>
          <cell r="N24">
            <v>1313049</v>
          </cell>
        </row>
        <row r="25">
          <cell r="M25">
            <v>27267</v>
          </cell>
          <cell r="N25">
            <v>3406439</v>
          </cell>
        </row>
        <row r="26">
          <cell r="M26">
            <v>31525</v>
          </cell>
          <cell r="N26">
            <v>1208298</v>
          </cell>
        </row>
        <row r="27">
          <cell r="M27">
            <v>38427</v>
          </cell>
          <cell r="N27">
            <v>599713</v>
          </cell>
        </row>
        <row r="28">
          <cell r="M28">
            <v>42048</v>
          </cell>
          <cell r="N28">
            <v>1059210</v>
          </cell>
        </row>
        <row r="29">
          <cell r="M29">
            <v>47408</v>
          </cell>
          <cell r="N29">
            <v>1489070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831.401320833334" createdVersion="7" refreshedVersion="7" minRefreshableVersion="3" recordCount="46">
  <cacheSource type="worksheet">
    <worksheetSource ref="B5:J51" sheet="T12-21 đến T07-22"/>
  </cacheSource>
  <cacheFields count="9">
    <cacheField name="Số hóa đơn" numFmtId="0">
      <sharedItems count="58">
        <s v="5017 - 69684"/>
        <s v="00000466"/>
        <s v="00000670"/>
        <s v="00001852"/>
        <s v="00003032"/>
        <s v="00003424"/>
        <s v="00005295"/>
        <s v="00005427"/>
        <s v="00006219"/>
        <s v="00006732"/>
        <s v="00008789"/>
        <s v="00009181"/>
        <s v="00009265"/>
        <s v="00009485"/>
        <s v="00010457"/>
        <s v="00012393"/>
        <s v="00012401"/>
        <s v="00013124"/>
        <s v="00013129"/>
        <s v="00013271"/>
        <s v="00013439"/>
        <s v="00013745"/>
        <s v="00016164"/>
        <s v="00016296"/>
        <s v="00016306"/>
        <s v="00016778"/>
        <s v="00017863"/>
        <s v="00018082"/>
        <s v="00018120"/>
        <s v="00018136"/>
        <s v="00018938"/>
        <s v="00019032"/>
        <s v="00020850"/>
        <s v="00021522"/>
        <s v="00022758"/>
        <s v="00022763"/>
        <s v="00024068"/>
        <s v="00024279"/>
        <s v="00024303"/>
        <s v="00025841"/>
        <s v="00027267"/>
        <s v="00027268"/>
        <s v="00027343"/>
        <s v="00027344"/>
        <s v="00027425"/>
        <s v="00028847"/>
        <s v="0006884" u="1"/>
        <s v="0014357" u="1"/>
        <s v="0012851" u="1"/>
        <s v="5017 - 07013" u="1"/>
        <s v="0005662" u="1"/>
        <s v="0012844" u="1"/>
        <s v="0013108" u="1"/>
        <s v="0013259" u="1"/>
        <s v="0005465" u="1"/>
        <s v="0013088" u="1"/>
        <s v="0003306" u="1"/>
        <s v="0010451" u="1"/>
      </sharedItems>
    </cacheField>
    <cacheField name="Ngày hóa đơn" numFmtId="14">
      <sharedItems containsNonDate="0" containsDate="1" containsMixedTypes="1" minDate="2022-02-21T00:00:00" maxDate="2022-07-31T00:00:00" count="85">
        <d v="2022-03-07T00:00:00"/>
        <d v="2022-03-08T00:00:00"/>
        <d v="2022-03-15T00:00:00"/>
        <d v="2022-03-19T00:00:00"/>
        <d v="2022-03-23T00:00:00"/>
        <d v="2022-04-04T00:00:00"/>
        <d v="2022-04-05T00:00:00"/>
        <d v="2022-04-09T00:00:00"/>
        <d v="2022-04-12T00:00:00"/>
        <d v="2022-04-20T00:00:00"/>
        <d v="2022-04-21T00:00:00"/>
        <d v="2022-04-22T00:00:00"/>
        <d v="2022-04-23T00:00:00"/>
        <d v="2022-04-28T00:00:00"/>
        <d v="2022-05-11T00:00:00"/>
        <d v="2022-05-16T00:00:00"/>
        <d v="2022-05-17T00:00:00"/>
        <d v="2022-05-19T00:00:00"/>
        <d v="2022-05-23T00:00:00"/>
        <d v="2022-06-03T00:00:00"/>
        <d v="2022-06-04T00:00:00"/>
        <d v="2022-06-08T00:00:00"/>
        <d v="2022-06-13T00:00:00"/>
        <d v="2022-06-15T00:00:00"/>
        <d v="2022-06-16T00:00:00"/>
        <d v="2022-06-20T00:00:00"/>
        <d v="2022-06-27T00:00:00"/>
        <d v="2022-06-29T00:00:00"/>
        <d v="2022-07-05T00:00:00"/>
        <d v="2022-07-09T00:00:00"/>
        <d v="2022-07-11T00:00:00"/>
        <d v="2022-07-12T00:00:00"/>
        <d v="2022-07-15T00:00:00"/>
        <d v="2022-07-23T00:00:00"/>
        <d v="2022-07-26T00:00:00"/>
        <d v="2022-07-27T00:00:00"/>
        <d v="2022-07-30T00:00:00"/>
        <s v="19/05/2022" u="1"/>
        <s v="12/07/2022" u="1"/>
        <s v="29/01/2022" u="1"/>
        <s v="28/04/2022" u="1"/>
        <s v="27/07/2022" u="1"/>
        <s v="04/04/2022" u="1"/>
        <s v="07/01/2022" u="1"/>
        <d v="2022-02-21T00:00:00" u="1"/>
        <s v="05/07/2022" u="1"/>
        <s v="28/12/2021" u="1"/>
        <s v="15/03/2022" u="1"/>
        <s v="27/06/2022" u="1"/>
        <s v="09/07/2022" u="1"/>
        <s v="29/06/2022" u="1"/>
        <s v="16/06/2022" u="1"/>
        <s v="03/06/2022" u="1"/>
        <s v="06/12/2021" u="1"/>
        <s v="23/05/2022" u="1"/>
        <s v="19/03/2022" u="1"/>
        <s v="08/03/2022" u="1"/>
        <s v="28/02/2022" u="1"/>
        <s v="21/04/2022" u="1"/>
        <s v="17/02/2022" u="1"/>
        <s v="16/05/2022" u="1"/>
        <s v="23/04/2022" u="1"/>
        <s v="19/02/2022" u="1"/>
        <s v="12/04/2022" u="1"/>
        <s v="11/07/2022" u="1"/>
        <s v="26/07/2022" u="1"/>
        <s v="20/06/2022" u="1"/>
        <s v="15/07/2022" u="1"/>
        <s v="23/03/2022" u="1"/>
        <d v="2022-03-01T00:00:00" u="1"/>
        <s v="25/12/2021" u="1"/>
        <s v="05/04/2022" u="1"/>
        <s v="13/06/2022" u="1"/>
        <s v="21/02/2022" u="1"/>
        <s v="09/04/2022" u="1"/>
        <s v="15/06/2022" u="1"/>
        <s v="04/06/2022" u="1"/>
        <s v="11/05/2022" u="1"/>
        <s v="07/03/2022" u="1"/>
        <s v="30/07/2022" u="1"/>
        <s v="20/04/2022" u="1"/>
        <s v="08/06/2022" u="1"/>
        <s v="22/04/2022" u="1"/>
        <s v="17/05/2022" u="1"/>
        <s v="23/07/2022" u="1"/>
      </sharedItems>
    </cacheField>
    <cacheField name="Mã khách hàng" numFmtId="0">
      <sharedItems/>
    </cacheField>
    <cacheField name="Tên khách hàng" numFmtId="0">
      <sharedItems/>
    </cacheField>
    <cacheField name="Địa chỉ" numFmtId="0">
      <sharedItems/>
    </cacheField>
    <cacheField name="Người mua hàng" numFmtId="0">
      <sharedItems containsBlank="1"/>
    </cacheField>
    <cacheField name="Diễn giải" numFmtId="0">
      <sharedItems containsBlank="1"/>
    </cacheField>
    <cacheField name="Tổng tiền thanh toán" numFmtId="0">
      <sharedItems containsSemiMixedTypes="0" containsString="0" containsNumber="1" containsInteger="1" minValue="-12728730" maxValue="4057441"/>
    </cacheField>
    <cacheField name="Ghi chú" numFmtId="0">
      <sharedItems containsBlank="1" count="12">
        <m/>
        <s v="SKY"/>
        <s v="BÌNH HÒA"/>
        <s v="LINH XUÂN"/>
        <s v="XVNT"/>
        <s v="Trung Tuyến"/>
        <s v="BÌNH HƯNG"/>
        <s v="NGUYỄN KHOÁI"/>
        <s v="PHƯỚC LONG"/>
        <s v="OPAL"/>
        <s v="GIA BÌNH"/>
        <s v="ĐO ĐẠC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x v="0"/>
    <x v="0"/>
    <s v="NHATMINH"/>
    <s v="CÔNG TY TNHH SẢN XUẤT THƯƠNG MẠI DỊCH VỤ NHẬT MINH BAKERY"/>
    <s v="131 Vũ Tùng, Phường 2, Quận Bình Thạnh, Thành phố Hồ Chí Minh, Việt Nam"/>
    <m/>
    <s v="448465.010322.191949.NHAT MINH CK, BK 18.02 DEN 28.02-010322-19:19:45 448465"/>
    <n v="-12728730"/>
    <x v="0"/>
  </r>
  <r>
    <x v="1"/>
    <x v="1"/>
    <s v="NHATMINH"/>
    <s v="CÔNG TY TNHH SẢN XUẤT THƯƠNG MẠI DỊCH VỤ NHẬT MINH BAKERY"/>
    <s v="131 Vũ Tùng, Phường 2, Quận Bình Thạnh, Thành phố Hồ Chí Minh, Việt Nam"/>
    <s v="CỬA HÀNG SKY 9"/>
    <m/>
    <n v="2340868"/>
    <x v="1"/>
  </r>
  <r>
    <x v="2"/>
    <x v="2"/>
    <s v="NHATMINH"/>
    <s v="CÔNG TY TNHH SẢN XUẤT THƯƠNG MẠI DỊCH VỤ NHẬT MINH BAKERY"/>
    <s v="131 Vũ Tùng, Phường 2, Quận Bình Thạnh, Thành phố Hồ Chí Minh, Việt Nam"/>
    <s v="CỬA HÀNG BÌNH HÒA"/>
    <m/>
    <n v="2684443"/>
    <x v="2"/>
  </r>
  <r>
    <x v="3"/>
    <x v="3"/>
    <s v="NHATMINH"/>
    <s v="CÔNG TY TNHH SẢN XUẤT THƯƠNG MẠI DỊCH VỤ NHẬT MINH BAKERY"/>
    <s v="131 Vũ Tùng, Phường 2, Quận Bình Thạnh, Thành phố Hồ Chí Minh, Việt Nam"/>
    <s v="CỬA HÀNG LINH XUÂN"/>
    <m/>
    <n v="1798900"/>
    <x v="3"/>
  </r>
  <r>
    <x v="4"/>
    <x v="4"/>
    <s v="NHATMINH"/>
    <s v="CÔNG TY TNHH SẢN XUẤT THƯƠNG MẠI DỊCH VỤ NHẬT MINH BAKERY"/>
    <s v="131 Vũ Tùng, Phường 2, Quận Bình Thạnh, Thành phố Hồ Chí Minh, Việt Nam"/>
    <s v="Cửa Hàng  Osi Food  SKY 9"/>
    <m/>
    <n v="1741392"/>
    <x v="1"/>
  </r>
  <r>
    <x v="5"/>
    <x v="5"/>
    <s v="NHATMINH"/>
    <s v="CÔNG TY TNHH SẢN XUẤT THƯƠNG MẠI DỊCH VỤ NHẬT MINH BAKERY"/>
    <s v="131 Vũ Tùng, Phường 2, Quận Bình Thạnh, Thành phố Hồ Chí Minh, Việt Nam"/>
    <s v="Cửa Hàng  Osi Food Nguyễn Khoái"/>
    <m/>
    <n v="4057441"/>
    <x v="4"/>
  </r>
  <r>
    <x v="6"/>
    <x v="6"/>
    <s v="NHATMINH"/>
    <s v="CÔNG TY TNHH SẢN XUẤT THƯƠNG MẠI DỊCH VỤ NHẬT MINH BAKERY"/>
    <s v="131 Vũ Tùng, Phường 2, Quận Bình Thạnh, Thành phố Hồ Chí Minh, Việt Nam"/>
    <s v="Cửa Hàng Osi Food Trung Tuyến City"/>
    <m/>
    <n v="1945804"/>
    <x v="5"/>
  </r>
  <r>
    <x v="7"/>
    <x v="7"/>
    <s v="NHATMINH"/>
    <s v="CÔNG TY TNHH SẢN XUẤT THƯƠNG MẠI DỊCH VỤ NHẬT MINH BAKERY"/>
    <s v="131 Vũ Tùng, Phường 2, Quận Bình Thạnh, Thành phố Hồ Chí Minh, Việt Nam"/>
    <s v="Cửa Hàng Osi Food SKY 9"/>
    <m/>
    <n v="2592350"/>
    <x v="1"/>
  </r>
  <r>
    <x v="8"/>
    <x v="8"/>
    <s v="NHATMINH"/>
    <s v="CÔNG TY TNHH SẢN XUẤT THƯƠNG MẠI DỊCH VỤ NHẬT MINH BAKERY"/>
    <s v="131 Vũ Tùng, Phường 2, Quận Bình Thạnh, Thành phố Hồ Chí Minh, Việt Nam"/>
    <s v="Cửa Hàng Osi Food Linh Xuân"/>
    <m/>
    <n v="1634393"/>
    <x v="4"/>
  </r>
  <r>
    <x v="9"/>
    <x v="9"/>
    <s v="NHATMINH"/>
    <s v="CÔNG TY TNHH SẢN XUẤT THƯƠNG MẠI DỊCH VỤ NHẬT MINH BAKERY"/>
    <s v="131 Vũ Tùng, Phường 2, Quận Bình Thạnh, Thành phố Hồ Chí Minh, Việt Nam"/>
    <s v="Cửa Hàng Osi Food Nguyễn Khoái"/>
    <m/>
    <n v="2917577"/>
    <x v="4"/>
  </r>
  <r>
    <x v="10"/>
    <x v="10"/>
    <s v="NHATMINH"/>
    <s v="CÔNG TY TNHH SẢN XUẤT THƯƠNG MẠI DỊCH VỤ NHẬT MINH BAKERY"/>
    <s v="131 Vũ Tùng, Phường 2, Quận Bình Thạnh, Thành phố Hồ Chí Minh, Việt Nam"/>
    <s v="Cửa Hàng Osi Food Bình Hòa"/>
    <m/>
    <n v="1080064"/>
    <x v="4"/>
  </r>
  <r>
    <x v="11"/>
    <x v="11"/>
    <s v="NHATMINH"/>
    <s v="CÔNG TY TNHH SẢN XUẤT THƯƠNG MẠI DỊCH VỤ NHẬT MINH BAKERY"/>
    <s v="131 Vũ Tùng, Phường 2, Quận Bình Thạnh, Thành phố Hồ Chí Minh, Việt Nam"/>
    <s v="Cửa Hàng Osi Food SKY 9"/>
    <m/>
    <n v="1673476"/>
    <x v="4"/>
  </r>
  <r>
    <x v="12"/>
    <x v="12"/>
    <s v="NHATMINH"/>
    <s v="CÔNG TY TNHH SẢN XUẤT THƯƠNG MẠI DỊCH VỤ NHẬT MINH BAKERY"/>
    <s v="131 Vũ Tùng, Phường 2, Quận Bình Thạnh, Thành phố Hồ Chí Minh, Việt Nam"/>
    <s v="Cửa Hàng Osi Food Nguyễn Khoái"/>
    <m/>
    <n v="1600376"/>
    <x v="4"/>
  </r>
  <r>
    <x v="13"/>
    <x v="13"/>
    <s v="NHATMINH"/>
    <s v="CÔNG TY TNHH SẢN XUẤT THƯƠNG MẠI DỊCH VỤ NHẬT MINH BAKERY"/>
    <s v="131 Vũ Tùng, Phường 2, Quận Bình Thạnh, Thành phố Hồ Chí Minh, Việt Nam"/>
    <s v="Cửa Hàng Osi Food Linh Xuân"/>
    <m/>
    <n v="1452860"/>
    <x v="4"/>
  </r>
  <r>
    <x v="14"/>
    <x v="14"/>
    <s v="NHATMINH"/>
    <s v="CÔNG TNHH MTV SONG NGỌC"/>
    <s v="144/8C Hưng Phú, Phường 8, Quận 8, TP. Hồ Chí Minh, Việt Nam."/>
    <s v="Chi Nhánh OsiFood Bình Hưng"/>
    <m/>
    <n v="2035724"/>
    <x v="6"/>
  </r>
  <r>
    <x v="15"/>
    <x v="14"/>
    <s v="NHATMINH"/>
    <s v="CÔNG TY TNHH SẢN XUẤT THƯƠNG MẠI DỊCH VỤ NHẬT MINH BAKERY"/>
    <s v="131 Vũ Tùng, Phường 2, Quận Bình Thạnh, Thành phố Hồ Chí Minh, Việt Nam"/>
    <s v="Cửa Hàng Osi Food Nguyễn Khoái"/>
    <m/>
    <n v="1983506"/>
    <x v="4"/>
  </r>
  <r>
    <x v="16"/>
    <x v="15"/>
    <s v="NHATMINH"/>
    <s v="CÔNG TY TNHH SẢN XUẤT THƯƠNG MẠI DỊCH VỤ NHẬT MINH BAKERY"/>
    <s v="131 Vũ Tùng, Phường 2, Quận Bình Thạnh, Thành phố Hồ Chí Minh, Việt Nam"/>
    <s v="Cửa Hàng Osi Food SKY 9"/>
    <m/>
    <n v="1356069"/>
    <x v="4"/>
  </r>
  <r>
    <x v="17"/>
    <x v="15"/>
    <s v="NHATMINH"/>
    <s v="CÔNG TY TNHH SẢN XUẤT THƯƠNG MẠI DỊCH VỤ NHẬT MINH BAKERY"/>
    <s v="131 Vũ Tùng, Phường 2, Quận Bình Thạnh, Thành phố Hồ Chí Minh, Việt Nam"/>
    <s v="Cửa Hàng Osi Food Linh Xuân"/>
    <m/>
    <n v="1405259"/>
    <x v="4"/>
  </r>
  <r>
    <x v="18"/>
    <x v="16"/>
    <s v="NHATMINH"/>
    <s v="CÔNG TY TNHH SẢN XUẤT THƯƠNG MẠI DỊCH VỤ NHẬT MINH BAKERY"/>
    <s v="131 Vũ Tùng, Phường 2, Quận Bình Thạnh, Thành phố Hồ Chí Minh, Việt Nam"/>
    <s v="Cửa Hàng Oshi Food Linh Xuân"/>
    <m/>
    <n v="1405259"/>
    <x v="4"/>
  </r>
  <r>
    <x v="19"/>
    <x v="17"/>
    <s v="NHATMINH"/>
    <s v="CÔNG TY TNHH SẢN XUẤT THƯƠNG MẠI DỊCH VỤ NHẬT MINH BAKERY"/>
    <s v="131 Vũ Tùng, Phường 2, Quận Bình Thạnh, Thành phố Hồ Chí Minh, Việt Nam"/>
    <s v="Cửa Hàng Osi Food Trung Tuyến City"/>
    <m/>
    <n v="1707931"/>
    <x v="5"/>
  </r>
  <r>
    <x v="20"/>
    <x v="18"/>
    <s v="NHATMINH"/>
    <s v="CÔNG TNHH MTV SONG NGỌC"/>
    <s v="144/8C Hưng Phú, Phường 8, Quận 8, TP. Hồ Chí Minh, Việt Nam."/>
    <s v="Cửa Hàng OsiFood Bình Hưng"/>
    <m/>
    <n v="2091561"/>
    <x v="6"/>
  </r>
  <r>
    <x v="21"/>
    <x v="19"/>
    <s v="NHATMINH"/>
    <s v="CÔNG TY TNHH SẢN XUẤT THƯƠNG MẠI DỊCH VỤ NHẬT MINH BAKERY"/>
    <s v="131 Vũ Tùng, Phường 2, Quận Bình Thạnh, Thành phố Hồ Chí Minh, Việt Nam"/>
    <s v="Cửa Hàng Osi Food Cầu Kinh"/>
    <m/>
    <n v="1949648"/>
    <x v="4"/>
  </r>
  <r>
    <x v="22"/>
    <x v="20"/>
    <s v="NHATMINH"/>
    <s v="CÔNG TY TNHH SẢN XUẤT THƯƠNG MẠI DỊCH VỤ NHẬT MINH BAKERY"/>
    <s v="131 Vũ Tùng, Phường 2, Quận Bình Thạnh, Thành phố Hồ Chí Minh, Việt Nam"/>
    <s v="Cửa Hàng Osi Food SKY 9"/>
    <m/>
    <n v="1406683"/>
    <x v="1"/>
  </r>
  <r>
    <x v="23"/>
    <x v="20"/>
    <s v="NHATMINH"/>
    <s v="CÔNG TY TNHH SẢN XUẤT THƯƠNG MẠI DỊCH VỤ NHẬT MINH BAKERY"/>
    <s v="131 Vũ Tùng, Phường 2, Quận Bình Thạnh, Thành phố Hồ Chí Minh, Việt Nam"/>
    <s v="Cửa Hàng OsiFood Phước Long"/>
    <m/>
    <n v="3185357"/>
    <x v="4"/>
  </r>
  <r>
    <x v="24"/>
    <x v="21"/>
    <s v="NHATMINH"/>
    <s v="CÔNG TY TNHH SẢN XUẤT THƯƠNG MẠI DỊCH VỤ NHẬT MINH BAKERY"/>
    <s v="131 Vũ Tùng, Phường 2, Quận Bình Thạnh, Thành phố Hồ Chí Minh, Việt Nam"/>
    <s v="Cửa Hàng OsiFood Nguyễn Khoái"/>
    <m/>
    <n v="2759669"/>
    <x v="4"/>
  </r>
  <r>
    <x v="25"/>
    <x v="22"/>
    <s v="NHATMINH"/>
    <s v="CÔNG TY TNHH SẢN XUẤT THƯƠNG MẠI DỊCH VỤ NHẬT MINH BAKERY"/>
    <s v="131 Vũ Tùng, Phường 2, Quận Bình Thạnh, Thành phố Hồ Chí Minh, Việt Nam"/>
    <s v="Cửa Hàng Osi Food Linh Xuân"/>
    <m/>
    <n v="1290271"/>
    <x v="0"/>
  </r>
  <r>
    <x v="26"/>
    <x v="23"/>
    <s v="NHATMINH"/>
    <s v="CÔNG TY TNHH THƯƠNG MẠI XUẤT NHẬP KHẨU NHẬT THƯƠNG"/>
    <s v="S02.03.01S04 Vinhomes Grand Park, 512 Nguyễn Xiển, Tổ 16, Khu Phố Long Hòa, Phường Long Thạnh Mỹ, Thành Phố Thủ Đức, TP Hồ Chí Minh"/>
    <s v="Cửa Hàng Osi Food Bình Hòa"/>
    <m/>
    <n v="1526526"/>
    <x v="2"/>
  </r>
  <r>
    <x v="27"/>
    <x v="24"/>
    <s v="NHATMINH"/>
    <s v="CÔNG TY TNHH SẢN XUẤT THƯƠNG MẠI DỊCH VỤ NHẬT MINH BAKERY"/>
    <s v="131 Vũ Tùng, Phường 2, Quận Bình Thạnh, Thành phố Hồ Chí Minh, Việt Nam"/>
    <s v="Cửa Hàng Osi Food SKY 9"/>
    <m/>
    <n v="1685743"/>
    <x v="1"/>
  </r>
  <r>
    <x v="28"/>
    <x v="24"/>
    <s v="NHATMINH"/>
    <s v="CÔNG TY TNHH SẢN XUẤT THƯƠNG MẠI DỊCH VỤ NHẬT MINH BAKERY"/>
    <s v="131 Vũ Tùng, Phường 2, Quận Bình Thạnh, Thành phố Hồ Chí Minh, Việt Nam"/>
    <s v="Cửa Hàng  Osi Food Nguyễn Khoái"/>
    <m/>
    <n v="1684156"/>
    <x v="4"/>
  </r>
  <r>
    <x v="29"/>
    <x v="25"/>
    <s v="NHATMINH"/>
    <s v="CÔNG TY TNHH SẢN XUẤT THƯƠNG MẠI DỊCH VỤ NHẬT MINH BAKERY"/>
    <s v="131 Vũ Tùng, Phường 2, Quận Bình Thạnh, Thành phố Hồ Chí Minh, Việt Nam"/>
    <s v="Cửa Hàng Osi Food Cầu Kinh"/>
    <m/>
    <n v="1888196"/>
    <x v="4"/>
  </r>
  <r>
    <x v="30"/>
    <x v="25"/>
    <s v="NHATMINH"/>
    <s v="CÔNG TNHH MTV SONG NGỌC"/>
    <s v="144/8C Hưng Phú, Phường 8, Quận 8, TP. Hồ Chí Minh, Việt Nam."/>
    <s v="Chi Nhánh OsiFood Bình Hưng"/>
    <m/>
    <n v="1992481"/>
    <x v="6"/>
  </r>
  <r>
    <x v="31"/>
    <x v="26"/>
    <s v="NHATMINH"/>
    <s v="CÔNG TY TNHH SẢN XUẤT THƯƠNG MẠI DỊCH VỤ NHẬT MINH BAKERY"/>
    <s v="131 Vũ Tùng, Phường 2, Quận Bình Thạnh, Thành phố Hồ Chí Minh, Việt Nam"/>
    <s v="Cửa Hàng Osi Food Trung Tuyến City"/>
    <m/>
    <n v="1918920"/>
    <x v="5"/>
  </r>
  <r>
    <x v="32"/>
    <x v="27"/>
    <s v="NHATMINH"/>
    <s v="CÔNG TY TNHH SẢN XUẤT THƯƠNG MẠI DỊCH VỤ NHẬT MINH BAKERY"/>
    <s v="131 Vũ Tùng, Phường 2, Quận Bình Thạnh, Thành phố Hồ Chí Minh, Việt Nam"/>
    <s v="Cửa Hàng Osi Food Nguyễn Khoái"/>
    <m/>
    <n v="3035005"/>
    <x v="7"/>
  </r>
  <r>
    <x v="33"/>
    <x v="28"/>
    <s v="NHATMINH"/>
    <s v="CÔNG TY TNHH SẢN XUẤT THƯƠNG MẠI DỊCH VỤ NHẬT MINH BAKERY"/>
    <s v="131 Vũ Tùng, Phường 2, Quận Bình Thạnh, Thành phố Hồ Chí Minh, Việt Nam"/>
    <s v="Cửa Hàng  Osi Food Cầu Kinh"/>
    <m/>
    <n v="2371000"/>
    <x v="4"/>
  </r>
  <r>
    <x v="34"/>
    <x v="28"/>
    <s v="NHATMINH"/>
    <s v="CÔNG TY TNHH SẢN XUẤT THƯƠNG MẠI DỊCH VỤ NHẬT MINH BAKERY"/>
    <s v="131 Vũ Tùng, Phường 2, Quận Bình Thạnh, Thành phố Hồ Chí Minh, Việt Nam"/>
    <s v="Cửa Hàng Osi Food SKY 9"/>
    <m/>
    <n v="1377585"/>
    <x v="1"/>
  </r>
  <r>
    <x v="35"/>
    <x v="29"/>
    <s v="NHATMINH"/>
    <s v="CÔNG TY TNHH SẢN XUẤT THƯƠNG MẠI DỊCH VỤ NHẬT MINH BAKERY"/>
    <s v="131 Vũ Tùng, Phường 2, Quận Bình Thạnh, Thành phố Hồ Chí Minh, Việt Nam"/>
    <s v="Cửa Hàng Osi Food Tây Hòa"/>
    <m/>
    <n v="1741842"/>
    <x v="8"/>
  </r>
  <r>
    <x v="36"/>
    <x v="30"/>
    <s v="NHATMINH"/>
    <s v="CÔNG TY TNHH SẢN XUẤT THƯƠNG MẠI DỊCH VỤ NHẬT MINH BAKERY"/>
    <s v="131 Vũ Tùng, Phường 2, Quận Bình Thạnh, Thành phố Hồ Chí Minh, Việt Nam"/>
    <s v="Cửa Hàng Osi Food Nguyễn Khoái"/>
    <m/>
    <n v="2328276"/>
    <x v="7"/>
  </r>
  <r>
    <x v="37"/>
    <x v="31"/>
    <s v="NHATMINH"/>
    <s v="CÔNG TY TNHH SẢN XUẤT THƯƠNG MẠI DỊCH VỤ NHẬT MINH BAKERY"/>
    <s v="131 Vũ Tùng, Phường 2, Quận Bình Thạnh, Thành phố Hồ Chí Minh, Việt Nam"/>
    <s v="Cửa Hàng  Osi Food Linh Xuân"/>
    <m/>
    <n v="1331799"/>
    <x v="3"/>
  </r>
  <r>
    <x v="38"/>
    <x v="32"/>
    <s v="NHATMINH"/>
    <s v="CÔNG TNHH MTV SONG NGỌC"/>
    <s v="144/8C Hưng Phú, Phường 8, Quận 8, TP. Hồ Chí Minh, Việt Nam."/>
    <s v="Chi Nhánh Osi Food Bình Hưng"/>
    <m/>
    <n v="1992481"/>
    <x v="6"/>
  </r>
  <r>
    <x v="39"/>
    <x v="33"/>
    <s v="NHATMINH"/>
    <s v="CÔNG TY TNHH SẢN XUẤT THƯƠNG MẠI DỊCH VỤ NHẬT MINH BAKERY"/>
    <s v="131 Vũ Tùng, Phường 2, Quận Bình Thạnh, Thành phố Hồ Chí Minh, Việt Nam"/>
    <s v="Cửa Hàng Osi Food SKY 9"/>
    <m/>
    <n v="1776082"/>
    <x v="1"/>
  </r>
  <r>
    <x v="40"/>
    <x v="33"/>
    <s v="NHATMINH"/>
    <s v="CÔNG TY TNHH SẢN XUẤT THƯƠNG MẠI DỊCH VỤ NHẬT MINH BAKERY"/>
    <s v="131 Vũ Tùng, Phường 2, Quận Bình Thạnh, Thành phố Hồ Chí Minh, Việt Nam"/>
    <s v="Cửa Hàng Osi Food Opal Riverside"/>
    <m/>
    <n v="3406439"/>
    <x v="9"/>
  </r>
  <r>
    <x v="41"/>
    <x v="34"/>
    <s v="NHATMINH"/>
    <s v="CÔNG TY TNHH SẢN XUẤT THƯƠNG MẠI DỊCH VỤ NHẬT MINH BAKERY"/>
    <s v="131 Vũ Tùng, Phường 2, Quận Bình Thạnh, Thành phố Hồ Chí Minh, Việt Nam"/>
    <s v="Cửa Hàng Osi Food Linh Xuân"/>
    <m/>
    <n v="1000223"/>
    <x v="3"/>
  </r>
  <r>
    <x v="42"/>
    <x v="34"/>
    <s v="NHATMINH"/>
    <s v="CÔNG TY TNHH SẢN XUẤT THƯƠNG MẠI DỊCH VỤ NHẬT MINH BAKERY"/>
    <s v="131 Vũ Tùng, Phường 2, Quận Bình Thạnh, Thành phố Hồ Chí Minh, Việt Nam"/>
    <s v="Cửa Hàng Osi Food Bình Hòa"/>
    <m/>
    <n v="1567442"/>
    <x v="2"/>
  </r>
  <r>
    <x v="43"/>
    <x v="35"/>
    <s v="NHATMINH"/>
    <s v="CÔNG TY TNHH SẢN XUẤT THƯƠNG MẠI DỊCH VỤ NHẬT MINH BAKERY"/>
    <s v="131 Vũ Tùng, Phường 2, Quận Bình Thạnh, Thành phố Hồ Chí Minh, Việt Nam"/>
    <s v="Cửa Hàng Osi Food Trung Tuyến City"/>
    <m/>
    <n v="2096707"/>
    <x v="5"/>
  </r>
  <r>
    <x v="44"/>
    <x v="36"/>
    <s v="NHATMINH"/>
    <s v="CÔNG TY TNHH SẢN XUẤT THƯƠNG MẠI DỊCH VỤ NHẬT MINH BAKERY"/>
    <s v="131 Vũ Tùng, Phường 2, Quận Bình Thạnh, Thành phố Hồ Chí Minh, Việt Nam"/>
    <s v="Cửa Hàng Osi Food Phước Long"/>
    <m/>
    <n v="1158834"/>
    <x v="8"/>
  </r>
  <r>
    <x v="45"/>
    <x v="36"/>
    <s v="NHATMINH"/>
    <s v="CÔNG TY TNHH SẢN XUẤT THƯƠNG MẠI DỊCH VỤ NHẬT MINH BAKERY"/>
    <s v="131 Vũ Tùng, Phường 2, Quận Bình Thạnh, Thành phố Hồ Chí Minh, Việt Nam"/>
    <s v="Cửa Hàng Osi Food Gia Bình"/>
    <m/>
    <n v="1040785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multipleFieldFilters="0">
  <location ref="A3:D16" firstHeaderRow="1" firstDataRow="1" firstDataCol="3"/>
  <pivotFields count="9">
    <pivotField axis="axisRow" compact="0" outline="0" showAll="0" defaultSubtotal="0">
      <items count="58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m="1" x="56"/>
        <item m="1" x="54"/>
        <item m="1" x="50"/>
        <item m="1" x="46"/>
        <item m="1" x="57"/>
        <item m="1" x="51"/>
        <item m="1" x="48"/>
        <item m="1" x="55"/>
        <item m="1" x="52"/>
        <item m="1" x="53"/>
        <item m="1" x="47"/>
        <item m="1" x="49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5">
        <item m="1" x="52"/>
        <item m="1" x="42"/>
        <item m="1" x="76"/>
        <item m="1" x="71"/>
        <item m="1" x="45"/>
        <item m="1" x="53"/>
        <item m="1" x="43"/>
        <item m="1" x="78"/>
        <item m="1" x="56"/>
        <item m="1" x="81"/>
        <item m="1" x="74"/>
        <item m="1" x="49"/>
        <item m="1" x="77"/>
        <item m="1" x="64"/>
        <item m="1" x="63"/>
        <item m="1" x="38"/>
        <item m="1" x="72"/>
        <item m="1" x="47"/>
        <item m="1" x="75"/>
        <item m="1" x="67"/>
        <item m="1" x="60"/>
        <item m="1" x="51"/>
        <item m="1" x="59"/>
        <item m="1" x="83"/>
        <item m="1" x="62"/>
        <item m="1" x="55"/>
        <item m="1" x="37"/>
        <item m="1" x="80"/>
        <item m="1" x="66"/>
        <item m="1" x="73"/>
        <item m="1" x="58"/>
        <item m="1" x="82"/>
        <item m="1" x="68"/>
        <item m="1" x="61"/>
        <item m="1" x="54"/>
        <item m="1" x="84"/>
        <item m="1" x="70"/>
        <item m="1" x="65"/>
        <item m="1" x="48"/>
        <item m="1" x="41"/>
        <item m="1" x="57"/>
        <item m="1" x="40"/>
        <item m="1" x="46"/>
        <item m="1" x="39"/>
        <item m="1" x="50"/>
        <item m="1" x="79"/>
        <item m="1" x="44"/>
        <item m="1" x="6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h="1" x="2"/>
        <item x="6"/>
        <item m="1" x="11"/>
        <item x="10"/>
        <item x="3"/>
        <item h="1" x="7"/>
        <item h="1" x="9"/>
        <item h="1" x="8"/>
        <item h="1" x="1"/>
        <item x="5"/>
        <item h="1" x="4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8"/>
    <field x="1"/>
    <field x="0"/>
  </rowFields>
  <rowItems count="13">
    <i>
      <x v="1"/>
      <x v="62"/>
      <x v="13"/>
    </i>
    <i r="1">
      <x v="66"/>
      <x v="19"/>
    </i>
    <i r="1">
      <x v="73"/>
      <x v="29"/>
    </i>
    <i r="1">
      <x v="80"/>
      <x v="37"/>
    </i>
    <i>
      <x v="3"/>
      <x v="84"/>
      <x v="44"/>
    </i>
    <i>
      <x v="4"/>
      <x v="51"/>
      <x v="2"/>
    </i>
    <i r="1">
      <x v="79"/>
      <x v="36"/>
    </i>
    <i r="1">
      <x v="82"/>
      <x v="40"/>
    </i>
    <i>
      <x v="9"/>
      <x v="54"/>
      <x v="5"/>
    </i>
    <i r="1">
      <x v="65"/>
      <x v="18"/>
    </i>
    <i r="1">
      <x v="74"/>
      <x v="30"/>
    </i>
    <i r="1">
      <x v="83"/>
      <x v="42"/>
    </i>
    <i t="grand">
      <x/>
    </i>
  </rowItems>
  <colItems count="1">
    <i/>
  </colItems>
  <dataFields count="1">
    <dataField name="Sum of Tổng tiền thanh toán" fld="7" baseField="0" baseItem="0" numFmtId="165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0"/>
  <sheetViews>
    <sheetView workbookViewId="0">
      <selection activeCell="I6" sqref="I6"/>
    </sheetView>
  </sheetViews>
  <sheetFormatPr defaultRowHeight="15" x14ac:dyDescent="0.25"/>
  <cols>
    <col min="1" max="1" width="17" bestFit="1" customWidth="1"/>
    <col min="2" max="2" width="15.85546875" style="21" bestFit="1" customWidth="1"/>
    <col min="3" max="3" width="13.42578125" bestFit="1" customWidth="1"/>
    <col min="4" max="4" width="27.85546875" bestFit="1" customWidth="1"/>
  </cols>
  <sheetData>
    <row r="3" spans="1:4" x14ac:dyDescent="0.25">
      <c r="A3" s="20" t="s">
        <v>9</v>
      </c>
      <c r="B3" s="20" t="s">
        <v>2</v>
      </c>
      <c r="C3" s="20" t="s">
        <v>1</v>
      </c>
      <c r="D3" s="22" t="s">
        <v>74</v>
      </c>
    </row>
    <row r="4" spans="1:4" x14ac:dyDescent="0.25">
      <c r="A4" t="s">
        <v>66</v>
      </c>
      <c r="B4" s="23">
        <v>44692</v>
      </c>
      <c r="C4" t="s">
        <v>26</v>
      </c>
      <c r="D4" s="22">
        <v>2035724</v>
      </c>
    </row>
    <row r="5" spans="1:4" x14ac:dyDescent="0.25">
      <c r="A5" t="s">
        <v>66</v>
      </c>
      <c r="B5" s="23">
        <v>44704</v>
      </c>
      <c r="C5" t="s">
        <v>33</v>
      </c>
      <c r="D5" s="22">
        <v>2091561</v>
      </c>
    </row>
    <row r="6" spans="1:4" x14ac:dyDescent="0.25">
      <c r="A6" t="s">
        <v>66</v>
      </c>
      <c r="B6" s="23">
        <v>44732</v>
      </c>
      <c r="C6" t="s">
        <v>43</v>
      </c>
      <c r="D6" s="22">
        <v>1992481</v>
      </c>
    </row>
    <row r="7" spans="1:4" x14ac:dyDescent="0.25">
      <c r="A7" t="s">
        <v>66</v>
      </c>
      <c r="B7" s="23">
        <v>44757</v>
      </c>
      <c r="C7" t="s">
        <v>49</v>
      </c>
      <c r="D7" s="22">
        <v>1992481</v>
      </c>
    </row>
    <row r="8" spans="1:4" x14ac:dyDescent="0.25">
      <c r="A8" t="s">
        <v>72</v>
      </c>
      <c r="B8" s="23">
        <v>44772</v>
      </c>
      <c r="C8" t="s">
        <v>55</v>
      </c>
      <c r="D8" s="22">
        <v>1040785</v>
      </c>
    </row>
    <row r="9" spans="1:4" x14ac:dyDescent="0.25">
      <c r="A9" t="s">
        <v>64</v>
      </c>
      <c r="B9" s="23">
        <v>44639</v>
      </c>
      <c r="C9" t="s">
        <v>16</v>
      </c>
      <c r="D9" s="22">
        <v>1798900</v>
      </c>
    </row>
    <row r="10" spans="1:4" x14ac:dyDescent="0.25">
      <c r="A10" t="s">
        <v>64</v>
      </c>
      <c r="B10" s="23">
        <v>44754</v>
      </c>
      <c r="C10" t="s">
        <v>47</v>
      </c>
      <c r="D10" s="22">
        <v>1331799</v>
      </c>
    </row>
    <row r="11" spans="1:4" x14ac:dyDescent="0.25">
      <c r="A11" t="s">
        <v>64</v>
      </c>
      <c r="B11" s="23">
        <v>44768</v>
      </c>
      <c r="C11" t="s">
        <v>52</v>
      </c>
      <c r="D11" s="22">
        <v>1000223</v>
      </c>
    </row>
    <row r="12" spans="1:4" x14ac:dyDescent="0.25">
      <c r="A12" t="s">
        <v>70</v>
      </c>
      <c r="B12" s="23">
        <v>44656</v>
      </c>
      <c r="C12" t="s">
        <v>19</v>
      </c>
      <c r="D12" s="22">
        <v>1945804</v>
      </c>
    </row>
    <row r="13" spans="1:4" x14ac:dyDescent="0.25">
      <c r="A13" t="s">
        <v>70</v>
      </c>
      <c r="B13" s="23">
        <v>44700</v>
      </c>
      <c r="C13" t="s">
        <v>31</v>
      </c>
      <c r="D13" s="22">
        <v>1707931</v>
      </c>
    </row>
    <row r="14" spans="1:4" x14ac:dyDescent="0.25">
      <c r="A14" t="s">
        <v>70</v>
      </c>
      <c r="B14" s="23">
        <v>44739</v>
      </c>
      <c r="C14" t="s">
        <v>44</v>
      </c>
      <c r="D14" s="22">
        <v>1918920</v>
      </c>
    </row>
    <row r="15" spans="1:4" x14ac:dyDescent="0.25">
      <c r="A15" t="s">
        <v>70</v>
      </c>
      <c r="B15" s="23">
        <v>44769</v>
      </c>
      <c r="C15" t="s">
        <v>53</v>
      </c>
      <c r="D15" s="22">
        <v>2096707</v>
      </c>
    </row>
    <row r="16" spans="1:4" x14ac:dyDescent="0.25">
      <c r="A16" t="s">
        <v>73</v>
      </c>
      <c r="B16"/>
      <c r="D16" s="22">
        <v>20953316</v>
      </c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52"/>
  <sheetViews>
    <sheetView tabSelected="1" topLeftCell="A29" zoomScale="85" zoomScaleNormal="85" workbookViewId="0">
      <selection activeCell="B25" sqref="B25"/>
    </sheetView>
  </sheetViews>
  <sheetFormatPr defaultColWidth="9" defaultRowHeight="15" x14ac:dyDescent="0.25"/>
  <cols>
    <col min="1" max="1" width="4.5703125" style="17" customWidth="1"/>
    <col min="2" max="2" width="10.5703125" style="17" customWidth="1"/>
    <col min="3" max="3" width="20.42578125" style="35" customWidth="1"/>
    <col min="4" max="4" width="12.85546875" style="17" customWidth="1"/>
    <col min="5" max="10" width="25.7109375" style="17" customWidth="1"/>
    <col min="11" max="11" width="25.5703125" style="17" hidden="1" customWidth="1"/>
    <col min="12" max="12" width="0" style="17" hidden="1" customWidth="1"/>
    <col min="13" max="16384" width="9" style="17"/>
  </cols>
  <sheetData>
    <row r="2" spans="1:12" s="18" customFormat="1" ht="18.75" x14ac:dyDescent="0.3">
      <c r="A2" s="38" t="s">
        <v>61</v>
      </c>
      <c r="B2" s="38"/>
      <c r="C2" s="38"/>
      <c r="D2" s="38"/>
      <c r="E2" s="38"/>
      <c r="F2" s="38"/>
      <c r="G2" s="38"/>
      <c r="H2" s="38"/>
      <c r="I2" s="38"/>
      <c r="J2" s="38"/>
    </row>
    <row r="3" spans="1:12" s="18" customFormat="1" ht="18.75" x14ac:dyDescent="0.3">
      <c r="A3" s="38" t="s">
        <v>60</v>
      </c>
      <c r="B3" s="38"/>
      <c r="C3" s="38"/>
      <c r="D3" s="38"/>
      <c r="E3" s="38"/>
      <c r="F3" s="38"/>
      <c r="G3" s="38"/>
      <c r="H3" s="38"/>
      <c r="I3" s="38"/>
      <c r="J3" s="38"/>
    </row>
    <row r="5" spans="1:12" s="3" customFormat="1" ht="28.5" x14ac:dyDescent="0.25">
      <c r="A5" s="1" t="s">
        <v>0</v>
      </c>
      <c r="B5" s="1" t="s">
        <v>1</v>
      </c>
      <c r="C5" s="32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2" t="s">
        <v>8</v>
      </c>
      <c r="J5" s="1" t="s">
        <v>9</v>
      </c>
    </row>
    <row r="6" spans="1:12" s="9" customFormat="1" ht="90" hidden="1" x14ac:dyDescent="0.25">
      <c r="A6" s="4">
        <v>39</v>
      </c>
      <c r="B6" s="25">
        <v>17863</v>
      </c>
      <c r="C6" s="33">
        <v>44727</v>
      </c>
      <c r="D6" s="5" t="s">
        <v>10</v>
      </c>
      <c r="E6" s="6" t="s">
        <v>39</v>
      </c>
      <c r="F6" s="6" t="s">
        <v>40</v>
      </c>
      <c r="G6" s="6" t="s">
        <v>41</v>
      </c>
      <c r="H6" s="6"/>
      <c r="I6" s="27">
        <v>1526526</v>
      </c>
      <c r="J6" s="8" t="s">
        <v>65</v>
      </c>
      <c r="K6" s="27">
        <v>1526526</v>
      </c>
      <c r="L6" s="11">
        <f t="shared" ref="L6:L50" si="0">K6-I6</f>
        <v>0</v>
      </c>
    </row>
    <row r="7" spans="1:12" s="9" customFormat="1" ht="45" x14ac:dyDescent="0.25">
      <c r="A7" s="4">
        <v>51</v>
      </c>
      <c r="B7" s="25">
        <v>24303</v>
      </c>
      <c r="C7" s="33">
        <v>44757</v>
      </c>
      <c r="D7" s="5" t="s">
        <v>10</v>
      </c>
      <c r="E7" s="6" t="s">
        <v>27</v>
      </c>
      <c r="F7" s="6" t="s">
        <v>28</v>
      </c>
      <c r="G7" s="6" t="s">
        <v>50</v>
      </c>
      <c r="H7" s="30" t="s">
        <v>75</v>
      </c>
      <c r="I7" s="7">
        <v>1992481</v>
      </c>
      <c r="J7" s="8" t="s">
        <v>66</v>
      </c>
      <c r="K7" s="9" t="e">
        <f>VLOOKUP(B7,[1]Sheet!$M$2:$N$29,2,0)</f>
        <v>#N/A</v>
      </c>
      <c r="L7" s="11" t="e">
        <f t="shared" si="0"/>
        <v>#N/A</v>
      </c>
    </row>
    <row r="8" spans="1:12" s="9" customFormat="1" ht="45" x14ac:dyDescent="0.25">
      <c r="A8" s="4">
        <v>27</v>
      </c>
      <c r="B8" s="25">
        <v>10457</v>
      </c>
      <c r="C8" s="33">
        <v>44692</v>
      </c>
      <c r="D8" s="5" t="s">
        <v>10</v>
      </c>
      <c r="E8" s="6" t="s">
        <v>27</v>
      </c>
      <c r="F8" s="6" t="s">
        <v>28</v>
      </c>
      <c r="G8" s="6" t="s">
        <v>29</v>
      </c>
      <c r="H8" s="30" t="s">
        <v>75</v>
      </c>
      <c r="I8" s="7">
        <v>2035724</v>
      </c>
      <c r="J8" s="8" t="s">
        <v>66</v>
      </c>
      <c r="K8" s="9" t="e">
        <f>VLOOKUP(B8,[1]Sheet!$M$2:$N$29,2,0)</f>
        <v>#N/A</v>
      </c>
      <c r="L8" s="11" t="e">
        <f t="shared" si="0"/>
        <v>#N/A</v>
      </c>
    </row>
    <row r="9" spans="1:12" s="9" customFormat="1" ht="45" x14ac:dyDescent="0.25">
      <c r="A9" s="4">
        <v>43</v>
      </c>
      <c r="B9" s="36">
        <v>18938</v>
      </c>
      <c r="C9" s="33">
        <v>44732</v>
      </c>
      <c r="D9" s="5" t="s">
        <v>10</v>
      </c>
      <c r="E9" s="6" t="s">
        <v>27</v>
      </c>
      <c r="F9" s="6" t="s">
        <v>28</v>
      </c>
      <c r="G9" s="6" t="s">
        <v>29</v>
      </c>
      <c r="H9" s="37" t="s">
        <v>75</v>
      </c>
      <c r="I9" s="7">
        <v>1992481</v>
      </c>
      <c r="J9" s="8" t="s">
        <v>66</v>
      </c>
      <c r="K9" s="9" t="e">
        <f>VLOOKUP(B9,[1]Sheet!$M$2:$N$29,2,0)</f>
        <v>#N/A</v>
      </c>
      <c r="L9" s="11" t="e">
        <f t="shared" si="0"/>
        <v>#N/A</v>
      </c>
    </row>
    <row r="10" spans="1:12" s="9" customFormat="1" ht="60" x14ac:dyDescent="0.25">
      <c r="A10" s="4">
        <v>17</v>
      </c>
      <c r="B10" s="25">
        <v>3032</v>
      </c>
      <c r="C10" s="33">
        <v>44643</v>
      </c>
      <c r="D10" s="5" t="s">
        <v>10</v>
      </c>
      <c r="E10" s="6" t="s">
        <v>11</v>
      </c>
      <c r="F10" s="6" t="s">
        <v>12</v>
      </c>
      <c r="G10" s="6" t="s">
        <v>17</v>
      </c>
      <c r="H10" s="30" t="s">
        <v>75</v>
      </c>
      <c r="I10" s="7">
        <v>1741392</v>
      </c>
      <c r="J10" s="8" t="s">
        <v>62</v>
      </c>
      <c r="K10" s="9" t="e">
        <f>VLOOKUP(B10,[1]Sheet!$M$2:$N$29,2,0)</f>
        <v>#N/A</v>
      </c>
      <c r="L10" s="11" t="e">
        <f t="shared" si="0"/>
        <v>#N/A</v>
      </c>
    </row>
    <row r="11" spans="1:12" s="9" customFormat="1" ht="60" hidden="1" x14ac:dyDescent="0.25">
      <c r="A11" s="4">
        <v>50</v>
      </c>
      <c r="B11" s="25">
        <v>24279</v>
      </c>
      <c r="C11" s="33">
        <v>44754</v>
      </c>
      <c r="D11" s="5" t="s">
        <v>10</v>
      </c>
      <c r="E11" s="6" t="s">
        <v>11</v>
      </c>
      <c r="F11" s="6" t="s">
        <v>12</v>
      </c>
      <c r="G11" s="6" t="s">
        <v>48</v>
      </c>
      <c r="H11" s="6"/>
      <c r="I11" s="27">
        <v>1331799</v>
      </c>
      <c r="J11" s="28">
        <v>44832</v>
      </c>
      <c r="K11" s="27">
        <v>1331799</v>
      </c>
      <c r="L11" s="11">
        <f t="shared" si="0"/>
        <v>0</v>
      </c>
    </row>
    <row r="12" spans="1:12" s="9" customFormat="1" ht="60" x14ac:dyDescent="0.25">
      <c r="A12" s="4">
        <v>18</v>
      </c>
      <c r="B12" s="25">
        <v>3424</v>
      </c>
      <c r="C12" s="33">
        <v>44655</v>
      </c>
      <c r="D12" s="5" t="s">
        <v>10</v>
      </c>
      <c r="E12" s="6" t="s">
        <v>11</v>
      </c>
      <c r="F12" s="6" t="s">
        <v>12</v>
      </c>
      <c r="G12" s="6" t="s">
        <v>18</v>
      </c>
      <c r="H12" s="30" t="s">
        <v>75</v>
      </c>
      <c r="I12" s="7">
        <v>4057441</v>
      </c>
      <c r="J12" s="8" t="s">
        <v>67</v>
      </c>
      <c r="K12" s="9" t="e">
        <f>VLOOKUP(B12,[1]Sheet!$M$2:$N$29,2,0)</f>
        <v>#N/A</v>
      </c>
      <c r="L12" s="11" t="e">
        <f t="shared" si="0"/>
        <v>#N/A</v>
      </c>
    </row>
    <row r="13" spans="1:12" s="9" customFormat="1" ht="60" hidden="1" x14ac:dyDescent="0.25">
      <c r="A13" s="4">
        <v>16</v>
      </c>
      <c r="B13" s="25">
        <v>1852</v>
      </c>
      <c r="C13" s="33">
        <v>44639</v>
      </c>
      <c r="D13" s="5" t="s">
        <v>10</v>
      </c>
      <c r="E13" s="6" t="s">
        <v>11</v>
      </c>
      <c r="F13" s="6" t="s">
        <v>12</v>
      </c>
      <c r="G13" s="6" t="s">
        <v>14</v>
      </c>
      <c r="H13" s="6"/>
      <c r="I13" s="27">
        <v>1798900</v>
      </c>
      <c r="J13" s="28">
        <v>44832</v>
      </c>
      <c r="K13" s="27">
        <v>1798900</v>
      </c>
      <c r="L13" s="11">
        <f t="shared" si="0"/>
        <v>0</v>
      </c>
    </row>
    <row r="14" spans="1:12" s="9" customFormat="1" ht="60" hidden="1" x14ac:dyDescent="0.25">
      <c r="A14" s="4">
        <v>15</v>
      </c>
      <c r="B14" s="25">
        <v>670</v>
      </c>
      <c r="C14" s="33">
        <v>44635</v>
      </c>
      <c r="D14" s="5" t="s">
        <v>10</v>
      </c>
      <c r="E14" s="6" t="s">
        <v>11</v>
      </c>
      <c r="F14" s="6" t="s">
        <v>12</v>
      </c>
      <c r="G14" s="6" t="s">
        <v>15</v>
      </c>
      <c r="H14" s="6"/>
      <c r="I14" s="7">
        <v>2684443</v>
      </c>
      <c r="J14" s="8" t="s">
        <v>65</v>
      </c>
      <c r="K14" s="26">
        <f>VLOOKUP(B14,[1]Sheet!$M$2:$N$29,2,0)</f>
        <v>2684442</v>
      </c>
      <c r="L14" s="11">
        <f t="shared" si="0"/>
        <v>-1</v>
      </c>
    </row>
    <row r="15" spans="1:12" s="9" customFormat="1" ht="60" hidden="1" x14ac:dyDescent="0.25">
      <c r="A15" s="4">
        <v>31</v>
      </c>
      <c r="B15" s="25">
        <v>13129</v>
      </c>
      <c r="C15" s="33">
        <v>44698</v>
      </c>
      <c r="D15" s="5" t="s">
        <v>10</v>
      </c>
      <c r="E15" s="6" t="s">
        <v>11</v>
      </c>
      <c r="F15" s="6" t="s">
        <v>12</v>
      </c>
      <c r="G15" s="6" t="s">
        <v>30</v>
      </c>
      <c r="H15" s="31" t="s">
        <v>76</v>
      </c>
      <c r="I15" s="7">
        <v>1405259</v>
      </c>
      <c r="J15" s="8" t="s">
        <v>67</v>
      </c>
      <c r="K15" s="9" t="e">
        <f>VLOOKUP(B15,[1]Sheet!$M$2:$N$29,2,0)</f>
        <v>#N/A</v>
      </c>
      <c r="L15" s="11" t="e">
        <f t="shared" si="0"/>
        <v>#N/A</v>
      </c>
    </row>
    <row r="16" spans="1:12" s="9" customFormat="1" ht="60" hidden="1" x14ac:dyDescent="0.25">
      <c r="A16" s="4">
        <v>45</v>
      </c>
      <c r="B16" s="25">
        <v>20850</v>
      </c>
      <c r="C16" s="33">
        <v>44741</v>
      </c>
      <c r="D16" s="5" t="s">
        <v>10</v>
      </c>
      <c r="E16" s="6" t="s">
        <v>11</v>
      </c>
      <c r="F16" s="6" t="s">
        <v>12</v>
      </c>
      <c r="G16" s="6" t="s">
        <v>23</v>
      </c>
      <c r="H16" s="6"/>
      <c r="I16" s="27">
        <v>3035005</v>
      </c>
      <c r="J16" s="8" t="s">
        <v>63</v>
      </c>
      <c r="K16" s="29">
        <f>I16</f>
        <v>3035005</v>
      </c>
      <c r="L16" s="11">
        <f t="shared" si="0"/>
        <v>0</v>
      </c>
    </row>
    <row r="17" spans="1:12" s="9" customFormat="1" ht="60" x14ac:dyDescent="0.25">
      <c r="A17" s="4">
        <v>42</v>
      </c>
      <c r="B17" s="36">
        <v>18136</v>
      </c>
      <c r="C17" s="33">
        <v>44732</v>
      </c>
      <c r="D17" s="5" t="s">
        <v>10</v>
      </c>
      <c r="E17" s="6" t="s">
        <v>11</v>
      </c>
      <c r="F17" s="6" t="s">
        <v>12</v>
      </c>
      <c r="G17" s="6" t="s">
        <v>35</v>
      </c>
      <c r="H17" s="37" t="s">
        <v>75</v>
      </c>
      <c r="I17" s="7">
        <v>1888196</v>
      </c>
      <c r="J17" s="8" t="s">
        <v>67</v>
      </c>
      <c r="K17" s="9" t="e">
        <f>VLOOKUP(B17,[1]Sheet!$M$2:$N$29,2,0)</f>
        <v>#N/A</v>
      </c>
      <c r="L17" s="11" t="e">
        <f t="shared" si="0"/>
        <v>#N/A</v>
      </c>
    </row>
    <row r="18" spans="1:12" s="9" customFormat="1" ht="60" x14ac:dyDescent="0.25">
      <c r="A18" s="4">
        <v>58</v>
      </c>
      <c r="B18" s="25">
        <v>28847</v>
      </c>
      <c r="C18" s="33">
        <v>44772</v>
      </c>
      <c r="D18" s="5" t="s">
        <v>10</v>
      </c>
      <c r="E18" s="6" t="s">
        <v>11</v>
      </c>
      <c r="F18" s="6" t="s">
        <v>12</v>
      </c>
      <c r="G18" s="6" t="s">
        <v>56</v>
      </c>
      <c r="H18" s="30" t="s">
        <v>75</v>
      </c>
      <c r="I18" s="7">
        <v>1040785</v>
      </c>
      <c r="J18" s="8" t="s">
        <v>72</v>
      </c>
      <c r="K18" s="9" t="e">
        <f>VLOOKUP(B18,[1]Sheet!$M$2:$N$29,2,0)</f>
        <v>#N/A</v>
      </c>
      <c r="L18" s="11" t="e">
        <f t="shared" si="0"/>
        <v>#N/A</v>
      </c>
    </row>
    <row r="19" spans="1:12" s="9" customFormat="1" ht="60" hidden="1" x14ac:dyDescent="0.25">
      <c r="A19" s="4">
        <v>55</v>
      </c>
      <c r="B19" s="25">
        <v>27343</v>
      </c>
      <c r="C19" s="33">
        <v>44768</v>
      </c>
      <c r="D19" s="5" t="s">
        <v>10</v>
      </c>
      <c r="E19" s="6" t="s">
        <v>11</v>
      </c>
      <c r="F19" s="6" t="s">
        <v>12</v>
      </c>
      <c r="G19" s="6" t="s">
        <v>24</v>
      </c>
      <c r="H19" s="6"/>
      <c r="I19" s="7">
        <v>1567442</v>
      </c>
      <c r="J19" s="8" t="s">
        <v>65</v>
      </c>
      <c r="K19" s="26">
        <f>VLOOKUP(B19,[1]Sheet!$M$2:$N$29,2,0)</f>
        <v>1567442</v>
      </c>
      <c r="L19" s="11">
        <f t="shared" si="0"/>
        <v>0</v>
      </c>
    </row>
    <row r="20" spans="1:12" s="9" customFormat="1" ht="60" hidden="1" x14ac:dyDescent="0.25">
      <c r="A20" s="4">
        <v>54</v>
      </c>
      <c r="B20" s="25">
        <v>27268</v>
      </c>
      <c r="C20" s="33">
        <v>44768</v>
      </c>
      <c r="D20" s="5" t="s">
        <v>10</v>
      </c>
      <c r="E20" s="6" t="s">
        <v>11</v>
      </c>
      <c r="F20" s="6" t="s">
        <v>12</v>
      </c>
      <c r="G20" s="6" t="s">
        <v>22</v>
      </c>
      <c r="H20" s="6"/>
      <c r="I20" s="7">
        <v>1000223</v>
      </c>
      <c r="J20" s="8" t="s">
        <v>64</v>
      </c>
      <c r="K20" s="7">
        <v>1000223</v>
      </c>
      <c r="L20" s="11">
        <f t="shared" si="0"/>
        <v>0</v>
      </c>
    </row>
    <row r="21" spans="1:12" s="9" customFormat="1" ht="60" hidden="1" x14ac:dyDescent="0.25">
      <c r="A21" s="4">
        <v>21</v>
      </c>
      <c r="B21" s="25">
        <v>6219</v>
      </c>
      <c r="C21" s="33">
        <v>44663</v>
      </c>
      <c r="D21" s="5" t="s">
        <v>10</v>
      </c>
      <c r="E21" s="6" t="s">
        <v>11</v>
      </c>
      <c r="F21" s="6" t="s">
        <v>12</v>
      </c>
      <c r="G21" s="6" t="s">
        <v>22</v>
      </c>
      <c r="H21" s="31" t="s">
        <v>76</v>
      </c>
      <c r="I21" s="7">
        <v>1634393</v>
      </c>
      <c r="J21" s="8" t="s">
        <v>67</v>
      </c>
      <c r="K21" s="9" t="e">
        <f>VLOOKUP(B21,[1]Sheet!$M$2:$N$29,2,0)</f>
        <v>#N/A</v>
      </c>
      <c r="L21" s="11" t="e">
        <f t="shared" si="0"/>
        <v>#N/A</v>
      </c>
    </row>
    <row r="22" spans="1:12" s="9" customFormat="1" ht="60" hidden="1" x14ac:dyDescent="0.25">
      <c r="A22" s="4">
        <v>26</v>
      </c>
      <c r="B22" s="25">
        <v>9485</v>
      </c>
      <c r="C22" s="33">
        <v>44679</v>
      </c>
      <c r="D22" s="5" t="s">
        <v>10</v>
      </c>
      <c r="E22" s="6" t="s">
        <v>11</v>
      </c>
      <c r="F22" s="6" t="s">
        <v>12</v>
      </c>
      <c r="G22" s="6" t="s">
        <v>22</v>
      </c>
      <c r="H22" s="31" t="s">
        <v>76</v>
      </c>
      <c r="I22" s="7">
        <v>1452860</v>
      </c>
      <c r="J22" s="8" t="s">
        <v>67</v>
      </c>
      <c r="K22" s="9" t="e">
        <f>VLOOKUP(B22,[1]Sheet!$M$2:$N$29,2,0)</f>
        <v>#N/A</v>
      </c>
      <c r="L22" s="11" t="e">
        <f t="shared" si="0"/>
        <v>#N/A</v>
      </c>
    </row>
    <row r="23" spans="1:12" s="9" customFormat="1" ht="60" hidden="1" x14ac:dyDescent="0.25">
      <c r="A23" s="4">
        <v>47</v>
      </c>
      <c r="B23" s="25">
        <v>22758</v>
      </c>
      <c r="C23" s="33">
        <v>44747</v>
      </c>
      <c r="D23" s="5" t="s">
        <v>10</v>
      </c>
      <c r="E23" s="6" t="s">
        <v>11</v>
      </c>
      <c r="F23" s="6" t="s">
        <v>12</v>
      </c>
      <c r="G23" s="6" t="s">
        <v>25</v>
      </c>
      <c r="H23" s="6"/>
      <c r="I23" s="27">
        <v>1377585</v>
      </c>
      <c r="J23" s="8" t="s">
        <v>62</v>
      </c>
      <c r="K23" s="29">
        <f>I23</f>
        <v>1377585</v>
      </c>
      <c r="L23" s="11">
        <f t="shared" si="0"/>
        <v>0</v>
      </c>
    </row>
    <row r="24" spans="1:12" s="9" customFormat="1" ht="60" hidden="1" x14ac:dyDescent="0.25">
      <c r="A24" s="4">
        <v>30</v>
      </c>
      <c r="B24" s="25">
        <v>13124</v>
      </c>
      <c r="C24" s="33">
        <v>44697</v>
      </c>
      <c r="D24" s="5" t="s">
        <v>10</v>
      </c>
      <c r="E24" s="6" t="s">
        <v>11</v>
      </c>
      <c r="F24" s="6" t="s">
        <v>12</v>
      </c>
      <c r="G24" s="6" t="s">
        <v>22</v>
      </c>
      <c r="H24" s="31" t="s">
        <v>76</v>
      </c>
      <c r="I24" s="7">
        <v>1405259</v>
      </c>
      <c r="J24" s="8" t="s">
        <v>67</v>
      </c>
      <c r="K24" s="9" t="e">
        <f>VLOOKUP(B24,[1]Sheet!$M$2:$N$29,2,0)</f>
        <v>#N/A</v>
      </c>
      <c r="L24" s="11" t="e">
        <f t="shared" si="0"/>
        <v>#N/A</v>
      </c>
    </row>
    <row r="25" spans="1:12" s="9" customFormat="1" ht="60" hidden="1" x14ac:dyDescent="0.25">
      <c r="A25" s="4">
        <v>38</v>
      </c>
      <c r="B25" s="36">
        <v>16778</v>
      </c>
      <c r="C25" s="33">
        <v>44725</v>
      </c>
      <c r="D25" s="5" t="s">
        <v>10</v>
      </c>
      <c r="E25" s="6" t="s">
        <v>11</v>
      </c>
      <c r="F25" s="6" t="s">
        <v>12</v>
      </c>
      <c r="G25" s="6" t="s">
        <v>38</v>
      </c>
      <c r="H25" s="31" t="s">
        <v>76</v>
      </c>
      <c r="I25" s="7">
        <v>1290271</v>
      </c>
      <c r="J25" s="8"/>
      <c r="K25" s="9" t="e">
        <f>VLOOKUP(B25,[1]Sheet!$M$2:$N$29,2,0)</f>
        <v>#N/A</v>
      </c>
      <c r="L25" s="11" t="e">
        <f t="shared" si="0"/>
        <v>#N/A</v>
      </c>
    </row>
    <row r="26" spans="1:12" s="9" customFormat="1" ht="60" x14ac:dyDescent="0.25">
      <c r="A26" s="4">
        <v>22</v>
      </c>
      <c r="B26" s="25">
        <v>6732</v>
      </c>
      <c r="C26" s="33">
        <v>44671</v>
      </c>
      <c r="D26" s="5" t="s">
        <v>10</v>
      </c>
      <c r="E26" s="6" t="s">
        <v>11</v>
      </c>
      <c r="F26" s="6" t="s">
        <v>12</v>
      </c>
      <c r="G26" s="6" t="s">
        <v>23</v>
      </c>
      <c r="H26" s="30" t="s">
        <v>75</v>
      </c>
      <c r="I26" s="7">
        <v>2917577</v>
      </c>
      <c r="J26" s="8" t="s">
        <v>67</v>
      </c>
      <c r="K26" s="9" t="e">
        <f>VLOOKUP(B26,[1]Sheet!$M$2:$N$29,2,0)</f>
        <v>#N/A</v>
      </c>
      <c r="L26" s="11" t="e">
        <f t="shared" si="0"/>
        <v>#N/A</v>
      </c>
    </row>
    <row r="27" spans="1:12" s="9" customFormat="1" ht="60" x14ac:dyDescent="0.25">
      <c r="A27" s="4">
        <v>20</v>
      </c>
      <c r="B27" s="25">
        <v>5427</v>
      </c>
      <c r="C27" s="33">
        <v>44660</v>
      </c>
      <c r="D27" s="5" t="s">
        <v>10</v>
      </c>
      <c r="E27" s="6" t="s">
        <v>11</v>
      </c>
      <c r="F27" s="6" t="s">
        <v>12</v>
      </c>
      <c r="G27" s="6" t="s">
        <v>21</v>
      </c>
      <c r="H27" s="30" t="s">
        <v>75</v>
      </c>
      <c r="I27" s="7">
        <v>2592350</v>
      </c>
      <c r="J27" s="8" t="s">
        <v>62</v>
      </c>
      <c r="K27" s="9" t="e">
        <f>VLOOKUP(B27,[1]Sheet!$M$2:$N$29,2,0)</f>
        <v>#N/A</v>
      </c>
      <c r="L27" s="11" t="e">
        <f t="shared" si="0"/>
        <v>#N/A</v>
      </c>
    </row>
    <row r="28" spans="1:12" s="9" customFormat="1" ht="60" x14ac:dyDescent="0.25">
      <c r="A28" s="4">
        <v>35</v>
      </c>
      <c r="B28" s="36">
        <v>16164</v>
      </c>
      <c r="C28" s="33">
        <v>44716</v>
      </c>
      <c r="D28" s="5" t="s">
        <v>10</v>
      </c>
      <c r="E28" s="6" t="s">
        <v>11</v>
      </c>
      <c r="F28" s="6" t="s">
        <v>12</v>
      </c>
      <c r="G28" s="6" t="s">
        <v>21</v>
      </c>
      <c r="H28" s="37" t="s">
        <v>75</v>
      </c>
      <c r="I28" s="7">
        <v>1406683</v>
      </c>
      <c r="J28" s="8" t="s">
        <v>62</v>
      </c>
      <c r="K28" s="9" t="e">
        <f>VLOOKUP(B28,[1]Sheet!$M$2:$N$29,2,0)</f>
        <v>#N/A</v>
      </c>
      <c r="L28" s="11" t="e">
        <f t="shared" si="0"/>
        <v>#N/A</v>
      </c>
    </row>
    <row r="29" spans="1:12" s="9" customFormat="1" ht="60" x14ac:dyDescent="0.25">
      <c r="A29" s="4">
        <v>40</v>
      </c>
      <c r="B29" s="36">
        <v>18082</v>
      </c>
      <c r="C29" s="33">
        <v>44728</v>
      </c>
      <c r="D29" s="5" t="s">
        <v>10</v>
      </c>
      <c r="E29" s="6" t="s">
        <v>11</v>
      </c>
      <c r="F29" s="6" t="s">
        <v>12</v>
      </c>
      <c r="G29" s="6" t="s">
        <v>42</v>
      </c>
      <c r="H29" s="37" t="s">
        <v>75</v>
      </c>
      <c r="I29" s="7">
        <v>1685743</v>
      </c>
      <c r="J29" s="8" t="s">
        <v>62</v>
      </c>
      <c r="K29" s="9" t="e">
        <f>VLOOKUP(B29,[1]Sheet!$M$2:$N$29,2,0)</f>
        <v>#N/A</v>
      </c>
      <c r="L29" s="11" t="e">
        <f t="shared" si="0"/>
        <v>#N/A</v>
      </c>
    </row>
    <row r="30" spans="1:12" s="9" customFormat="1" ht="60" hidden="1" x14ac:dyDescent="0.25">
      <c r="A30" s="4">
        <v>46</v>
      </c>
      <c r="B30" s="25">
        <v>21522</v>
      </c>
      <c r="C30" s="33">
        <v>44747</v>
      </c>
      <c r="D30" s="5" t="s">
        <v>10</v>
      </c>
      <c r="E30" s="6" t="s">
        <v>11</v>
      </c>
      <c r="F30" s="6" t="s">
        <v>12</v>
      </c>
      <c r="G30" s="6" t="s">
        <v>45</v>
      </c>
      <c r="H30" s="6"/>
      <c r="I30" s="27">
        <v>2371000</v>
      </c>
      <c r="J30" s="8" t="s">
        <v>67</v>
      </c>
      <c r="K30" s="29">
        <f>I30</f>
        <v>2371000</v>
      </c>
      <c r="L30" s="11">
        <f t="shared" si="0"/>
        <v>0</v>
      </c>
    </row>
    <row r="31" spans="1:12" s="9" customFormat="1" ht="60" x14ac:dyDescent="0.25">
      <c r="A31" s="4">
        <v>52</v>
      </c>
      <c r="B31" s="25">
        <v>25841</v>
      </c>
      <c r="C31" s="33">
        <v>44765</v>
      </c>
      <c r="D31" s="5" t="s">
        <v>10</v>
      </c>
      <c r="E31" s="6" t="s">
        <v>11</v>
      </c>
      <c r="F31" s="6" t="s">
        <v>12</v>
      </c>
      <c r="G31" s="6" t="s">
        <v>25</v>
      </c>
      <c r="H31" s="30" t="s">
        <v>75</v>
      </c>
      <c r="I31" s="7">
        <v>1776082</v>
      </c>
      <c r="J31" s="8" t="s">
        <v>62</v>
      </c>
      <c r="K31" s="9" t="e">
        <f>VLOOKUP(B31,[1]Sheet!$M$2:$N$29,2,0)</f>
        <v>#N/A</v>
      </c>
      <c r="L31" s="11" t="e">
        <f t="shared" si="0"/>
        <v>#N/A</v>
      </c>
    </row>
    <row r="32" spans="1:12" s="9" customFormat="1" ht="60" hidden="1" x14ac:dyDescent="0.25">
      <c r="A32" s="4">
        <v>49</v>
      </c>
      <c r="B32" s="25">
        <v>24068</v>
      </c>
      <c r="C32" s="33">
        <v>44753</v>
      </c>
      <c r="D32" s="5" t="s">
        <v>10</v>
      </c>
      <c r="E32" s="6" t="s">
        <v>11</v>
      </c>
      <c r="F32" s="6" t="s">
        <v>12</v>
      </c>
      <c r="G32" s="6" t="s">
        <v>23</v>
      </c>
      <c r="H32" s="6"/>
      <c r="I32" s="7">
        <v>2328276</v>
      </c>
      <c r="J32" s="8" t="s">
        <v>63</v>
      </c>
      <c r="K32" s="26">
        <f>VLOOKUP(B32,[1]Sheet!$M$2:$N$29,2,0)</f>
        <v>2328276</v>
      </c>
      <c r="L32" s="11">
        <f t="shared" si="0"/>
        <v>0</v>
      </c>
    </row>
    <row r="33" spans="1:12" s="9" customFormat="1" ht="60" hidden="1" x14ac:dyDescent="0.25">
      <c r="A33" s="4">
        <v>53</v>
      </c>
      <c r="B33" s="25">
        <v>27267</v>
      </c>
      <c r="C33" s="33">
        <v>44765</v>
      </c>
      <c r="D33" s="5" t="s">
        <v>10</v>
      </c>
      <c r="E33" s="6" t="s">
        <v>11</v>
      </c>
      <c r="F33" s="6" t="s">
        <v>12</v>
      </c>
      <c r="G33" s="6" t="s">
        <v>51</v>
      </c>
      <c r="H33" s="6"/>
      <c r="I33" s="7">
        <v>3406439</v>
      </c>
      <c r="J33" s="8" t="s">
        <v>71</v>
      </c>
      <c r="K33" s="26">
        <f>VLOOKUP(B33,[1]Sheet!$M$2:$N$29,2,0)</f>
        <v>3406439</v>
      </c>
      <c r="L33" s="11">
        <f t="shared" si="0"/>
        <v>0</v>
      </c>
    </row>
    <row r="34" spans="1:12" s="9" customFormat="1" ht="60" hidden="1" x14ac:dyDescent="0.25">
      <c r="A34" s="4">
        <v>57</v>
      </c>
      <c r="B34" s="25">
        <v>27425</v>
      </c>
      <c r="C34" s="33">
        <v>44772</v>
      </c>
      <c r="D34" s="5" t="s">
        <v>10</v>
      </c>
      <c r="E34" s="6" t="s">
        <v>11</v>
      </c>
      <c r="F34" s="6" t="s">
        <v>12</v>
      </c>
      <c r="G34" s="6" t="s">
        <v>54</v>
      </c>
      <c r="H34" s="6"/>
      <c r="I34" s="7">
        <v>1158834</v>
      </c>
      <c r="J34" s="8" t="s">
        <v>68</v>
      </c>
      <c r="K34" s="26">
        <f>VLOOKUP(B34,[1]Sheet!$M$2:$N$29,2,0)</f>
        <v>1158834</v>
      </c>
      <c r="L34" s="11">
        <f t="shared" si="0"/>
        <v>0</v>
      </c>
    </row>
    <row r="35" spans="1:12" s="9" customFormat="1" ht="60" hidden="1" x14ac:dyDescent="0.25">
      <c r="A35" s="4">
        <v>41</v>
      </c>
      <c r="B35" s="25">
        <v>18120</v>
      </c>
      <c r="C35" s="33">
        <v>44728</v>
      </c>
      <c r="D35" s="5" t="s">
        <v>10</v>
      </c>
      <c r="E35" s="6" t="s">
        <v>11</v>
      </c>
      <c r="F35" s="6" t="s">
        <v>12</v>
      </c>
      <c r="G35" s="6" t="s">
        <v>18</v>
      </c>
      <c r="H35" s="6"/>
      <c r="I35" s="27">
        <v>1684156</v>
      </c>
      <c r="J35" s="8" t="s">
        <v>67</v>
      </c>
      <c r="K35" s="29">
        <f>I35</f>
        <v>1684156</v>
      </c>
      <c r="L35" s="11">
        <f t="shared" si="0"/>
        <v>0</v>
      </c>
    </row>
    <row r="36" spans="1:12" s="9" customFormat="1" ht="60" x14ac:dyDescent="0.25">
      <c r="A36" s="4">
        <v>48</v>
      </c>
      <c r="B36" s="25">
        <v>22763</v>
      </c>
      <c r="C36" s="33">
        <v>44751</v>
      </c>
      <c r="D36" s="5" t="s">
        <v>10</v>
      </c>
      <c r="E36" s="6" t="s">
        <v>11</v>
      </c>
      <c r="F36" s="6" t="s">
        <v>12</v>
      </c>
      <c r="G36" s="6" t="s">
        <v>46</v>
      </c>
      <c r="H36" s="30" t="s">
        <v>75</v>
      </c>
      <c r="I36" s="7">
        <v>1741842</v>
      </c>
      <c r="J36" s="8" t="s">
        <v>68</v>
      </c>
      <c r="K36" s="9" t="e">
        <f>VLOOKUP(B36,[1]Sheet!$M$2:$N$29,2,0)</f>
        <v>#N/A</v>
      </c>
      <c r="L36" s="11" t="e">
        <f t="shared" si="0"/>
        <v>#N/A</v>
      </c>
    </row>
    <row r="37" spans="1:12" s="9" customFormat="1" ht="60" hidden="1" x14ac:dyDescent="0.25">
      <c r="A37" s="4">
        <v>23</v>
      </c>
      <c r="B37" s="25">
        <v>8789</v>
      </c>
      <c r="C37" s="33">
        <v>44672</v>
      </c>
      <c r="D37" s="5" t="s">
        <v>10</v>
      </c>
      <c r="E37" s="6" t="s">
        <v>11</v>
      </c>
      <c r="F37" s="6" t="s">
        <v>12</v>
      </c>
      <c r="G37" s="6" t="s">
        <v>24</v>
      </c>
      <c r="H37" s="6"/>
      <c r="I37" s="27">
        <v>1080064</v>
      </c>
      <c r="J37" s="8" t="s">
        <v>67</v>
      </c>
      <c r="K37" s="29">
        <f t="shared" ref="K37:K40" si="1">I37</f>
        <v>1080064</v>
      </c>
      <c r="L37" s="11">
        <f t="shared" si="0"/>
        <v>0</v>
      </c>
    </row>
    <row r="38" spans="1:12" s="9" customFormat="1" ht="60" hidden="1" x14ac:dyDescent="0.25">
      <c r="A38" s="4">
        <v>34</v>
      </c>
      <c r="B38" s="25">
        <v>13745</v>
      </c>
      <c r="C38" s="33">
        <v>44715</v>
      </c>
      <c r="D38" s="5" t="s">
        <v>10</v>
      </c>
      <c r="E38" s="6" t="s">
        <v>11</v>
      </c>
      <c r="F38" s="6" t="s">
        <v>12</v>
      </c>
      <c r="G38" s="6" t="s">
        <v>35</v>
      </c>
      <c r="H38" s="6"/>
      <c r="I38" s="27">
        <v>1949648</v>
      </c>
      <c r="J38" s="8" t="s">
        <v>67</v>
      </c>
      <c r="K38" s="29">
        <f t="shared" si="1"/>
        <v>1949648</v>
      </c>
      <c r="L38" s="11">
        <f t="shared" si="0"/>
        <v>0</v>
      </c>
    </row>
    <row r="39" spans="1:12" s="9" customFormat="1" ht="60" hidden="1" x14ac:dyDescent="0.25">
      <c r="A39" s="4">
        <v>19</v>
      </c>
      <c r="B39" s="25">
        <v>5295</v>
      </c>
      <c r="C39" s="33">
        <v>44656</v>
      </c>
      <c r="D39" s="5" t="s">
        <v>10</v>
      </c>
      <c r="E39" s="6" t="s">
        <v>11</v>
      </c>
      <c r="F39" s="6" t="s">
        <v>12</v>
      </c>
      <c r="G39" s="6" t="s">
        <v>20</v>
      </c>
      <c r="H39" s="6"/>
      <c r="I39" s="27">
        <v>1945804</v>
      </c>
      <c r="J39" s="8" t="s">
        <v>70</v>
      </c>
      <c r="K39" s="29">
        <f t="shared" si="1"/>
        <v>1945804</v>
      </c>
      <c r="L39" s="11">
        <f t="shared" si="0"/>
        <v>0</v>
      </c>
    </row>
    <row r="40" spans="1:12" s="9" customFormat="1" ht="60" hidden="1" x14ac:dyDescent="0.25">
      <c r="A40" s="4">
        <v>32</v>
      </c>
      <c r="B40" s="25">
        <v>13271</v>
      </c>
      <c r="C40" s="33">
        <v>44700</v>
      </c>
      <c r="D40" s="5" t="s">
        <v>10</v>
      </c>
      <c r="E40" s="6" t="s">
        <v>11</v>
      </c>
      <c r="F40" s="6" t="s">
        <v>12</v>
      </c>
      <c r="G40" s="6" t="s">
        <v>32</v>
      </c>
      <c r="H40" s="6"/>
      <c r="I40" s="27">
        <v>1707931</v>
      </c>
      <c r="J40" s="8" t="s">
        <v>69</v>
      </c>
      <c r="K40" s="29">
        <f t="shared" si="1"/>
        <v>1707931</v>
      </c>
      <c r="L40" s="11">
        <f t="shared" si="0"/>
        <v>0</v>
      </c>
    </row>
    <row r="41" spans="1:12" s="9" customFormat="1" ht="60" hidden="1" x14ac:dyDescent="0.25">
      <c r="A41" s="4">
        <v>44</v>
      </c>
      <c r="B41" s="25">
        <v>19032</v>
      </c>
      <c r="C41" s="33">
        <v>44739</v>
      </c>
      <c r="D41" s="5" t="s">
        <v>10</v>
      </c>
      <c r="E41" s="6" t="s">
        <v>11</v>
      </c>
      <c r="F41" s="6" t="s">
        <v>12</v>
      </c>
      <c r="G41" s="6" t="s">
        <v>20</v>
      </c>
      <c r="H41" s="6"/>
      <c r="I41" s="7">
        <v>1918920</v>
      </c>
      <c r="J41" s="28">
        <v>44832</v>
      </c>
      <c r="K41" s="7">
        <v>1918920</v>
      </c>
      <c r="L41" s="11">
        <f t="shared" si="0"/>
        <v>0</v>
      </c>
    </row>
    <row r="42" spans="1:12" s="9" customFormat="1" ht="60" hidden="1" x14ac:dyDescent="0.25">
      <c r="A42" s="4">
        <v>56</v>
      </c>
      <c r="B42" s="25">
        <v>27344</v>
      </c>
      <c r="C42" s="33">
        <v>44769</v>
      </c>
      <c r="D42" s="5" t="s">
        <v>10</v>
      </c>
      <c r="E42" s="6" t="s">
        <v>11</v>
      </c>
      <c r="F42" s="6" t="s">
        <v>12</v>
      </c>
      <c r="G42" s="6" t="s">
        <v>20</v>
      </c>
      <c r="H42" s="6"/>
      <c r="I42" s="27">
        <v>2096707</v>
      </c>
      <c r="J42" s="8" t="s">
        <v>70</v>
      </c>
      <c r="K42" s="29">
        <f>I42</f>
        <v>2096707</v>
      </c>
      <c r="L42" s="11">
        <f t="shared" si="0"/>
        <v>0</v>
      </c>
    </row>
    <row r="43" spans="1:12" s="9" customFormat="1" ht="45" x14ac:dyDescent="0.25">
      <c r="A43" s="4">
        <v>33</v>
      </c>
      <c r="B43" s="25">
        <v>13439</v>
      </c>
      <c r="C43" s="33">
        <v>44704</v>
      </c>
      <c r="D43" s="5" t="s">
        <v>10</v>
      </c>
      <c r="E43" s="6" t="s">
        <v>27</v>
      </c>
      <c r="F43" s="6" t="s">
        <v>28</v>
      </c>
      <c r="G43" s="6" t="s">
        <v>34</v>
      </c>
      <c r="H43" s="30" t="s">
        <v>75</v>
      </c>
      <c r="I43" s="7">
        <v>2091561</v>
      </c>
      <c r="J43" s="8" t="s">
        <v>66</v>
      </c>
      <c r="K43" s="9" t="e">
        <f>VLOOKUP(B43,[1]Sheet!$M$2:$N$29,2,0)</f>
        <v>#N/A</v>
      </c>
      <c r="L43" s="11" t="e">
        <f t="shared" si="0"/>
        <v>#N/A</v>
      </c>
    </row>
    <row r="44" spans="1:12" s="9" customFormat="1" ht="60" hidden="1" x14ac:dyDescent="0.25">
      <c r="A44" s="4">
        <v>25</v>
      </c>
      <c r="B44" s="25">
        <v>9265</v>
      </c>
      <c r="C44" s="33">
        <v>44674</v>
      </c>
      <c r="D44" s="5" t="s">
        <v>10</v>
      </c>
      <c r="E44" s="6" t="s">
        <v>11</v>
      </c>
      <c r="F44" s="6" t="s">
        <v>12</v>
      </c>
      <c r="G44" s="6" t="s">
        <v>23</v>
      </c>
      <c r="H44" s="6"/>
      <c r="I44" s="27">
        <v>1600376</v>
      </c>
      <c r="J44" s="8" t="s">
        <v>67</v>
      </c>
      <c r="K44" s="29">
        <f t="shared" ref="K44:K49" si="2">I44</f>
        <v>1600376</v>
      </c>
      <c r="L44" s="11">
        <f t="shared" si="0"/>
        <v>0</v>
      </c>
    </row>
    <row r="45" spans="1:12" s="9" customFormat="1" ht="60" hidden="1" x14ac:dyDescent="0.25">
      <c r="A45" s="4">
        <v>28</v>
      </c>
      <c r="B45" s="25">
        <v>12393</v>
      </c>
      <c r="C45" s="33">
        <v>44692</v>
      </c>
      <c r="D45" s="5" t="s">
        <v>10</v>
      </c>
      <c r="E45" s="6" t="s">
        <v>11</v>
      </c>
      <c r="F45" s="6" t="s">
        <v>12</v>
      </c>
      <c r="G45" s="6" t="s">
        <v>23</v>
      </c>
      <c r="H45" s="6"/>
      <c r="I45" s="27">
        <v>1983506</v>
      </c>
      <c r="J45" s="8" t="s">
        <v>67</v>
      </c>
      <c r="K45" s="29">
        <f t="shared" si="2"/>
        <v>1983506</v>
      </c>
      <c r="L45" s="11">
        <f t="shared" si="0"/>
        <v>0</v>
      </c>
    </row>
    <row r="46" spans="1:12" s="9" customFormat="1" ht="60" hidden="1" x14ac:dyDescent="0.25">
      <c r="A46" s="4">
        <v>24</v>
      </c>
      <c r="B46" s="25">
        <v>9181</v>
      </c>
      <c r="C46" s="33">
        <v>44673</v>
      </c>
      <c r="D46" s="5" t="s">
        <v>10</v>
      </c>
      <c r="E46" s="6" t="s">
        <v>11</v>
      </c>
      <c r="F46" s="6" t="s">
        <v>12</v>
      </c>
      <c r="G46" s="6" t="s">
        <v>25</v>
      </c>
      <c r="H46" s="6"/>
      <c r="I46" s="27">
        <v>1673476</v>
      </c>
      <c r="J46" s="8" t="s">
        <v>67</v>
      </c>
      <c r="K46" s="29">
        <f t="shared" si="2"/>
        <v>1673476</v>
      </c>
      <c r="L46" s="11">
        <f t="shared" si="0"/>
        <v>0</v>
      </c>
    </row>
    <row r="47" spans="1:12" s="9" customFormat="1" ht="60" hidden="1" x14ac:dyDescent="0.25">
      <c r="A47" s="4">
        <v>29</v>
      </c>
      <c r="B47" s="25">
        <v>12401</v>
      </c>
      <c r="C47" s="33">
        <v>44697</v>
      </c>
      <c r="D47" s="5" t="s">
        <v>10</v>
      </c>
      <c r="E47" s="6" t="s">
        <v>11</v>
      </c>
      <c r="F47" s="6" t="s">
        <v>12</v>
      </c>
      <c r="G47" s="6" t="s">
        <v>25</v>
      </c>
      <c r="H47" s="6"/>
      <c r="I47" s="27">
        <v>1356069</v>
      </c>
      <c r="J47" s="8" t="s">
        <v>67</v>
      </c>
      <c r="K47" s="29">
        <f t="shared" si="2"/>
        <v>1356069</v>
      </c>
      <c r="L47" s="11">
        <f t="shared" si="0"/>
        <v>0</v>
      </c>
    </row>
    <row r="48" spans="1:12" s="9" customFormat="1" ht="60" hidden="1" x14ac:dyDescent="0.25">
      <c r="A48" s="4">
        <v>37</v>
      </c>
      <c r="B48" s="25">
        <v>16306</v>
      </c>
      <c r="C48" s="33">
        <v>44720</v>
      </c>
      <c r="D48" s="5" t="s">
        <v>10</v>
      </c>
      <c r="E48" s="6" t="s">
        <v>11</v>
      </c>
      <c r="F48" s="6" t="s">
        <v>12</v>
      </c>
      <c r="G48" s="6" t="s">
        <v>37</v>
      </c>
      <c r="H48" s="6"/>
      <c r="I48" s="27">
        <v>2759669</v>
      </c>
      <c r="J48" s="8" t="s">
        <v>67</v>
      </c>
      <c r="K48" s="29">
        <f t="shared" si="2"/>
        <v>2759669</v>
      </c>
      <c r="L48" s="11">
        <f t="shared" si="0"/>
        <v>0</v>
      </c>
    </row>
    <row r="49" spans="1:12" s="9" customFormat="1" ht="60" hidden="1" x14ac:dyDescent="0.25">
      <c r="A49" s="4">
        <v>36</v>
      </c>
      <c r="B49" s="25">
        <v>16296</v>
      </c>
      <c r="C49" s="33">
        <v>44716</v>
      </c>
      <c r="D49" s="5" t="s">
        <v>10</v>
      </c>
      <c r="E49" s="6" t="s">
        <v>11</v>
      </c>
      <c r="F49" s="6" t="s">
        <v>12</v>
      </c>
      <c r="G49" s="6" t="s">
        <v>36</v>
      </c>
      <c r="H49" s="6"/>
      <c r="I49" s="27">
        <v>3185357</v>
      </c>
      <c r="J49" s="8" t="s">
        <v>67</v>
      </c>
      <c r="K49" s="29">
        <f t="shared" si="2"/>
        <v>3185357</v>
      </c>
      <c r="L49" s="11">
        <f t="shared" si="0"/>
        <v>0</v>
      </c>
    </row>
    <row r="50" spans="1:12" s="9" customFormat="1" ht="60" x14ac:dyDescent="0.25">
      <c r="A50" s="4">
        <v>14</v>
      </c>
      <c r="B50" s="25">
        <v>466</v>
      </c>
      <c r="C50" s="33">
        <v>44628</v>
      </c>
      <c r="D50" s="5" t="s">
        <v>10</v>
      </c>
      <c r="E50" s="6" t="s">
        <v>11</v>
      </c>
      <c r="F50" s="6" t="s">
        <v>12</v>
      </c>
      <c r="G50" s="6" t="s">
        <v>13</v>
      </c>
      <c r="H50" s="30" t="s">
        <v>75</v>
      </c>
      <c r="I50" s="7">
        <v>2340868</v>
      </c>
      <c r="J50" s="8" t="s">
        <v>62</v>
      </c>
      <c r="K50" s="9" t="e">
        <f>VLOOKUP(B50,[1]Sheet!$M$2:$N$29,2,0)</f>
        <v>#N/A</v>
      </c>
      <c r="L50" s="11" t="e">
        <f t="shared" si="0"/>
        <v>#N/A</v>
      </c>
    </row>
    <row r="51" spans="1:12" s="9" customFormat="1" ht="60" hidden="1" x14ac:dyDescent="0.25">
      <c r="A51" s="4">
        <v>13</v>
      </c>
      <c r="B51" s="4" t="s">
        <v>57</v>
      </c>
      <c r="C51" s="33">
        <v>44627</v>
      </c>
      <c r="D51" s="8" t="s">
        <v>10</v>
      </c>
      <c r="E51" s="6" t="s">
        <v>11</v>
      </c>
      <c r="F51" s="6" t="s">
        <v>12</v>
      </c>
      <c r="G51" s="6"/>
      <c r="H51" s="6" t="s">
        <v>58</v>
      </c>
      <c r="I51" s="10">
        <v>-12728730</v>
      </c>
      <c r="J51" s="8"/>
      <c r="K51" s="24"/>
    </row>
    <row r="52" spans="1:12" s="16" customFormat="1" ht="15.75" x14ac:dyDescent="0.25">
      <c r="A52" s="12"/>
      <c r="B52" s="13"/>
      <c r="C52" s="34"/>
      <c r="D52" s="13"/>
      <c r="E52" s="12"/>
      <c r="F52" s="19"/>
      <c r="G52" s="39" t="s">
        <v>59</v>
      </c>
      <c r="H52" s="40"/>
      <c r="I52" s="14">
        <f>SUBTOTAL(9,I6:I51)</f>
        <v>31301206</v>
      </c>
      <c r="J52" s="15"/>
    </row>
  </sheetData>
  <autoFilter ref="A5:L51">
    <filterColumn colId="7">
      <filters>
        <filter val="XIN PHIẾU KÝ NHẬN"/>
      </filters>
    </filterColumn>
    <sortState ref="A7:L50">
      <sortCondition ref="G5:G51"/>
    </sortState>
  </autoFilter>
  <mergeCells count="3">
    <mergeCell ref="A2:J2"/>
    <mergeCell ref="A3:J3"/>
    <mergeCell ref="G52:H5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T12-21 đến T07-22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dcterms:created xsi:type="dcterms:W3CDTF">2022-09-17T07:23:15Z</dcterms:created>
  <dcterms:modified xsi:type="dcterms:W3CDTF">2023-06-12T09:03:53Z</dcterms:modified>
</cp:coreProperties>
</file>