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MEKONG GOURMENT\"/>
    </mc:Choice>
  </mc:AlternateContent>
  <bookViews>
    <workbookView xWindow="0" yWindow="0" windowWidth="17655" windowHeight="5010" tabRatio="734"/>
  </bookViews>
  <sheets>
    <sheet name="công nợ" sheetId="1" r:id="rId1"/>
    <sheet name="bke t1" sheetId="15" r:id="rId2"/>
    <sheet name="bke t2" sheetId="16" r:id="rId3"/>
    <sheet name="bke t3" sheetId="17" r:id="rId4"/>
    <sheet name="bke t4" sheetId="18" r:id="rId5"/>
    <sheet name="bke t5" sheetId="19" r:id="rId6"/>
    <sheet name="bke t6" sheetId="20" r:id="rId7"/>
    <sheet name="bke t7" sheetId="21" r:id="rId8"/>
    <sheet name="bke t8" sheetId="22" r:id="rId9"/>
    <sheet name="bke t9" sheetId="23" r:id="rId10"/>
    <sheet name="bke t10" sheetId="24" r:id="rId11"/>
    <sheet name="bke t11" sheetId="25" r:id="rId12"/>
    <sheet name="bke t12" sheetId="2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F28" i="1" l="1"/>
  <c r="D19" i="1"/>
  <c r="G6" i="26" l="1"/>
  <c r="H6" i="26"/>
  <c r="I6" i="26"/>
  <c r="F6" i="26"/>
  <c r="F6" i="25"/>
  <c r="G6" i="25"/>
  <c r="H6" i="25"/>
  <c r="E6" i="25"/>
  <c r="C14" i="1" l="1"/>
  <c r="C13" i="1"/>
  <c r="C15" i="1" l="1"/>
  <c r="F5" i="24"/>
  <c r="G5" i="24"/>
  <c r="H5" i="24"/>
  <c r="E5" i="24"/>
  <c r="F7" i="18"/>
  <c r="G7" i="18"/>
  <c r="H7" i="18"/>
  <c r="C9" i="18" s="1"/>
  <c r="E7" i="18"/>
  <c r="F5" i="17"/>
  <c r="G5" i="17"/>
  <c r="H5" i="17"/>
  <c r="E5" i="17"/>
  <c r="F7" i="16"/>
  <c r="G7" i="16"/>
  <c r="H7" i="16"/>
  <c r="E7" i="16"/>
  <c r="F5" i="20"/>
  <c r="G5" i="20"/>
  <c r="H5" i="20"/>
  <c r="E5" i="20"/>
  <c r="F6" i="23"/>
  <c r="G6" i="23"/>
  <c r="H6" i="23"/>
  <c r="E6" i="23"/>
  <c r="F5" i="22" l="1"/>
  <c r="G5" i="22"/>
  <c r="H5" i="22"/>
  <c r="E5" i="22"/>
  <c r="F6" i="21"/>
  <c r="G6" i="21"/>
  <c r="H6" i="21"/>
  <c r="E6" i="21"/>
  <c r="F5" i="15"/>
  <c r="G5" i="15"/>
  <c r="H5" i="15"/>
  <c r="E5" i="15"/>
  <c r="F29" i="1" l="1"/>
</calcChain>
</file>

<file path=xl/sharedStrings.xml><?xml version="1.0" encoding="utf-8"?>
<sst xmlns="http://schemas.openxmlformats.org/spreadsheetml/2006/main" count="234" uniqueCount="114">
  <si>
    <t>Ngày tháng</t>
  </si>
  <si>
    <t>Số tiền bán hàng</t>
  </si>
  <si>
    <t>Số tiền hàng trả</t>
  </si>
  <si>
    <t>Giảm trừ</t>
  </si>
  <si>
    <t>Sô tiền khách đã thanh toán</t>
  </si>
  <si>
    <t>Số hóa đơn</t>
  </si>
  <si>
    <t>Diễn giải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</si>
  <si>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</si>
  <si>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</si>
  <si>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</si>
  <si>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</si>
  <si>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</si>
  <si>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</si>
  <si>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</si>
  <si>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Bảng kê hóa đơn tháng 6.2022</t>
  </si>
  <si>
    <t>Bảng kê hóa đơn tháng 7.2022</t>
  </si>
  <si>
    <t>Bảng kê hóa đơn tháng 1.2022</t>
  </si>
  <si>
    <t>THEO DÕI CÔNG NỢ / CTY MEKONG</t>
  </si>
  <si>
    <t>Dư nợ phải thu MEKONG</t>
  </si>
  <si>
    <t>Bảng kê hóa đơn tháng 2.2022</t>
  </si>
  <si>
    <t>Bảng kê hóa đơn tháng 3.2022</t>
  </si>
  <si>
    <t>Bảng kê hóa đơn tháng 4.2022</t>
  </si>
  <si>
    <t>Bảng kê hóa đơn tháng 5.2022</t>
  </si>
  <si>
    <t>Ngày chứng từ</t>
  </si>
  <si>
    <t>Khách hàng</t>
  </si>
  <si>
    <t>Tổng tiền hàng</t>
  </si>
  <si>
    <t>Tiền chiết khấu</t>
  </si>
  <si>
    <t>Tiền thuế GTGT</t>
  </si>
  <si>
    <t>Tổng tiền thanh toán</t>
  </si>
  <si>
    <t>CÔNG TY TNHH MEKONG GOURMET</t>
  </si>
  <si>
    <t>Bán hàng CÔNG TY TNHH MEKONG GOURMET theo hóa đơn 0009284</t>
  </si>
  <si>
    <t>0009284</t>
  </si>
  <si>
    <t>Bán hàng CÔNG TY TNHH MEKONG GOURMET theo hóa đơn 0008627</t>
  </si>
  <si>
    <t>0008627</t>
  </si>
  <si>
    <t>Bán hàng CÔNG TY TNHH MEKONG GOURMET theo hóa đơn 0013844</t>
  </si>
  <si>
    <t>0013844</t>
  </si>
  <si>
    <t>Bán hàng CÔNG TY TNHH MEKONG GOURMET theo hóa đơn 0013129</t>
  </si>
  <si>
    <t>0013129</t>
  </si>
  <si>
    <t>Bán hàng CÔNG TY TNHH MEKONG GOURMET theo hóa đơn 0013116</t>
  </si>
  <si>
    <t>Bán hàng CÔNG TY TNHH MEKONG GOURMET theo hóa đơn 0011281</t>
  </si>
  <si>
    <t>0011281</t>
  </si>
  <si>
    <t>Bán hàng CÔNG TY TNHH MEKONG GOURMET theo hóa đơn 00003425</t>
  </si>
  <si>
    <t>00003425</t>
  </si>
  <si>
    <t>Bán hàng CÔNG TY TNHH MEKONG GOURMET theo hóa đơn 00000457</t>
  </si>
  <si>
    <t>00000457</t>
  </si>
  <si>
    <t>Bán hàng CÔNG TY TNHH MEKONG GOURMET theo hóa đơn 00009898</t>
  </si>
  <si>
    <t>00009898</t>
  </si>
  <si>
    <t>Bán hàng CÔNG TY TNHH MEKONG GOURMET theo hóa đơn 00006727</t>
  </si>
  <si>
    <t>00006727</t>
  </si>
  <si>
    <t>Bán hàng CÔNG TY TNHH MEKONG GOURMET theo hóa đơn 00005440</t>
  </si>
  <si>
    <t>00005440</t>
  </si>
  <si>
    <t>Bán hàng CÔNG TY TNHH MEKONG GOURMET theo hóa đơn 00005277</t>
  </si>
  <si>
    <t>00005277</t>
  </si>
  <si>
    <t>Bán hàng CÔNG TY TNHH MEKONG GOURMET theo hóa đơn 00011414</t>
  </si>
  <si>
    <t>00011414</t>
  </si>
  <si>
    <t>Bán hàng CÔNG TY TNHH MEKONG GOURMET theo hóa đơn 00018441</t>
  </si>
  <si>
    <t>00018441</t>
  </si>
  <si>
    <t>Bán hàng CÔNG TY TNHH MEKONG GOURMET theo hóa đơn 00016300</t>
  </si>
  <si>
    <t>00016300</t>
  </si>
  <si>
    <t>CK CỐ ĐỊNH 5%</t>
  </si>
  <si>
    <t>00026150</t>
  </si>
  <si>
    <t>Bán hàng CÔNG TY TNHH MEKONG GOURMET theo hóa đơn 00025959</t>
  </si>
  <si>
    <t>00025959</t>
  </si>
  <si>
    <t>Bán hàng CÔNG TY TNHH MEKONG GOURMET theo hóa đơn 00022714</t>
  </si>
  <si>
    <t>00022714</t>
  </si>
  <si>
    <t>Bán hàng CÔNG TY TNHH MEKONG GOURMET theo hóa đơn 00031692</t>
  </si>
  <si>
    <t>00031692</t>
  </si>
  <si>
    <t>Bán hàng CÔNG TY TNHH MEKONG GOURMET theo hóa đơn 00029471</t>
  </si>
  <si>
    <t>00029471</t>
  </si>
  <si>
    <t>Bán hàng CÔNG TY TNHH MEKONG GOURMET theo hóa đơn 00044299</t>
  </si>
  <si>
    <t>00044299</t>
  </si>
  <si>
    <t>Bán hàng CÔNG TY TNHH MEKONG GOURMET theo hóa đơn 00040187</t>
  </si>
  <si>
    <t>00040187</t>
  </si>
  <si>
    <t>Bán hàng CÔNG TY TNHH MEKONG GOURMET theo hóa đơn 00037296</t>
  </si>
  <si>
    <t>00037296</t>
  </si>
  <si>
    <t>Bán hàng CÔNG TY TNHH MEKONG GOURMET theo hóa đơn 00047111</t>
  </si>
  <si>
    <t>00047111</t>
  </si>
  <si>
    <t>Bán hàng CÔNG TY TNHH MEKONG GOURMET theo hóa đơn 00046597</t>
  </si>
  <si>
    <t>00046597</t>
  </si>
  <si>
    <t>28/10/2022</t>
  </si>
  <si>
    <t>Hàng trả HD 6148</t>
  </si>
  <si>
    <t>16/09/2022</t>
  </si>
  <si>
    <t>26/03/2022</t>
  </si>
  <si>
    <t>26/04/2022</t>
  </si>
  <si>
    <t>14/07/2022</t>
  </si>
  <si>
    <t>DANH SÁCH BÁN HÀNG</t>
  </si>
  <si>
    <t>Ngày hạch toán</t>
  </si>
  <si>
    <t>Bán hàng CÔNG TY TNHH MEKONG GOURMET theo hóa đơn 00052092</t>
  </si>
  <si>
    <t>00052092</t>
  </si>
  <si>
    <t>Bán hàng CÔNG TY TNHH MEKONG GOURMET theo hóa đơn 00050815</t>
  </si>
  <si>
    <t>00050815</t>
  </si>
  <si>
    <t>Bán hàng CÔNG TY TNHH MEKONG GOURMET theo hóa đơn 00050254</t>
  </si>
  <si>
    <t>00050254</t>
  </si>
  <si>
    <t>Số dòng = 3</t>
  </si>
  <si>
    <t>Bán hàng CÔNG TY TNHH MEKONG GOURMET theo hóa đơn 00057107</t>
  </si>
  <si>
    <t>00057107</t>
  </si>
  <si>
    <t>Bán hàng CÔNG TY TNHH MEKONG GOURMET theo hóa đơn 00055445</t>
  </si>
  <si>
    <t>00055445</t>
  </si>
  <si>
    <t>Bán hàng CÔNG TY TNHH MEKONG GOURMET theo hóa đơn 00054492</t>
  </si>
  <si>
    <t>00054492</t>
  </si>
  <si>
    <t>Bảng kê hóa đơn tháng 11.2022</t>
  </si>
  <si>
    <t>Bảng kê hóa đơn tháng 12.2022</t>
  </si>
  <si>
    <t>26/02/2022</t>
  </si>
  <si>
    <t>14/06/2022</t>
  </si>
  <si>
    <t>Hàng trả HD 6590</t>
  </si>
  <si>
    <t>Thanh toán công nợ t7</t>
  </si>
  <si>
    <t>Thanh toán công nợ t1</t>
  </si>
  <si>
    <t>Thanh toán công nợ t3</t>
  </si>
  <si>
    <t>Thanh toán công nợ t2 trừ hàng trả</t>
  </si>
  <si>
    <t>Thanh toán công nợ HD 29471, 31692, 37296 (t8,9)</t>
  </si>
  <si>
    <t>Thanh toán công nợ T9(HD 40187,44299)  T10,11,12</t>
  </si>
  <si>
    <t>Hàng trả HD 1406</t>
  </si>
  <si>
    <t>Thanh toán công nợ t4+t5</t>
  </si>
  <si>
    <t>Thanh toán công nợ 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</si>
</sst>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38" fontId="8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10" fillId="3" borderId="1" xfId="1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/>
    <xf numFmtId="0" fontId="5" fillId="3" borderId="1" xfId="0" applyFont="1" applyFill="1" applyBorder="1"/>
    <xf numFmtId="164" fontId="10" fillId="3" borderId="1" xfId="1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/>
    <xf numFmtId="164" fontId="11" fillId="4" borderId="1" xfId="0" applyNumberFormat="1" applyFont="1" applyFill="1" applyBorder="1"/>
    <xf numFmtId="0" fontId="2" fillId="0" borderId="5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38" fontId="8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38" fontId="9" fillId="4" borderId="3" xfId="0" applyNumberFormat="1" applyFont="1" applyFill="1" applyBorder="1" applyAlignment="1">
      <alignment horizontal="right" vertical="center"/>
    </xf>
    <xf numFmtId="165" fontId="9" fillId="5" borderId="3" xfId="0" applyNumberFormat="1" applyFont="1" applyFill="1" applyBorder="1" applyAlignment="1">
      <alignment horizontal="left" vertical="center"/>
    </xf>
    <xf numFmtId="14" fontId="2" fillId="0" borderId="4" xfId="0" applyNumberFormat="1" applyFont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/>
    <xf numFmtId="164" fontId="2" fillId="6" borderId="1" xfId="1" applyNumberFormat="1" applyFont="1" applyFill="1" applyBorder="1"/>
    <xf numFmtId="38" fontId="12" fillId="4" borderId="3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/>
    <xf numFmtId="14" fontId="6" fillId="0" borderId="0" xfId="0" applyNumberFormat="1" applyFont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center"/>
    </xf>
    <xf numFmtId="14" fontId="11" fillId="4" borderId="4" xfId="0" quotePrefix="1" applyNumberFormat="1" applyFont="1" applyFill="1" applyBorder="1" applyAlignment="1">
      <alignment horizontal="center" vertical="center"/>
    </xf>
    <xf numFmtId="14" fontId="11" fillId="4" borderId="6" xfId="0" quotePrefix="1" applyNumberFormat="1" applyFont="1" applyFill="1" applyBorder="1" applyAlignment="1">
      <alignment horizontal="center" vertical="center"/>
    </xf>
    <xf numFmtId="14" fontId="11" fillId="4" borderId="5" xfId="0" quotePrefix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3"/>
  <sheetViews>
    <sheetView tabSelected="1" workbookViewId="0">
      <pane ySplit="2" topLeftCell="A25" activePane="bottomLeft" state="frozen"/>
      <selection pane="bottomLeft" activeCell="A28" sqref="A28:B28"/>
    </sheetView>
  </sheetViews>
  <sheetFormatPr defaultRowHeight="21" customHeight="1" x14ac:dyDescent="0.25"/>
  <cols>
    <col min="1" max="1" width="11" style="11" customWidth="1"/>
    <col min="2" max="2" width="37.85546875" style="8" customWidth="1"/>
    <col min="3" max="3" width="19.28515625" style="2" customWidth="1"/>
    <col min="4" max="4" width="17.7109375" style="1" customWidth="1"/>
    <col min="5" max="5" width="19" style="1" customWidth="1"/>
    <col min="6" max="6" width="17.5703125" style="1" customWidth="1"/>
    <col min="7" max="7" width="11.5703125" style="1" bestFit="1" customWidth="1"/>
    <col min="8" max="16384" width="9.140625" style="1"/>
  </cols>
  <sheetData>
    <row r="1" spans="1:7" ht="27" customHeight="1" x14ac:dyDescent="0.3">
      <c r="A1" s="49" t="s">
        <v>17</v>
      </c>
      <c r="B1" s="49"/>
      <c r="C1" s="49"/>
      <c r="D1" s="49"/>
      <c r="E1" s="49"/>
      <c r="F1" s="49"/>
    </row>
    <row r="2" spans="1:7" s="12" customFormat="1" ht="40.5" customHeight="1" x14ac:dyDescent="0.25">
      <c r="A2" s="21" t="s">
        <v>0</v>
      </c>
      <c r="B2" s="22" t="s">
        <v>7</v>
      </c>
      <c r="C2" s="22" t="s">
        <v>1</v>
      </c>
      <c r="D2" s="22" t="s">
        <v>2</v>
      </c>
      <c r="E2" s="22" t="s">
        <v>3</v>
      </c>
      <c r="F2" s="22" t="s">
        <v>4</v>
      </c>
    </row>
    <row r="3" spans="1:7" ht="21" customHeight="1" x14ac:dyDescent="0.25">
      <c r="A3" s="18"/>
      <c r="B3" s="13" t="s">
        <v>16</v>
      </c>
      <c r="C3" s="14">
        <v>3706308</v>
      </c>
      <c r="D3" s="14"/>
      <c r="E3" s="15"/>
      <c r="F3" s="15"/>
    </row>
    <row r="4" spans="1:7" ht="21" customHeight="1" x14ac:dyDescent="0.25">
      <c r="A4" s="18"/>
      <c r="B4" s="13" t="s">
        <v>19</v>
      </c>
      <c r="C4" s="14">
        <v>7401159</v>
      </c>
      <c r="D4" s="14"/>
      <c r="E4" s="15"/>
      <c r="F4" s="15"/>
    </row>
    <row r="5" spans="1:7" ht="21" customHeight="1" x14ac:dyDescent="0.25">
      <c r="A5" s="18"/>
      <c r="B5" s="13" t="s">
        <v>20</v>
      </c>
      <c r="C5" s="14">
        <v>4939743</v>
      </c>
      <c r="D5" s="14"/>
      <c r="E5" s="15"/>
      <c r="F5" s="15"/>
    </row>
    <row r="6" spans="1:7" ht="21" customHeight="1" x14ac:dyDescent="0.25">
      <c r="A6" s="18"/>
      <c r="B6" s="13" t="s">
        <v>21</v>
      </c>
      <c r="C6" s="14">
        <f>'bke t4'!H7</f>
        <v>9393870</v>
      </c>
      <c r="D6" s="14"/>
      <c r="E6" s="15"/>
      <c r="F6" s="15"/>
    </row>
    <row r="7" spans="1:7" ht="21" customHeight="1" x14ac:dyDescent="0.25">
      <c r="A7" s="18"/>
      <c r="B7" s="13" t="s">
        <v>22</v>
      </c>
      <c r="C7" s="14">
        <v>2066231</v>
      </c>
      <c r="D7" s="14"/>
      <c r="E7" s="15"/>
      <c r="F7" s="15"/>
    </row>
    <row r="8" spans="1:7" ht="21" customHeight="1" x14ac:dyDescent="0.25">
      <c r="A8" s="18"/>
      <c r="B8" s="23" t="s">
        <v>14</v>
      </c>
      <c r="C8" s="24">
        <v>5015679</v>
      </c>
      <c r="D8" s="14"/>
      <c r="E8" s="15"/>
      <c r="F8" s="15"/>
    </row>
    <row r="9" spans="1:7" ht="21" customHeight="1" x14ac:dyDescent="0.25">
      <c r="A9" s="18"/>
      <c r="B9" s="23" t="s">
        <v>15</v>
      </c>
      <c r="C9" s="24">
        <v>7457510</v>
      </c>
      <c r="D9" s="14"/>
      <c r="E9" s="15"/>
      <c r="F9" s="15"/>
      <c r="G9" s="48"/>
    </row>
    <row r="10" spans="1:7" ht="21" customHeight="1" x14ac:dyDescent="0.25">
      <c r="A10" s="18"/>
      <c r="B10" s="23" t="s">
        <v>13</v>
      </c>
      <c r="C10" s="24">
        <v>4925060</v>
      </c>
      <c r="D10" s="14"/>
      <c r="E10" s="15"/>
      <c r="F10" s="15"/>
    </row>
    <row r="11" spans="1:7" ht="21" customHeight="1" x14ac:dyDescent="0.25">
      <c r="A11" s="18"/>
      <c r="B11" s="23" t="s">
        <v>11</v>
      </c>
      <c r="C11" s="24">
        <v>4430173</v>
      </c>
      <c r="D11" s="14"/>
      <c r="E11" s="15"/>
      <c r="F11" s="15"/>
    </row>
    <row r="12" spans="1:7" ht="21" customHeight="1" x14ac:dyDescent="0.25">
      <c r="A12" s="18"/>
      <c r="B12" s="23" t="s">
        <v>12</v>
      </c>
      <c r="C12" s="24">
        <v>3754984</v>
      </c>
      <c r="D12" s="16"/>
      <c r="E12" s="15"/>
      <c r="F12" s="17"/>
    </row>
    <row r="13" spans="1:7" ht="21" customHeight="1" x14ac:dyDescent="0.25">
      <c r="A13" s="43"/>
      <c r="B13" s="23" t="s">
        <v>100</v>
      </c>
      <c r="C13" s="24">
        <f>'bke t11'!H6</f>
        <v>4402375</v>
      </c>
      <c r="D13" s="16"/>
      <c r="E13" s="15"/>
      <c r="F13" s="17"/>
    </row>
    <row r="14" spans="1:7" ht="21" customHeight="1" x14ac:dyDescent="0.25">
      <c r="A14" s="43"/>
      <c r="B14" s="23" t="s">
        <v>101</v>
      </c>
      <c r="C14" s="24">
        <f>'bke t12'!I6</f>
        <v>6733120</v>
      </c>
      <c r="D14" s="16"/>
      <c r="E14" s="15"/>
      <c r="F14" s="17"/>
    </row>
    <row r="15" spans="1:7" ht="21" customHeight="1" x14ac:dyDescent="0.25">
      <c r="A15" s="50" t="s">
        <v>8</v>
      </c>
      <c r="B15" s="51"/>
      <c r="C15" s="25">
        <f>SUM(C3:C14)</f>
        <v>64226212</v>
      </c>
      <c r="D15" s="26"/>
      <c r="E15" s="27"/>
      <c r="F15" s="28"/>
    </row>
    <row r="16" spans="1:7" ht="21" customHeight="1" x14ac:dyDescent="0.25">
      <c r="A16" s="33">
        <v>44715</v>
      </c>
      <c r="B16" s="32" t="s">
        <v>111</v>
      </c>
      <c r="C16" s="14"/>
      <c r="D16" s="14">
        <v>3063085</v>
      </c>
      <c r="E16" s="15"/>
      <c r="F16" s="17"/>
    </row>
    <row r="17" spans="1:6" ht="21" customHeight="1" x14ac:dyDescent="0.25">
      <c r="A17" s="33" t="s">
        <v>79</v>
      </c>
      <c r="B17" s="32" t="s">
        <v>80</v>
      </c>
      <c r="C17" s="14"/>
      <c r="D17" s="14">
        <v>2030055</v>
      </c>
      <c r="E17" s="15"/>
      <c r="F17" s="17"/>
    </row>
    <row r="18" spans="1:6" ht="21" customHeight="1" x14ac:dyDescent="0.25">
      <c r="A18" s="33">
        <v>44875</v>
      </c>
      <c r="B18" s="32" t="s">
        <v>104</v>
      </c>
      <c r="C18" s="14"/>
      <c r="D18" s="14">
        <v>1851504</v>
      </c>
      <c r="E18" s="15"/>
      <c r="F18" s="17"/>
    </row>
    <row r="19" spans="1:6" ht="21" customHeight="1" x14ac:dyDescent="0.25">
      <c r="A19" s="50" t="s">
        <v>9</v>
      </c>
      <c r="B19" s="51"/>
      <c r="C19" s="25"/>
      <c r="D19" s="25">
        <f>SUM(D16:D18)</f>
        <v>6944644</v>
      </c>
      <c r="E19" s="27"/>
      <c r="F19" s="28"/>
    </row>
    <row r="20" spans="1:6" ht="21" customHeight="1" x14ac:dyDescent="0.25">
      <c r="A20" s="33" t="s">
        <v>102</v>
      </c>
      <c r="B20" s="34" t="s">
        <v>106</v>
      </c>
      <c r="C20" s="44"/>
      <c r="D20" s="44"/>
      <c r="E20" s="45"/>
      <c r="F20" s="46">
        <v>3706308</v>
      </c>
    </row>
    <row r="21" spans="1:6" ht="54" customHeight="1" x14ac:dyDescent="0.25">
      <c r="A21" s="33" t="s">
        <v>82</v>
      </c>
      <c r="B21" s="34" t="s">
        <v>108</v>
      </c>
      <c r="C21" s="14"/>
      <c r="D21" s="14"/>
      <c r="E21" s="15"/>
      <c r="F21" s="15">
        <v>6035983</v>
      </c>
    </row>
    <row r="22" spans="1:6" ht="54" customHeight="1" x14ac:dyDescent="0.25">
      <c r="A22" s="33" t="s">
        <v>83</v>
      </c>
      <c r="B22" s="34" t="s">
        <v>107</v>
      </c>
      <c r="C22" s="14"/>
      <c r="D22" s="14"/>
      <c r="E22" s="15"/>
      <c r="F22" s="15">
        <v>4939743</v>
      </c>
    </row>
    <row r="23" spans="1:6" ht="54" customHeight="1" x14ac:dyDescent="0.25">
      <c r="A23" s="33" t="s">
        <v>103</v>
      </c>
      <c r="B23" s="34" t="s">
        <v>112</v>
      </c>
      <c r="C23" s="14"/>
      <c r="D23" s="14"/>
      <c r="E23" s="15"/>
      <c r="F23" s="15">
        <v>11460101</v>
      </c>
    </row>
    <row r="24" spans="1:6" ht="54" customHeight="1" x14ac:dyDescent="0.25">
      <c r="A24" s="33" t="s">
        <v>84</v>
      </c>
      <c r="B24" s="34" t="s">
        <v>113</v>
      </c>
      <c r="C24" s="14"/>
      <c r="D24" s="14"/>
      <c r="E24" s="15"/>
      <c r="F24" s="15">
        <v>4165324</v>
      </c>
    </row>
    <row r="25" spans="1:6" ht="51" customHeight="1" x14ac:dyDescent="0.25">
      <c r="A25" s="33">
        <v>44784</v>
      </c>
      <c r="B25" s="34" t="s">
        <v>105</v>
      </c>
      <c r="C25" s="14"/>
      <c r="D25" s="14"/>
      <c r="E25" s="15"/>
      <c r="F25" s="15">
        <v>7457510</v>
      </c>
    </row>
    <row r="26" spans="1:6" ht="51" customHeight="1" x14ac:dyDescent="0.25">
      <c r="A26" s="33" t="s">
        <v>81</v>
      </c>
      <c r="B26" s="34" t="s">
        <v>109</v>
      </c>
      <c r="C26" s="14"/>
      <c r="D26" s="14"/>
      <c r="E26" s="15"/>
      <c r="F26" s="15">
        <v>6530062</v>
      </c>
    </row>
    <row r="27" spans="1:6" ht="51" customHeight="1" x14ac:dyDescent="0.25">
      <c r="A27" s="33">
        <v>44993</v>
      </c>
      <c r="B27" s="13" t="s">
        <v>110</v>
      </c>
      <c r="C27" s="14"/>
      <c r="D27" s="14"/>
      <c r="E27" s="15"/>
      <c r="F27" s="15">
        <v>13834088</v>
      </c>
    </row>
    <row r="28" spans="1:6" ht="21" customHeight="1" x14ac:dyDescent="0.25">
      <c r="A28" s="50" t="s">
        <v>10</v>
      </c>
      <c r="B28" s="51"/>
      <c r="C28" s="29"/>
      <c r="D28" s="26"/>
      <c r="E28" s="28"/>
      <c r="F28" s="30">
        <f>SUM(F20:F27)</f>
        <v>58129119</v>
      </c>
    </row>
    <row r="29" spans="1:6" ht="21" customHeight="1" x14ac:dyDescent="0.25">
      <c r="A29" s="52" t="s">
        <v>18</v>
      </c>
      <c r="B29" s="53"/>
      <c r="C29" s="53"/>
      <c r="D29" s="53"/>
      <c r="E29" s="54"/>
      <c r="F29" s="31">
        <f>C15-D19-F28</f>
        <v>-847551</v>
      </c>
    </row>
    <row r="30" spans="1:6" ht="21" customHeight="1" x14ac:dyDescent="0.25">
      <c r="A30" s="3"/>
      <c r="B30" s="9"/>
      <c r="C30" s="5"/>
      <c r="D30" s="4"/>
    </row>
    <row r="31" spans="1:6" ht="21" customHeight="1" x14ac:dyDescent="0.25">
      <c r="A31" s="3"/>
      <c r="B31" s="9"/>
      <c r="C31" s="5"/>
      <c r="D31" s="4"/>
    </row>
    <row r="32" spans="1:6" ht="21" customHeight="1" x14ac:dyDescent="0.25">
      <c r="A32" s="3"/>
      <c r="B32" s="9"/>
      <c r="C32" s="5"/>
      <c r="D32" s="4"/>
    </row>
    <row r="33" spans="1:4" ht="21" customHeight="1" x14ac:dyDescent="0.25">
      <c r="A33" s="10"/>
      <c r="C33" s="6"/>
      <c r="D33" s="7"/>
    </row>
  </sheetData>
  <mergeCells count="5">
    <mergeCell ref="A1:F1"/>
    <mergeCell ref="A15:B15"/>
    <mergeCell ref="A19:B19"/>
    <mergeCell ref="A28:B28"/>
    <mergeCell ref="A29:E29"/>
  </mergeCells>
  <conditionalFormatting sqref="A30:B32 A29">
    <cfRule type="duplicateValues" dxfId="0" priority="6"/>
  </conditionalFormatting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zoomScaleNormal="100" workbookViewId="0">
      <selection activeCell="E6" sqref="E6:H6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44831</v>
      </c>
      <c r="B3" s="38" t="s">
        <v>29</v>
      </c>
      <c r="C3" s="38" t="s">
        <v>69</v>
      </c>
      <c r="D3" s="38" t="s">
        <v>70</v>
      </c>
      <c r="E3" s="39">
        <v>1527065</v>
      </c>
      <c r="F3" s="39">
        <v>76354</v>
      </c>
      <c r="G3" s="39">
        <v>116057</v>
      </c>
      <c r="H3" s="39">
        <v>1566768</v>
      </c>
    </row>
    <row r="4" spans="1:8" x14ac:dyDescent="0.25">
      <c r="A4" s="37">
        <v>44817</v>
      </c>
      <c r="B4" s="38" t="s">
        <v>29</v>
      </c>
      <c r="C4" s="38" t="s">
        <v>71</v>
      </c>
      <c r="D4" s="38" t="s">
        <v>72</v>
      </c>
      <c r="E4" s="39">
        <v>1185188</v>
      </c>
      <c r="F4" s="39">
        <v>20000</v>
      </c>
      <c r="G4" s="39">
        <v>93215</v>
      </c>
      <c r="H4" s="39">
        <v>1258403</v>
      </c>
    </row>
    <row r="5" spans="1:8" x14ac:dyDescent="0.25">
      <c r="A5" s="37">
        <v>44809</v>
      </c>
      <c r="B5" s="38" t="s">
        <v>29</v>
      </c>
      <c r="C5" s="38" t="s">
        <v>73</v>
      </c>
      <c r="D5" s="38" t="s">
        <v>74</v>
      </c>
      <c r="E5" s="39">
        <v>1564330</v>
      </c>
      <c r="F5" s="39">
        <v>78217</v>
      </c>
      <c r="G5" s="39">
        <v>118889</v>
      </c>
      <c r="H5" s="39">
        <v>1605002</v>
      </c>
    </row>
    <row r="6" spans="1:8" x14ac:dyDescent="0.25">
      <c r="E6" s="41">
        <f>SUM(E3:E5)</f>
        <v>4276583</v>
      </c>
      <c r="F6" s="41">
        <f t="shared" ref="F6:H6" si="0">SUM(F3:F5)</f>
        <v>174571</v>
      </c>
      <c r="G6" s="41">
        <f t="shared" si="0"/>
        <v>328161</v>
      </c>
      <c r="H6" s="41">
        <f t="shared" si="0"/>
        <v>4430173</v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zoomScaleNormal="100" workbookViewId="0">
      <selection activeCell="C4" sqref="A3:XFD4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ht="30" customHeight="1" x14ac:dyDescent="0.25">
      <c r="A3" s="37">
        <v>44845</v>
      </c>
      <c r="B3" s="38" t="s">
        <v>29</v>
      </c>
      <c r="C3" s="38" t="s">
        <v>75</v>
      </c>
      <c r="D3" s="38" t="s">
        <v>76</v>
      </c>
      <c r="E3" s="39">
        <v>2372830</v>
      </c>
      <c r="F3" s="39">
        <v>118642</v>
      </c>
      <c r="G3" s="39">
        <v>180335</v>
      </c>
      <c r="H3" s="39">
        <v>2434523</v>
      </c>
    </row>
    <row r="4" spans="1:8" ht="30" customHeight="1" x14ac:dyDescent="0.25">
      <c r="A4" s="37">
        <v>44840</v>
      </c>
      <c r="B4" s="38" t="s">
        <v>29</v>
      </c>
      <c r="C4" s="38" t="s">
        <v>77</v>
      </c>
      <c r="D4" s="38" t="s">
        <v>78</v>
      </c>
      <c r="E4" s="39">
        <v>1287000</v>
      </c>
      <c r="F4" s="39">
        <v>64351</v>
      </c>
      <c r="G4" s="39">
        <v>97812</v>
      </c>
      <c r="H4" s="39">
        <v>1320461</v>
      </c>
    </row>
    <row r="5" spans="1:8" x14ac:dyDescent="0.25">
      <c r="E5" s="47">
        <f>SUM(E3:E4)</f>
        <v>3659830</v>
      </c>
      <c r="F5" s="47">
        <f t="shared" ref="F5:H5" si="0">SUM(F3:F4)</f>
        <v>182993</v>
      </c>
      <c r="G5" s="47">
        <f t="shared" si="0"/>
        <v>278147</v>
      </c>
      <c r="H5" s="47">
        <f t="shared" si="0"/>
        <v>3754984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zoomScaleNormal="100" workbookViewId="0">
      <selection activeCell="E6" sqref="E6:H6"/>
    </sheetView>
  </sheetViews>
  <sheetFormatPr defaultColWidth="9.140625" defaultRowHeight="15" x14ac:dyDescent="0.25"/>
  <cols>
    <col min="1" max="1" width="14.285156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 t="s">
        <v>85</v>
      </c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86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44887</v>
      </c>
      <c r="B3" s="38" t="s">
        <v>29</v>
      </c>
      <c r="C3" s="38" t="s">
        <v>87</v>
      </c>
      <c r="D3" s="38" t="s">
        <v>88</v>
      </c>
      <c r="E3" s="39">
        <v>1551000</v>
      </c>
      <c r="F3" s="39">
        <v>77551</v>
      </c>
      <c r="G3" s="39">
        <v>117876</v>
      </c>
      <c r="H3" s="39">
        <v>1591325</v>
      </c>
    </row>
    <row r="4" spans="1:8" x14ac:dyDescent="0.25">
      <c r="A4" s="37">
        <v>44876</v>
      </c>
      <c r="B4" s="38" t="s">
        <v>29</v>
      </c>
      <c r="C4" s="38" t="s">
        <v>89</v>
      </c>
      <c r="D4" s="38" t="s">
        <v>90</v>
      </c>
      <c r="E4" s="39">
        <v>1159170</v>
      </c>
      <c r="F4" s="39">
        <v>57959</v>
      </c>
      <c r="G4" s="39">
        <v>88097</v>
      </c>
      <c r="H4" s="39">
        <v>1189308</v>
      </c>
    </row>
    <row r="5" spans="1:8" x14ac:dyDescent="0.25">
      <c r="A5" s="37">
        <v>44870</v>
      </c>
      <c r="B5" s="38" t="s">
        <v>29</v>
      </c>
      <c r="C5" s="38" t="s">
        <v>91</v>
      </c>
      <c r="D5" s="38" t="s">
        <v>92</v>
      </c>
      <c r="E5" s="39">
        <v>1580645</v>
      </c>
      <c r="F5" s="39">
        <v>79032</v>
      </c>
      <c r="G5" s="39">
        <v>120129</v>
      </c>
      <c r="H5" s="39">
        <v>1621742</v>
      </c>
    </row>
    <row r="6" spans="1:8" x14ac:dyDescent="0.25">
      <c r="A6" s="42" t="s">
        <v>93</v>
      </c>
      <c r="E6" s="47">
        <f>SUM(E3:E5)</f>
        <v>4290815</v>
      </c>
      <c r="F6" s="47">
        <f t="shared" ref="F6:H6" si="0">SUM(F3:F5)</f>
        <v>214542</v>
      </c>
      <c r="G6" s="47">
        <f t="shared" si="0"/>
        <v>326102</v>
      </c>
      <c r="H6" s="47">
        <f t="shared" si="0"/>
        <v>4402375</v>
      </c>
    </row>
  </sheetData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"/>
  <sheetViews>
    <sheetView zoomScaleNormal="100" workbookViewId="0">
      <selection activeCell="A5" sqref="A3:XFD5"/>
    </sheetView>
  </sheetViews>
  <sheetFormatPr defaultColWidth="9.140625" defaultRowHeight="15" x14ac:dyDescent="0.25"/>
  <cols>
    <col min="1" max="1" width="14.28515625" style="40" customWidth="1"/>
    <col min="2" max="2" width="13.5703125" style="40" customWidth="1"/>
    <col min="3" max="4" width="30" customWidth="1"/>
    <col min="5" max="5" width="15" customWidth="1"/>
    <col min="6" max="9" width="17.140625" style="20" customWidth="1"/>
  </cols>
  <sheetData>
    <row r="1" spans="1:9" ht="18.75" x14ac:dyDescent="0.3">
      <c r="A1" s="55" t="s">
        <v>85</v>
      </c>
      <c r="B1" s="55"/>
      <c r="C1" s="55"/>
      <c r="D1" s="55"/>
      <c r="E1" s="55"/>
      <c r="F1" s="55"/>
      <c r="G1" s="55"/>
      <c r="H1" s="55"/>
      <c r="I1" s="55"/>
    </row>
    <row r="2" spans="1:9" ht="15" customHeight="1" x14ac:dyDescent="0.25">
      <c r="A2" s="35" t="s">
        <v>86</v>
      </c>
      <c r="B2" s="35" t="s">
        <v>23</v>
      </c>
      <c r="C2" s="36" t="s">
        <v>24</v>
      </c>
      <c r="D2" s="36" t="s">
        <v>6</v>
      </c>
      <c r="E2" s="36" t="s">
        <v>5</v>
      </c>
      <c r="F2" s="19" t="s">
        <v>25</v>
      </c>
      <c r="G2" s="19" t="s">
        <v>26</v>
      </c>
      <c r="H2" s="19" t="s">
        <v>27</v>
      </c>
      <c r="I2" s="19" t="s">
        <v>28</v>
      </c>
    </row>
    <row r="3" spans="1:9" ht="22.5" customHeight="1" x14ac:dyDescent="0.25">
      <c r="A3" s="37">
        <v>44923</v>
      </c>
      <c r="B3" s="37">
        <v>44923</v>
      </c>
      <c r="C3" s="38" t="s">
        <v>29</v>
      </c>
      <c r="D3" s="38" t="s">
        <v>94</v>
      </c>
      <c r="E3" s="38" t="s">
        <v>95</v>
      </c>
      <c r="F3" s="39">
        <v>1228412</v>
      </c>
      <c r="G3" s="39">
        <v>61421</v>
      </c>
      <c r="H3" s="39">
        <v>93359</v>
      </c>
      <c r="I3" s="39">
        <v>1260350</v>
      </c>
    </row>
    <row r="4" spans="1:9" ht="22.5" customHeight="1" x14ac:dyDescent="0.25">
      <c r="A4" s="37">
        <v>44908</v>
      </c>
      <c r="B4" s="37">
        <v>44908</v>
      </c>
      <c r="C4" s="38" t="s">
        <v>29</v>
      </c>
      <c r="D4" s="38" t="s">
        <v>96</v>
      </c>
      <c r="E4" s="38" t="s">
        <v>97</v>
      </c>
      <c r="F4" s="39">
        <v>3808136</v>
      </c>
      <c r="G4" s="39">
        <v>190408</v>
      </c>
      <c r="H4" s="39">
        <v>289418</v>
      </c>
      <c r="I4" s="39">
        <v>3907146</v>
      </c>
    </row>
    <row r="5" spans="1:9" ht="22.5" customHeight="1" x14ac:dyDescent="0.25">
      <c r="A5" s="37">
        <v>44901</v>
      </c>
      <c r="B5" s="37">
        <v>44901</v>
      </c>
      <c r="C5" s="38" t="s">
        <v>29</v>
      </c>
      <c r="D5" s="38" t="s">
        <v>98</v>
      </c>
      <c r="E5" s="38" t="s">
        <v>99</v>
      </c>
      <c r="F5" s="39">
        <v>1525950</v>
      </c>
      <c r="G5" s="39">
        <v>76298</v>
      </c>
      <c r="H5" s="39">
        <v>115972</v>
      </c>
      <c r="I5" s="39">
        <v>1565624</v>
      </c>
    </row>
    <row r="6" spans="1:9" x14ac:dyDescent="0.25">
      <c r="A6" s="42" t="s">
        <v>93</v>
      </c>
      <c r="F6" s="47">
        <f>SUM(F3:F5)</f>
        <v>6562498</v>
      </c>
      <c r="G6" s="47">
        <f t="shared" ref="G6:I6" si="0">SUM(G3:G5)</f>
        <v>328127</v>
      </c>
      <c r="H6" s="47">
        <f t="shared" si="0"/>
        <v>498749</v>
      </c>
      <c r="I6" s="47">
        <f t="shared" si="0"/>
        <v>6733120</v>
      </c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topLeftCell="B1" zoomScaleNormal="100" workbookViewId="0">
      <selection activeCell="H5" sqref="H5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44582</v>
      </c>
      <c r="B3" s="38" t="s">
        <v>29</v>
      </c>
      <c r="C3" s="38" t="s">
        <v>30</v>
      </c>
      <c r="D3" s="38" t="s">
        <v>31</v>
      </c>
      <c r="E3" s="39">
        <v>998501</v>
      </c>
      <c r="F3" s="39">
        <v>0</v>
      </c>
      <c r="G3" s="39">
        <v>99850</v>
      </c>
      <c r="H3" s="39">
        <v>1098351</v>
      </c>
    </row>
    <row r="4" spans="1:8" x14ac:dyDescent="0.25">
      <c r="A4" s="37">
        <v>44580</v>
      </c>
      <c r="B4" s="38" t="s">
        <v>29</v>
      </c>
      <c r="C4" s="38" t="s">
        <v>32</v>
      </c>
      <c r="D4" s="38" t="s">
        <v>33</v>
      </c>
      <c r="E4" s="39">
        <v>2370870</v>
      </c>
      <c r="F4" s="39">
        <v>0</v>
      </c>
      <c r="G4" s="39">
        <v>237087</v>
      </c>
      <c r="H4" s="39">
        <v>2607957</v>
      </c>
    </row>
    <row r="5" spans="1:8" x14ac:dyDescent="0.25">
      <c r="E5" s="41">
        <f>SUM(E3:E4)</f>
        <v>3369371</v>
      </c>
      <c r="F5" s="41">
        <f t="shared" ref="F5:H5" si="0">SUM(F3:F4)</f>
        <v>0</v>
      </c>
      <c r="G5" s="41">
        <f t="shared" si="0"/>
        <v>336937</v>
      </c>
      <c r="H5" s="41">
        <f t="shared" si="0"/>
        <v>3706308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"/>
  <sheetViews>
    <sheetView zoomScaleNormal="100" workbookViewId="0">
      <selection activeCell="I9" sqref="I9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44616</v>
      </c>
      <c r="B3" s="38" t="s">
        <v>29</v>
      </c>
      <c r="C3" s="38" t="s">
        <v>34</v>
      </c>
      <c r="D3" s="38" t="s">
        <v>35</v>
      </c>
      <c r="E3" s="39">
        <v>1129256</v>
      </c>
      <c r="F3" s="39">
        <v>0</v>
      </c>
      <c r="G3" s="39">
        <v>90340</v>
      </c>
      <c r="H3" s="39">
        <v>1219596</v>
      </c>
    </row>
    <row r="4" spans="1:8" x14ac:dyDescent="0.25">
      <c r="A4" s="37">
        <v>44611</v>
      </c>
      <c r="B4" s="38" t="s">
        <v>29</v>
      </c>
      <c r="C4" s="38" t="s">
        <v>36</v>
      </c>
      <c r="D4" s="38" t="s">
        <v>37</v>
      </c>
      <c r="E4" s="39">
        <v>2083210</v>
      </c>
      <c r="F4" s="39">
        <v>0</v>
      </c>
      <c r="G4" s="39">
        <v>166657</v>
      </c>
      <c r="H4" s="39">
        <v>2249867</v>
      </c>
    </row>
    <row r="5" spans="1:8" x14ac:dyDescent="0.25">
      <c r="A5" s="37">
        <v>44611</v>
      </c>
      <c r="B5" s="38" t="s">
        <v>29</v>
      </c>
      <c r="C5" s="38" t="s">
        <v>38</v>
      </c>
      <c r="D5" s="38"/>
      <c r="E5" s="39">
        <v>2083210</v>
      </c>
      <c r="F5" s="39">
        <v>0</v>
      </c>
      <c r="G5" s="39">
        <v>208321</v>
      </c>
      <c r="H5" s="39">
        <v>2291531</v>
      </c>
    </row>
    <row r="6" spans="1:8" x14ac:dyDescent="0.25">
      <c r="A6" s="37">
        <v>44602</v>
      </c>
      <c r="B6" s="38" t="s">
        <v>29</v>
      </c>
      <c r="C6" s="38" t="s">
        <v>39</v>
      </c>
      <c r="D6" s="38" t="s">
        <v>40</v>
      </c>
      <c r="E6" s="39">
        <v>1518671</v>
      </c>
      <c r="F6" s="39">
        <v>0</v>
      </c>
      <c r="G6" s="39">
        <v>121494</v>
      </c>
      <c r="H6" s="39">
        <v>1640165</v>
      </c>
    </row>
    <row r="7" spans="1:8" x14ac:dyDescent="0.25">
      <c r="E7" s="41">
        <f>SUM(E3:E6)</f>
        <v>6814347</v>
      </c>
      <c r="F7" s="41">
        <f t="shared" ref="F7:H7" si="0">SUM(F3:F6)</f>
        <v>0</v>
      </c>
      <c r="G7" s="41">
        <f t="shared" si="0"/>
        <v>586812</v>
      </c>
      <c r="H7" s="41">
        <f t="shared" si="0"/>
        <v>7401159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zoomScaleNormal="100" workbookViewId="0">
      <selection activeCell="I2" sqref="I1:K1048576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44643</v>
      </c>
      <c r="B3" s="38" t="s">
        <v>29</v>
      </c>
      <c r="C3" s="38" t="s">
        <v>41</v>
      </c>
      <c r="D3" s="38" t="s">
        <v>42</v>
      </c>
      <c r="E3" s="39">
        <v>1662760</v>
      </c>
      <c r="F3" s="39">
        <v>0</v>
      </c>
      <c r="G3" s="39">
        <v>133021</v>
      </c>
      <c r="H3" s="39">
        <v>1795781</v>
      </c>
    </row>
    <row r="4" spans="1:8" x14ac:dyDescent="0.25">
      <c r="A4" s="37">
        <v>44627</v>
      </c>
      <c r="B4" s="38" t="s">
        <v>29</v>
      </c>
      <c r="C4" s="38" t="s">
        <v>43</v>
      </c>
      <c r="D4" s="38" t="s">
        <v>44</v>
      </c>
      <c r="E4" s="39">
        <v>2911076</v>
      </c>
      <c r="F4" s="39">
        <v>0</v>
      </c>
      <c r="G4" s="39">
        <v>232886</v>
      </c>
      <c r="H4" s="39">
        <v>3143962</v>
      </c>
    </row>
    <row r="5" spans="1:8" x14ac:dyDescent="0.25">
      <c r="E5" s="41">
        <f>SUM(E3:E4)</f>
        <v>4573836</v>
      </c>
      <c r="F5" s="41">
        <f t="shared" ref="F5:H5" si="0">SUM(F3:F4)</f>
        <v>0</v>
      </c>
      <c r="G5" s="41">
        <f t="shared" si="0"/>
        <v>365907</v>
      </c>
      <c r="H5" s="41">
        <f t="shared" si="0"/>
        <v>4939743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9"/>
  <sheetViews>
    <sheetView topLeftCell="C1" zoomScaleNormal="100" workbookViewId="0">
      <selection activeCell="H6" sqref="H6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44677</v>
      </c>
      <c r="B3" s="38" t="s">
        <v>29</v>
      </c>
      <c r="C3" s="38" t="s">
        <v>45</v>
      </c>
      <c r="D3" s="38" t="s">
        <v>46</v>
      </c>
      <c r="E3" s="39">
        <v>1582560</v>
      </c>
      <c r="F3" s="39">
        <v>0</v>
      </c>
      <c r="G3" s="39">
        <v>126605</v>
      </c>
      <c r="H3" s="39">
        <v>1709165</v>
      </c>
    </row>
    <row r="4" spans="1:8" x14ac:dyDescent="0.25">
      <c r="A4" s="37">
        <v>44663</v>
      </c>
      <c r="B4" s="38" t="s">
        <v>29</v>
      </c>
      <c r="C4" s="38" t="s">
        <v>47</v>
      </c>
      <c r="D4" s="38" t="s">
        <v>48</v>
      </c>
      <c r="E4" s="39">
        <v>2811094</v>
      </c>
      <c r="F4" s="39">
        <v>0</v>
      </c>
      <c r="G4" s="39">
        <v>224888</v>
      </c>
      <c r="H4" s="39">
        <v>3035982</v>
      </c>
    </row>
    <row r="5" spans="1:8" x14ac:dyDescent="0.25">
      <c r="A5" s="37">
        <v>44656</v>
      </c>
      <c r="B5" s="38" t="s">
        <v>29</v>
      </c>
      <c r="C5" s="38" t="s">
        <v>49</v>
      </c>
      <c r="D5" s="38" t="s">
        <v>50</v>
      </c>
      <c r="E5" s="39">
        <v>1747728</v>
      </c>
      <c r="F5" s="39">
        <v>0</v>
      </c>
      <c r="G5" s="39">
        <v>139818</v>
      </c>
      <c r="H5" s="39">
        <v>1887546</v>
      </c>
    </row>
    <row r="6" spans="1:8" x14ac:dyDescent="0.25">
      <c r="A6" s="37">
        <v>44655</v>
      </c>
      <c r="B6" s="38" t="s">
        <v>29</v>
      </c>
      <c r="C6" s="38" t="s">
        <v>51</v>
      </c>
      <c r="D6" s="38" t="s">
        <v>52</v>
      </c>
      <c r="E6" s="39">
        <v>2556645</v>
      </c>
      <c r="F6" s="39">
        <v>0</v>
      </c>
      <c r="G6" s="39">
        <v>204532</v>
      </c>
      <c r="H6" s="39">
        <v>2761177</v>
      </c>
    </row>
    <row r="7" spans="1:8" x14ac:dyDescent="0.25">
      <c r="E7" s="41">
        <f>SUM(E3:E6)</f>
        <v>8698027</v>
      </c>
      <c r="F7" s="41">
        <f t="shared" ref="F7:H7" si="0">SUM(F3:F6)</f>
        <v>0</v>
      </c>
      <c r="G7" s="41">
        <f t="shared" si="0"/>
        <v>695843</v>
      </c>
      <c r="H7" s="41">
        <f t="shared" si="0"/>
        <v>9393870</v>
      </c>
    </row>
    <row r="9" spans="1:8" x14ac:dyDescent="0.25">
      <c r="C9" s="20">
        <f>H7+'bke t5'!H4</f>
        <v>11460101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"/>
  <sheetViews>
    <sheetView zoomScaleNormal="100" workbookViewId="0">
      <selection activeCell="C7" sqref="C7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44686</v>
      </c>
      <c r="B3" s="38" t="s">
        <v>29</v>
      </c>
      <c r="C3" s="38" t="s">
        <v>53</v>
      </c>
      <c r="D3" s="38" t="s">
        <v>54</v>
      </c>
      <c r="E3" s="39">
        <v>1913177</v>
      </c>
      <c r="F3" s="39">
        <v>0</v>
      </c>
      <c r="G3" s="39">
        <v>153054</v>
      </c>
      <c r="H3" s="39">
        <v>2066231</v>
      </c>
    </row>
    <row r="4" spans="1:8" x14ac:dyDescent="0.25">
      <c r="E4" s="41">
        <v>1913177</v>
      </c>
      <c r="F4" s="41">
        <v>0</v>
      </c>
      <c r="G4" s="41">
        <v>153054</v>
      </c>
      <c r="H4" s="41">
        <v>2066231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topLeftCell="C1" zoomScaleNormal="100" workbookViewId="0">
      <selection activeCell="H4" sqref="H4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2.710937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44729</v>
      </c>
      <c r="B3" s="38" t="s">
        <v>29</v>
      </c>
      <c r="C3" s="38" t="s">
        <v>55</v>
      </c>
      <c r="D3" s="38" t="s">
        <v>56</v>
      </c>
      <c r="E3" s="39">
        <v>2221160</v>
      </c>
      <c r="F3" s="39">
        <v>111058</v>
      </c>
      <c r="G3" s="39">
        <v>168808</v>
      </c>
      <c r="H3" s="39">
        <v>2278910</v>
      </c>
    </row>
    <row r="4" spans="1:8" x14ac:dyDescent="0.25">
      <c r="A4" s="37">
        <v>44716</v>
      </c>
      <c r="B4" s="38" t="s">
        <v>29</v>
      </c>
      <c r="C4" s="38" t="s">
        <v>57</v>
      </c>
      <c r="D4" s="38" t="s">
        <v>58</v>
      </c>
      <c r="E4" s="39">
        <v>2534045</v>
      </c>
      <c r="F4" s="39">
        <v>0</v>
      </c>
      <c r="G4" s="39">
        <v>202724</v>
      </c>
      <c r="H4" s="39">
        <v>2736769</v>
      </c>
    </row>
    <row r="5" spans="1:8" x14ac:dyDescent="0.25">
      <c r="E5" s="41">
        <f>SUM(E3:E4)</f>
        <v>4755205</v>
      </c>
      <c r="F5" s="41">
        <f t="shared" ref="F5:H5" si="0">SUM(F3:F4)</f>
        <v>111058</v>
      </c>
      <c r="G5" s="41">
        <f t="shared" si="0"/>
        <v>371532</v>
      </c>
      <c r="H5" s="41">
        <f t="shared" si="0"/>
        <v>5015679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zoomScaleNormal="100" workbookViewId="0">
      <selection activeCell="E6" sqref="E6:H6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44762</v>
      </c>
      <c r="B3" s="38" t="s">
        <v>29</v>
      </c>
      <c r="C3" s="38" t="s">
        <v>59</v>
      </c>
      <c r="D3" s="38" t="s">
        <v>60</v>
      </c>
      <c r="E3" s="39">
        <v>3194735</v>
      </c>
      <c r="F3" s="39">
        <v>159738</v>
      </c>
      <c r="G3" s="39">
        <v>242800</v>
      </c>
      <c r="H3" s="39">
        <v>3277797</v>
      </c>
    </row>
    <row r="4" spans="1:8" x14ac:dyDescent="0.25">
      <c r="A4" s="37">
        <v>44760</v>
      </c>
      <c r="B4" s="38" t="s">
        <v>29</v>
      </c>
      <c r="C4" s="38" t="s">
        <v>61</v>
      </c>
      <c r="D4" s="38" t="s">
        <v>62</v>
      </c>
      <c r="E4" s="39">
        <v>1752640</v>
      </c>
      <c r="F4" s="39">
        <v>0</v>
      </c>
      <c r="G4" s="39">
        <v>140211</v>
      </c>
      <c r="H4" s="39">
        <v>1892851</v>
      </c>
    </row>
    <row r="5" spans="1:8" x14ac:dyDescent="0.25">
      <c r="A5" s="37">
        <v>44747</v>
      </c>
      <c r="B5" s="38" t="s">
        <v>29</v>
      </c>
      <c r="C5" s="38" t="s">
        <v>63</v>
      </c>
      <c r="D5" s="38" t="s">
        <v>64</v>
      </c>
      <c r="E5" s="39">
        <v>2117465</v>
      </c>
      <c r="F5" s="39">
        <v>0</v>
      </c>
      <c r="G5" s="39">
        <v>169397</v>
      </c>
      <c r="H5" s="39">
        <v>2286862</v>
      </c>
    </row>
    <row r="6" spans="1:8" x14ac:dyDescent="0.25">
      <c r="E6" s="41">
        <f>SUM(E3:E5)</f>
        <v>7064840</v>
      </c>
      <c r="F6" s="41">
        <f t="shared" ref="F6:H6" si="0">SUM(F3:F5)</f>
        <v>159738</v>
      </c>
      <c r="G6" s="41">
        <f t="shared" si="0"/>
        <v>552408</v>
      </c>
      <c r="H6" s="41">
        <f t="shared" si="0"/>
        <v>7457510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topLeftCell="C1" zoomScaleNormal="100" workbookViewId="0">
      <selection activeCell="H7" sqref="H7"/>
    </sheetView>
  </sheetViews>
  <sheetFormatPr defaultColWidth="9.140625" defaultRowHeight="15" x14ac:dyDescent="0.25"/>
  <cols>
    <col min="1" max="1" width="13.5703125" style="40" customWidth="1"/>
    <col min="2" max="3" width="30" customWidth="1"/>
    <col min="4" max="4" width="15" customWidth="1"/>
    <col min="5" max="8" width="17.140625" style="20" customWidth="1"/>
  </cols>
  <sheetData>
    <row r="1" spans="1:8" ht="18.75" x14ac:dyDescent="0.3">
      <c r="A1" s="55"/>
      <c r="B1" s="55"/>
      <c r="C1" s="55"/>
      <c r="D1" s="55"/>
      <c r="E1" s="55"/>
      <c r="F1" s="55"/>
      <c r="G1" s="55"/>
      <c r="H1" s="55"/>
    </row>
    <row r="2" spans="1:8" ht="15" customHeight="1" x14ac:dyDescent="0.25">
      <c r="A2" s="35" t="s">
        <v>23</v>
      </c>
      <c r="B2" s="36" t="s">
        <v>24</v>
      </c>
      <c r="C2" s="36" t="s">
        <v>6</v>
      </c>
      <c r="D2" s="36" t="s">
        <v>5</v>
      </c>
      <c r="E2" s="19" t="s">
        <v>25</v>
      </c>
      <c r="F2" s="19" t="s">
        <v>26</v>
      </c>
      <c r="G2" s="19" t="s">
        <v>27</v>
      </c>
      <c r="H2" s="19" t="s">
        <v>28</v>
      </c>
    </row>
    <row r="3" spans="1:8" x14ac:dyDescent="0.25">
      <c r="A3" s="37">
        <v>44789</v>
      </c>
      <c r="B3" s="38" t="s">
        <v>29</v>
      </c>
      <c r="C3" s="38" t="s">
        <v>65</v>
      </c>
      <c r="D3" s="38" t="s">
        <v>66</v>
      </c>
      <c r="E3" s="39">
        <v>2977235</v>
      </c>
      <c r="F3" s="39">
        <v>148862</v>
      </c>
      <c r="G3" s="39">
        <v>226270</v>
      </c>
      <c r="H3" s="39">
        <v>3054643</v>
      </c>
    </row>
    <row r="4" spans="1:8" x14ac:dyDescent="0.25">
      <c r="A4" s="37">
        <v>44778</v>
      </c>
      <c r="B4" s="38" t="s">
        <v>29</v>
      </c>
      <c r="C4" s="38" t="s">
        <v>67</v>
      </c>
      <c r="D4" s="38" t="s">
        <v>68</v>
      </c>
      <c r="E4" s="39">
        <v>1823020</v>
      </c>
      <c r="F4" s="39">
        <v>91152</v>
      </c>
      <c r="G4" s="39">
        <v>138549</v>
      </c>
      <c r="H4" s="39">
        <v>1870417</v>
      </c>
    </row>
    <row r="5" spans="1:8" x14ac:dyDescent="0.25">
      <c r="E5" s="41">
        <f>SUM(E3:E4)</f>
        <v>4800255</v>
      </c>
      <c r="F5" s="41">
        <f t="shared" ref="F5:H5" si="0">SUM(F3:F4)</f>
        <v>240014</v>
      </c>
      <c r="G5" s="41">
        <f t="shared" si="0"/>
        <v>364819</v>
      </c>
      <c r="H5" s="41">
        <f t="shared" si="0"/>
        <v>4925060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</vt:lpstr>
      <vt:lpstr>bke t1</vt:lpstr>
      <vt:lpstr>bke t2</vt:lpstr>
      <vt:lpstr>bke t3</vt:lpstr>
      <vt:lpstr>bke t4</vt:lpstr>
      <vt:lpstr>bke t5</vt:lpstr>
      <vt:lpstr>bke t6</vt:lpstr>
      <vt:lpstr>bke t7</vt:lpstr>
      <vt:lpstr>bke t8</vt:lpstr>
      <vt:lpstr>bke t9</vt:lpstr>
      <vt:lpstr>bke t10</vt:lpstr>
      <vt:lpstr>bke t11</vt:lpstr>
      <vt:lpstr>bke 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2023-03-28T08:03:17Z</dcterms:modified>
</cp:coreProperties>
</file>