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KHACH HANG\CLEVER FOOD\"/>
    </mc:Choice>
  </mc:AlternateContent>
  <bookViews>
    <workbookView xWindow="-120" yWindow="-120" windowWidth="24240" windowHeight="13140" tabRatio="734" activeTab="5"/>
  </bookViews>
  <sheets>
    <sheet name="công nợ 2023" sheetId="1" r:id="rId1"/>
    <sheet name="tháng 1" sheetId="7" r:id="rId2"/>
    <sheet name="tháng 2" sheetId="8" r:id="rId3"/>
    <sheet name="tháng 3" sheetId="10" r:id="rId4"/>
    <sheet name="tháng 4" sheetId="12" r:id="rId5"/>
    <sheet name="tháng 5" sheetId="1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3" l="1"/>
  <c r="C21" i="13"/>
  <c r="G11" i="13"/>
  <c r="C7" i="1" l="1"/>
  <c r="C8" i="1" s="1"/>
  <c r="F25" i="1" l="1"/>
  <c r="D20" i="1" l="1"/>
  <c r="C17" i="12"/>
  <c r="H12" i="12"/>
  <c r="C6" i="1" s="1"/>
  <c r="G12" i="12"/>
  <c r="F12" i="12"/>
  <c r="E12" i="12"/>
  <c r="C19" i="12" l="1"/>
  <c r="C20" i="10"/>
  <c r="C18" i="10"/>
  <c r="C5" i="1"/>
  <c r="H12" i="10"/>
  <c r="F12" i="10"/>
  <c r="G12" i="10"/>
  <c r="E12" i="10"/>
  <c r="C13" i="8" l="1"/>
  <c r="H4" i="8" l="1"/>
  <c r="G4" i="8"/>
  <c r="F4" i="8"/>
  <c r="E4" i="8"/>
  <c r="C12" i="8" l="1"/>
  <c r="D13" i="7"/>
  <c r="D12" i="7"/>
  <c r="G6" i="7"/>
  <c r="F7" i="8" l="1"/>
  <c r="G7" i="8"/>
  <c r="H7" i="8"/>
  <c r="E7" i="8"/>
  <c r="C4" i="1" l="1"/>
  <c r="C3" i="1"/>
  <c r="E6" i="7" l="1"/>
  <c r="F6" i="7"/>
  <c r="D6" i="7"/>
  <c r="F26" i="1" l="1"/>
</calcChain>
</file>

<file path=xl/sharedStrings.xml><?xml version="1.0" encoding="utf-8"?>
<sst xmlns="http://schemas.openxmlformats.org/spreadsheetml/2006/main" count="208" uniqueCount="100">
  <si>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</si>
  <si>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</si>
  <si>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</si>
  <si>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</si>
  <si>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</si>
  <si>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</si>
  <si>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</si>
  <si>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</si>
  <si>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</si>
  <si>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Dư nợ phải thu CLEVERFOOD</t>
  </si>
  <si>
    <t>Hàng trả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</si>
  <si>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</si>
  <si>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</si>
  <si>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</si>
  <si>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</si>
  <si>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</si>
  <si>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</si>
  <si>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</si>
  <si>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Bảng kê hóa đơn tháng 1.2023</t>
  </si>
  <si>
    <t>DANH SÁCH BÁN HÀNG</t>
  </si>
  <si>
    <t>CÔNG TY CỔ PHẦN THỰC PHẨM SẠCH CLEVERFOOD</t>
  </si>
  <si>
    <t>00001085</t>
  </si>
  <si>
    <t>00000906</t>
  </si>
  <si>
    <t>00000222</t>
  </si>
  <si>
    <t>Số dòng = 3</t>
  </si>
  <si>
    <t>14/1/2023</t>
  </si>
  <si>
    <t>30/1/2023</t>
  </si>
  <si>
    <t>Số dòng = 4</t>
  </si>
  <si>
    <t>00002874</t>
  </si>
  <si>
    <t>CK CỐ ĐỊNH 4%</t>
  </si>
  <si>
    <t>00004057</t>
  </si>
  <si>
    <t>00004097</t>
  </si>
  <si>
    <t>CK CỐ ĐỊNH 4% - cleverfood Lữ Đoàn Mỹ Đình</t>
  </si>
  <si>
    <t>00009047</t>
  </si>
  <si>
    <t>CK CỐ ĐỊNH 4% - cleverfood Lữ Đoàn 136 Hồ Tùng Mậu</t>
  </si>
  <si>
    <t>Diễn giải</t>
  </si>
  <si>
    <t>Bảng kê hóa đơn tháng 2.2023</t>
  </si>
  <si>
    <t>Tổng số tiền thanh toán</t>
  </si>
  <si>
    <t>28/3/2023</t>
  </si>
  <si>
    <t>Thanh toán CN T1.2023</t>
  </si>
  <si>
    <t>ck cố định 4% - cleverfood Lữ Đoàn 136 Hồ Tùng Mậu</t>
  </si>
  <si>
    <t>00017687</t>
  </si>
  <si>
    <t>ck cố định 4% - cleverfood Lữ Đoàn 460 Khương Đình</t>
  </si>
  <si>
    <t>00017686</t>
  </si>
  <si>
    <t>00015701</t>
  </si>
  <si>
    <t>00015582</t>
  </si>
  <si>
    <t>00013732</t>
  </si>
  <si>
    <t>CHIẾT KHẤU CỐ ĐỊNH 4% - cleverfood Lữ Đoàn 21 Lê Đức Thọ</t>
  </si>
  <si>
    <t>00013284</t>
  </si>
  <si>
    <t>00012339</t>
  </si>
  <si>
    <t>cleverfood Lữ Đoàn Hoàng Đạo Thúy</t>
  </si>
  <si>
    <t>00011367</t>
  </si>
  <si>
    <t>cleverfood Lữ Đoàn 136 Hồ Tùng Mậu</t>
  </si>
  <si>
    <t>00011366</t>
  </si>
  <si>
    <t>Số dòng = 9</t>
  </si>
  <si>
    <t>THEO DÕI CÔNG NỢ / CTY CLEVERFOOD 2023</t>
  </si>
  <si>
    <t>Bảng kê hóa đơn tháng 3.2023</t>
  </si>
  <si>
    <t>Thanh toán CN T2.2023</t>
  </si>
  <si>
    <t>Thanh toán CN T3.2023</t>
  </si>
  <si>
    <t>25/4/2023</t>
  </si>
  <si>
    <t>Bán hàng cleverfood Lữ Đoàn Nghĩa Đô, CK CỐ ĐỊNH 4%, KM GÀ MUỐI 500G X 20% TỪ NGÀY 25-4 ĐẾN 15-05 - cleverfood Lữ Đoàn Nghĩa Đô</t>
  </si>
  <si>
    <t>00025012</t>
  </si>
  <si>
    <t>Bán hàng cleverfood Lữ Đoàn 136 Hồ Tùng Mậu, CK CỐ ĐỊNH 4%, KM GÀ MUỐI 500G X 20% TỪ NGÀY 25-4 ĐẾN 15-05 - cleverfood Lữ Đoàn 136 Hồ Tùng Mậu</t>
  </si>
  <si>
    <t>00023741</t>
  </si>
  <si>
    <t>Bán hàng cleverfood Lữ Đoàn 460 Khương Đình, CK CỐ ĐỊNH 4%</t>
  </si>
  <si>
    <t>00023557</t>
  </si>
  <si>
    <t>cleverfood Lữ Đoàn 21 Lê Đức Thọ, CK CỐ ĐỊNH 4%</t>
  </si>
  <si>
    <t>00022211</t>
  </si>
  <si>
    <t>Bán hàng cleverfood Lữ Đoàn Hoàng Đạo Thúy, CK CỐ ĐỊNH 4%</t>
  </si>
  <si>
    <t>00022200</t>
  </si>
  <si>
    <t>cleverfood Lữ Đoàn Nghĩa Đô, CK CỐ ĐỊNH 4%,</t>
  </si>
  <si>
    <t>00021833</t>
  </si>
  <si>
    <t>cleverfood Lữ Đoàn 136 Hồ Tùng Mậu, CK CỐ ĐỊNH 4%,</t>
  </si>
  <si>
    <t>00021818</t>
  </si>
  <si>
    <t>cleverfood Lữ Đoàn Mỹ Đình - CK CỐ ĐỊNH 4%</t>
  </si>
  <si>
    <t>00020513</t>
  </si>
  <si>
    <t>cleverfood Lữ Đoàn 136 Hồ Tùng Mậu, CK CỐ ĐỊNH 4%, HỦY HĐ 19229 XUẤT LẠI HĐ 19326</t>
  </si>
  <si>
    <t>00019326</t>
  </si>
  <si>
    <t>Số dòng = 10</t>
  </si>
  <si>
    <t>Bảng kê hóa đơn tháng 4.2023</t>
  </si>
  <si>
    <t>29/5/2023</t>
  </si>
  <si>
    <t>Thanh toán CN T4.2023</t>
  </si>
  <si>
    <t>Bán hàng cleverfood Lữ Đoàn 136 Hồ Tùng Mậu, CK CỐ ĐỊNH 4%</t>
  </si>
  <si>
    <t>00030080</t>
  </si>
  <si>
    <t>00029846</t>
  </si>
  <si>
    <t>Bán hàng cleverfood Lữ Đoàn 21 Lê Đức Thọ, CK 4%</t>
  </si>
  <si>
    <t>00029699</t>
  </si>
  <si>
    <t>Bán hàng cleverfood Lữ Đoàn 136 Hồ Tùng Mậu, CK CỐ ĐỊNH 4%, KM GÀ MUỐI 500G X 20% TỪ NGÀY 25-4 ĐẾN 15-05</t>
  </si>
  <si>
    <t>00028303</t>
  </si>
  <si>
    <t>Bán hàng cleverfood Lữ Đoàn Hoàng Đạo Thúy, CK CỐ ĐỊNH 4%, KM GÀ MUỐI 500G X 20% TỪ NGÀY 25-4 ĐẾN 15-05-2023</t>
  </si>
  <si>
    <t>00028302</t>
  </si>
  <si>
    <t>Bán hàng cleverfood Lữ Đoàn Mỹ Đình, CK CỐ ĐỊNH 4%, KM GÀ MUỐI 500G X 20% TỪ NGÀY 25-4 ĐẾN 15-05-2023</t>
  </si>
  <si>
    <t>00028160</t>
  </si>
  <si>
    <t>00025450</t>
  </si>
  <si>
    <t>00025310</t>
  </si>
  <si>
    <t>Số dòng = 8</t>
  </si>
  <si>
    <t>20/5/2023</t>
  </si>
  <si>
    <t>Bảng kê hóa đơn tháng 5.2023</t>
  </si>
  <si>
    <t>23/5/2023</t>
  </si>
  <si>
    <t>26/5/2023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</si>
</sst>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64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/>
    <xf numFmtId="0" fontId="5" fillId="5" borderId="1" xfId="0" applyFont="1" applyFill="1" applyBorder="1"/>
    <xf numFmtId="0" fontId="2" fillId="5" borderId="0" xfId="0" applyFont="1" applyFill="1"/>
    <xf numFmtId="14" fontId="2" fillId="5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65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65" fontId="9" fillId="6" borderId="6" xfId="0" applyNumberFormat="1" applyFont="1" applyFill="1" applyBorder="1" applyAlignment="1">
      <alignment horizontal="left" vertical="center"/>
    </xf>
    <xf numFmtId="165" fontId="0" fillId="0" borderId="0" xfId="0" applyNumberFormat="1"/>
    <xf numFmtId="38" fontId="0" fillId="0" borderId="0" xfId="0" applyNumberFormat="1"/>
    <xf numFmtId="38" fontId="11" fillId="3" borderId="6" xfId="0" applyNumberFormat="1" applyFont="1" applyFill="1" applyBorder="1" applyAlignment="1">
      <alignment horizontal="right" vertical="center"/>
    </xf>
    <xf numFmtId="164" fontId="2" fillId="5" borderId="1" xfId="1" applyNumberFormat="1" applyFont="1" applyFill="1" applyBorder="1" applyAlignment="1">
      <alignment horizontal="center"/>
    </xf>
    <xf numFmtId="164" fontId="3" fillId="5" borderId="1" xfId="1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38" fontId="0" fillId="3" borderId="0" xfId="0" applyNumberFormat="1" applyFill="1"/>
    <xf numFmtId="164" fontId="0" fillId="0" borderId="0" xfId="0" applyNumberFormat="1"/>
    <xf numFmtId="164" fontId="13" fillId="3" borderId="0" xfId="0" applyNumberFormat="1" applyFont="1" applyFill="1"/>
    <xf numFmtId="164" fontId="0" fillId="0" borderId="0" xfId="1" applyNumberFormat="1" applyFont="1"/>
    <xf numFmtId="164" fontId="0" fillId="0" borderId="1" xfId="1" applyNumberFormat="1" applyFont="1" applyBorder="1"/>
    <xf numFmtId="164" fontId="0" fillId="3" borderId="0" xfId="0" applyNumberFormat="1" applyFill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165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H30"/>
  <sheetViews>
    <sheetView workbookViewId="0">
      <pane ySplit="2" topLeftCell="A6" activePane="bottomLeft" state="frozen"/>
      <selection pane="bottomLeft" activeCell="C9" sqref="C9"/>
    </sheetView>
  </sheetViews>
  <sheetFormatPr defaultRowHeight="21" customHeight="1" x14ac:dyDescent="0.25"/>
  <cols>
    <col min="1" max="1" width="15.28515625" style="11" customWidth="1"/>
    <col min="2" max="2" width="35" style="8" customWidth="1"/>
    <col min="3" max="3" width="19.28515625" style="2" customWidth="1"/>
    <col min="4" max="4" width="17.7109375" style="1" customWidth="1"/>
    <col min="5" max="5" width="17.85546875" style="1" customWidth="1"/>
    <col min="6" max="6" width="17.5703125" style="1" customWidth="1"/>
    <col min="7" max="7" width="12.7109375" style="1" bestFit="1" customWidth="1"/>
    <col min="8" max="8" width="13" style="1" customWidth="1"/>
    <col min="9" max="16384" width="9.140625" style="1"/>
  </cols>
  <sheetData>
    <row r="1" spans="1:8" ht="27" customHeight="1" x14ac:dyDescent="0.3">
      <c r="A1" s="57" t="s">
        <v>55</v>
      </c>
      <c r="B1" s="57"/>
      <c r="C1" s="57"/>
      <c r="D1" s="57"/>
      <c r="E1" s="57"/>
      <c r="F1" s="57"/>
    </row>
    <row r="2" spans="1:8" s="12" customFormat="1" ht="40.5" customHeight="1" x14ac:dyDescent="0.25">
      <c r="A2" s="18" t="s">
        <v>0</v>
      </c>
      <c r="B2" s="19" t="s">
        <v>5</v>
      </c>
      <c r="C2" s="19" t="s">
        <v>1</v>
      </c>
      <c r="D2" s="19" t="s">
        <v>2</v>
      </c>
      <c r="E2" s="19" t="s">
        <v>3</v>
      </c>
      <c r="F2" s="19" t="s">
        <v>4</v>
      </c>
    </row>
    <row r="3" spans="1:8" ht="21" customHeight="1" x14ac:dyDescent="0.25">
      <c r="A3" s="17"/>
      <c r="B3" s="13" t="s">
        <v>18</v>
      </c>
      <c r="C3" s="14">
        <f>'tháng 1'!G6</f>
        <v>8855585</v>
      </c>
      <c r="D3" s="14"/>
      <c r="E3" s="15"/>
      <c r="F3" s="15"/>
    </row>
    <row r="4" spans="1:8" ht="21" customHeight="1" x14ac:dyDescent="0.25">
      <c r="A4" s="17"/>
      <c r="B4" s="13" t="s">
        <v>36</v>
      </c>
      <c r="C4" s="14">
        <f>'tháng 2'!H7</f>
        <v>7869929</v>
      </c>
      <c r="D4" s="14"/>
      <c r="E4" s="15"/>
      <c r="F4" s="15"/>
      <c r="G4" s="34"/>
    </row>
    <row r="5" spans="1:8" ht="21" customHeight="1" x14ac:dyDescent="0.25">
      <c r="A5" s="17"/>
      <c r="B5" s="13" t="s">
        <v>56</v>
      </c>
      <c r="C5" s="14">
        <f>'tháng 3'!H12</f>
        <v>14227173</v>
      </c>
      <c r="D5" s="14"/>
      <c r="E5" s="15"/>
      <c r="F5" s="15"/>
    </row>
    <row r="6" spans="1:8" ht="21" customHeight="1" x14ac:dyDescent="0.25">
      <c r="A6" s="56"/>
      <c r="B6" s="13" t="s">
        <v>79</v>
      </c>
      <c r="C6" s="14">
        <f>'tháng 4'!H12</f>
        <v>15885660</v>
      </c>
      <c r="D6" s="14"/>
      <c r="E6" s="15"/>
      <c r="F6" s="15"/>
    </row>
    <row r="7" spans="1:8" ht="21" customHeight="1" x14ac:dyDescent="0.25">
      <c r="A7" s="56"/>
      <c r="B7" s="13" t="s">
        <v>97</v>
      </c>
      <c r="C7" s="14">
        <f>'tháng 5'!G11</f>
        <v>11704508</v>
      </c>
      <c r="D7" s="14"/>
      <c r="E7" s="15"/>
      <c r="F7" s="15"/>
    </row>
    <row r="8" spans="1:8" ht="21" customHeight="1" x14ac:dyDescent="0.25">
      <c r="A8" s="58" t="s">
        <v>6</v>
      </c>
      <c r="B8" s="59"/>
      <c r="C8" s="20">
        <f>SUM(C3:C7)</f>
        <v>58542855</v>
      </c>
      <c r="D8" s="21"/>
      <c r="E8" s="22"/>
      <c r="F8" s="23"/>
      <c r="H8" s="34"/>
    </row>
    <row r="9" spans="1:8" s="31" customFormat="1" ht="21" customHeight="1" x14ac:dyDescent="0.25">
      <c r="A9" s="32">
        <v>45017</v>
      </c>
      <c r="B9" s="27" t="s">
        <v>10</v>
      </c>
      <c r="C9" s="28"/>
      <c r="D9" s="46">
        <v>117278</v>
      </c>
      <c r="E9" s="29"/>
      <c r="F9" s="30"/>
    </row>
    <row r="10" spans="1:8" s="31" customFormat="1" ht="21" customHeight="1" x14ac:dyDescent="0.25">
      <c r="A10" s="32" t="s">
        <v>25</v>
      </c>
      <c r="B10" s="27" t="s">
        <v>10</v>
      </c>
      <c r="C10" s="28"/>
      <c r="D10" s="46">
        <v>1524604</v>
      </c>
      <c r="E10" s="29"/>
      <c r="F10" s="30"/>
    </row>
    <row r="11" spans="1:8" s="31" customFormat="1" ht="21" customHeight="1" x14ac:dyDescent="0.25">
      <c r="A11" s="33" t="s">
        <v>26</v>
      </c>
      <c r="B11" s="27" t="s">
        <v>10</v>
      </c>
      <c r="C11" s="14"/>
      <c r="D11" s="45">
        <v>370812</v>
      </c>
      <c r="E11" s="29"/>
      <c r="F11" s="30"/>
    </row>
    <row r="12" spans="1:8" s="31" customFormat="1" ht="21" customHeight="1" x14ac:dyDescent="0.25">
      <c r="A12" s="33">
        <v>44963</v>
      </c>
      <c r="B12" s="27" t="s">
        <v>10</v>
      </c>
      <c r="C12" s="16"/>
      <c r="D12" s="15">
        <v>977364</v>
      </c>
      <c r="E12" s="29"/>
      <c r="F12" s="30"/>
    </row>
    <row r="13" spans="1:8" ht="21" customHeight="1" x14ac:dyDescent="0.25">
      <c r="A13" s="33">
        <v>44971</v>
      </c>
      <c r="B13" s="27" t="s">
        <v>10</v>
      </c>
      <c r="C13" s="16"/>
      <c r="D13" s="15">
        <v>263114</v>
      </c>
      <c r="E13" s="15"/>
      <c r="F13" s="16"/>
    </row>
    <row r="14" spans="1:8" ht="21" customHeight="1" x14ac:dyDescent="0.25">
      <c r="A14" s="33">
        <v>44993</v>
      </c>
      <c r="B14" s="27" t="s">
        <v>10</v>
      </c>
      <c r="C14" s="16"/>
      <c r="D14" s="52">
        <v>128938</v>
      </c>
      <c r="E14" s="15"/>
      <c r="F14" s="16"/>
    </row>
    <row r="15" spans="1:8" ht="21" customHeight="1" x14ac:dyDescent="0.25">
      <c r="A15" s="33">
        <v>44993</v>
      </c>
      <c r="B15" s="27" t="s">
        <v>10</v>
      </c>
      <c r="C15" s="16"/>
      <c r="D15" s="52">
        <v>395526</v>
      </c>
      <c r="E15" s="15"/>
      <c r="F15" s="16"/>
    </row>
    <row r="16" spans="1:8" ht="21" customHeight="1" x14ac:dyDescent="0.25">
      <c r="A16" s="33">
        <v>44999</v>
      </c>
      <c r="B16" s="27" t="s">
        <v>10</v>
      </c>
      <c r="C16" s="16"/>
      <c r="D16" s="52">
        <v>95832</v>
      </c>
      <c r="E16" s="15"/>
      <c r="F16" s="16"/>
    </row>
    <row r="17" spans="1:6" ht="21" customHeight="1" x14ac:dyDescent="0.25">
      <c r="A17" s="33">
        <v>45003</v>
      </c>
      <c r="B17" s="27" t="s">
        <v>10</v>
      </c>
      <c r="C17" s="16"/>
      <c r="D17" s="52">
        <v>158980</v>
      </c>
      <c r="E17" s="15"/>
      <c r="F17" s="16"/>
    </row>
    <row r="18" spans="1:6" ht="21" customHeight="1" x14ac:dyDescent="0.25">
      <c r="A18" s="54">
        <v>45028</v>
      </c>
      <c r="B18" s="27" t="s">
        <v>10</v>
      </c>
      <c r="C18" s="16"/>
      <c r="D18" s="52">
        <v>64469</v>
      </c>
      <c r="E18" s="15"/>
      <c r="F18" s="16"/>
    </row>
    <row r="19" spans="1:6" ht="21" customHeight="1" x14ac:dyDescent="0.25">
      <c r="A19" s="54">
        <v>45036</v>
      </c>
      <c r="B19" s="27" t="s">
        <v>10</v>
      </c>
      <c r="C19" s="16"/>
      <c r="D19" s="52">
        <v>64469</v>
      </c>
      <c r="E19" s="15"/>
      <c r="F19" s="16"/>
    </row>
    <row r="20" spans="1:6" ht="21" customHeight="1" x14ac:dyDescent="0.25">
      <c r="A20" s="58" t="s">
        <v>7</v>
      </c>
      <c r="B20" s="59"/>
      <c r="C20" s="20"/>
      <c r="D20" s="20">
        <f>SUM(D9:D19)</f>
        <v>4161386</v>
      </c>
      <c r="E20" s="22"/>
      <c r="F20" s="23"/>
    </row>
    <row r="21" spans="1:6" ht="21" customHeight="1" x14ac:dyDescent="0.25">
      <c r="A21" s="17" t="s">
        <v>38</v>
      </c>
      <c r="B21" s="13" t="s">
        <v>39</v>
      </c>
      <c r="C21" s="14"/>
      <c r="D21" s="14"/>
      <c r="E21" s="15"/>
      <c r="F21" s="15">
        <v>6842896</v>
      </c>
    </row>
    <row r="22" spans="1:6" ht="21" customHeight="1" x14ac:dyDescent="0.25">
      <c r="A22" s="17" t="s">
        <v>59</v>
      </c>
      <c r="B22" s="13" t="s">
        <v>57</v>
      </c>
      <c r="C22" s="14"/>
      <c r="D22" s="14"/>
      <c r="E22" s="15"/>
      <c r="F22" s="15">
        <v>6629456</v>
      </c>
    </row>
    <row r="23" spans="1:6" ht="21" customHeight="1" x14ac:dyDescent="0.25">
      <c r="A23" s="17">
        <v>45021</v>
      </c>
      <c r="B23" s="13" t="s">
        <v>58</v>
      </c>
      <c r="C23" s="14"/>
      <c r="D23" s="14"/>
      <c r="E23" s="15"/>
      <c r="F23" s="15">
        <v>13447914</v>
      </c>
    </row>
    <row r="24" spans="1:6" ht="21" customHeight="1" x14ac:dyDescent="0.25">
      <c r="A24" s="17" t="s">
        <v>80</v>
      </c>
      <c r="B24" s="13" t="s">
        <v>81</v>
      </c>
      <c r="C24" s="14"/>
      <c r="D24" s="14"/>
      <c r="E24" s="15"/>
      <c r="F24" s="15">
        <v>15756722</v>
      </c>
    </row>
    <row r="25" spans="1:6" ht="21" customHeight="1" x14ac:dyDescent="0.25">
      <c r="A25" s="58" t="s">
        <v>8</v>
      </c>
      <c r="B25" s="59"/>
      <c r="C25" s="24"/>
      <c r="D25" s="21"/>
      <c r="E25" s="23"/>
      <c r="F25" s="25">
        <f>SUM(F21:F24)</f>
        <v>42676988</v>
      </c>
    </row>
    <row r="26" spans="1:6" ht="21" customHeight="1" x14ac:dyDescent="0.25">
      <c r="A26" s="60" t="s">
        <v>9</v>
      </c>
      <c r="B26" s="61"/>
      <c r="C26" s="61"/>
      <c r="D26" s="61"/>
      <c r="E26" s="62"/>
      <c r="F26" s="26">
        <f>C8-D20-F25</f>
        <v>11704481</v>
      </c>
    </row>
    <row r="27" spans="1:6" ht="21" customHeight="1" x14ac:dyDescent="0.25">
      <c r="A27" s="3"/>
      <c r="B27" s="9"/>
      <c r="C27" s="5"/>
      <c r="D27" s="4"/>
    </row>
    <row r="28" spans="1:6" ht="21" customHeight="1" x14ac:dyDescent="0.25">
      <c r="A28" s="3"/>
      <c r="B28" s="9"/>
      <c r="C28" s="5"/>
      <c r="D28" s="4"/>
    </row>
    <row r="29" spans="1:6" ht="21" customHeight="1" x14ac:dyDescent="0.25">
      <c r="A29" s="3"/>
      <c r="B29" s="9"/>
      <c r="C29" s="5"/>
      <c r="D29" s="4"/>
    </row>
    <row r="30" spans="1:6" ht="21" customHeight="1" x14ac:dyDescent="0.25">
      <c r="A30" s="10"/>
      <c r="C30" s="6"/>
      <c r="D30" s="7"/>
    </row>
  </sheetData>
  <mergeCells count="5">
    <mergeCell ref="A1:F1"/>
    <mergeCell ref="A8:B8"/>
    <mergeCell ref="A20:B20"/>
    <mergeCell ref="A25:B25"/>
    <mergeCell ref="A26:E26"/>
  </mergeCells>
  <conditionalFormatting sqref="A27:B29 A26">
    <cfRule type="duplicateValues" dxfId="0" priority="5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3"/>
  <sheetViews>
    <sheetView zoomScaleNormal="100" workbookViewId="0">
      <selection activeCell="D12" sqref="D12"/>
    </sheetView>
  </sheetViews>
  <sheetFormatPr defaultColWidth="9.140625" defaultRowHeight="15" x14ac:dyDescent="0.25"/>
  <cols>
    <col min="1" max="1" width="14.28515625" style="42" customWidth="1"/>
    <col min="2" max="2" width="30" customWidth="1"/>
    <col min="3" max="3" width="15" customWidth="1"/>
    <col min="4" max="7" width="17.140625" style="43" customWidth="1"/>
  </cols>
  <sheetData>
    <row r="1" spans="1:7" ht="18.75" x14ac:dyDescent="0.3">
      <c r="A1" s="63" t="s">
        <v>19</v>
      </c>
      <c r="B1" s="63"/>
      <c r="C1" s="63"/>
      <c r="D1" s="63"/>
      <c r="E1" s="63"/>
      <c r="F1" s="63"/>
      <c r="G1" s="63"/>
    </row>
    <row r="2" spans="1:7" ht="15" customHeight="1" x14ac:dyDescent="0.25">
      <c r="A2" s="35" t="s">
        <v>11</v>
      </c>
      <c r="B2" s="36" t="s">
        <v>12</v>
      </c>
      <c r="C2" s="36" t="s">
        <v>13</v>
      </c>
      <c r="D2" s="37" t="s">
        <v>14</v>
      </c>
      <c r="E2" s="37" t="s">
        <v>15</v>
      </c>
      <c r="F2" s="37" t="s">
        <v>16</v>
      </c>
      <c r="G2" s="37" t="s">
        <v>17</v>
      </c>
    </row>
    <row r="3" spans="1:7" ht="20.25" customHeight="1" x14ac:dyDescent="0.25">
      <c r="A3" s="38">
        <v>44937</v>
      </c>
      <c r="B3" s="39" t="s">
        <v>20</v>
      </c>
      <c r="C3" s="39" t="s">
        <v>21</v>
      </c>
      <c r="D3" s="40">
        <v>4606350</v>
      </c>
      <c r="E3" s="40">
        <v>184254</v>
      </c>
      <c r="F3" s="40">
        <v>442210</v>
      </c>
      <c r="G3" s="40">
        <v>4864306</v>
      </c>
    </row>
    <row r="4" spans="1:7" ht="20.25" customHeight="1" x14ac:dyDescent="0.25">
      <c r="A4" s="38">
        <v>44935</v>
      </c>
      <c r="B4" s="39" t="s">
        <v>20</v>
      </c>
      <c r="C4" s="39" t="s">
        <v>22</v>
      </c>
      <c r="D4" s="40">
        <v>734310</v>
      </c>
      <c r="E4" s="40">
        <v>29372</v>
      </c>
      <c r="F4" s="40">
        <v>70494</v>
      </c>
      <c r="G4" s="40">
        <v>775432</v>
      </c>
    </row>
    <row r="5" spans="1:7" ht="20.25" customHeight="1" x14ac:dyDescent="0.25">
      <c r="A5" s="38">
        <v>44930</v>
      </c>
      <c r="B5" s="39" t="s">
        <v>20</v>
      </c>
      <c r="C5" s="39" t="s">
        <v>23</v>
      </c>
      <c r="D5" s="40">
        <v>3045310</v>
      </c>
      <c r="E5" s="40">
        <v>121813</v>
      </c>
      <c r="F5" s="40">
        <v>292350</v>
      </c>
      <c r="G5" s="40">
        <v>3215847</v>
      </c>
    </row>
    <row r="6" spans="1:7" x14ac:dyDescent="0.25">
      <c r="A6" s="41" t="s">
        <v>24</v>
      </c>
      <c r="D6" s="44">
        <f>SUM(D3:D5)</f>
        <v>8385970</v>
      </c>
      <c r="E6" s="44">
        <f t="shared" ref="E6:F6" si="0">SUM(E3:E5)</f>
        <v>335439</v>
      </c>
      <c r="F6" s="44">
        <f t="shared" si="0"/>
        <v>805054</v>
      </c>
      <c r="G6" s="44">
        <f>SUM(G3:G5)</f>
        <v>8855585</v>
      </c>
    </row>
    <row r="9" spans="1:7" ht="15.75" x14ac:dyDescent="0.25">
      <c r="A9" s="32">
        <v>45017</v>
      </c>
      <c r="B9" s="27" t="s">
        <v>10</v>
      </c>
      <c r="C9" s="28"/>
      <c r="D9" s="46">
        <v>117278</v>
      </c>
    </row>
    <row r="10" spans="1:7" ht="15.75" x14ac:dyDescent="0.25">
      <c r="A10" s="32" t="s">
        <v>25</v>
      </c>
      <c r="B10" s="27" t="s">
        <v>10</v>
      </c>
      <c r="C10" s="28"/>
      <c r="D10" s="46">
        <v>1524604</v>
      </c>
    </row>
    <row r="11" spans="1:7" ht="15.75" x14ac:dyDescent="0.25">
      <c r="A11" s="33" t="s">
        <v>26</v>
      </c>
      <c r="B11" s="27" t="s">
        <v>10</v>
      </c>
      <c r="C11" s="14"/>
      <c r="D11" s="45">
        <v>370812</v>
      </c>
    </row>
    <row r="12" spans="1:7" x14ac:dyDescent="0.25">
      <c r="D12" s="43">
        <f>SUM(D9:D11)</f>
        <v>2012694</v>
      </c>
    </row>
    <row r="13" spans="1:7" ht="15.75" x14ac:dyDescent="0.25">
      <c r="B13" s="47" t="s">
        <v>37</v>
      </c>
      <c r="D13" s="48">
        <f>G6-D12</f>
        <v>6842891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3"/>
  <sheetViews>
    <sheetView zoomScaleNormal="100" workbookViewId="0">
      <selection activeCell="B13" sqref="B13"/>
    </sheetView>
  </sheetViews>
  <sheetFormatPr defaultColWidth="9.140625" defaultRowHeight="15" x14ac:dyDescent="0.25"/>
  <cols>
    <col min="1" max="1" width="14.28515625" style="42" customWidth="1"/>
    <col min="2" max="2" width="42" customWidth="1"/>
    <col min="3" max="3" width="37" customWidth="1"/>
    <col min="4" max="4" width="15" customWidth="1"/>
    <col min="5" max="5" width="15.140625" style="43" customWidth="1"/>
    <col min="6" max="8" width="17.140625" style="43" customWidth="1"/>
  </cols>
  <sheetData>
    <row r="1" spans="1:8" ht="18.75" x14ac:dyDescent="0.3">
      <c r="A1" s="63" t="s">
        <v>19</v>
      </c>
      <c r="B1" s="63"/>
      <c r="C1" s="63"/>
      <c r="D1" s="63"/>
      <c r="E1" s="63"/>
      <c r="F1" s="63"/>
      <c r="G1" s="63"/>
      <c r="H1" s="63"/>
    </row>
    <row r="2" spans="1:8" ht="15" customHeight="1" x14ac:dyDescent="0.25">
      <c r="A2" s="35" t="s">
        <v>11</v>
      </c>
      <c r="B2" s="36" t="s">
        <v>12</v>
      </c>
      <c r="C2" s="36" t="s">
        <v>35</v>
      </c>
      <c r="D2" s="36" t="s">
        <v>13</v>
      </c>
      <c r="E2" s="37" t="s">
        <v>14</v>
      </c>
      <c r="F2" s="37" t="s">
        <v>15</v>
      </c>
      <c r="G2" s="37" t="s">
        <v>16</v>
      </c>
      <c r="H2" s="37" t="s">
        <v>17</v>
      </c>
    </row>
    <row r="3" spans="1:8" ht="26.25" customHeight="1" x14ac:dyDescent="0.25">
      <c r="A3" s="38">
        <v>44984</v>
      </c>
      <c r="B3" s="39" t="s">
        <v>20</v>
      </c>
      <c r="C3" s="39" t="s">
        <v>34</v>
      </c>
      <c r="D3" s="39" t="s">
        <v>33</v>
      </c>
      <c r="E3" s="40">
        <v>1614535</v>
      </c>
      <c r="F3" s="40">
        <v>64581</v>
      </c>
      <c r="G3" s="40">
        <v>154995</v>
      </c>
      <c r="H3" s="40">
        <v>1704949</v>
      </c>
    </row>
    <row r="4" spans="1:8" ht="26.25" customHeight="1" x14ac:dyDescent="0.25">
      <c r="A4" s="38">
        <v>44971</v>
      </c>
      <c r="B4" s="39" t="s">
        <v>20</v>
      </c>
      <c r="C4" s="39" t="s">
        <v>32</v>
      </c>
      <c r="D4" s="39" t="s">
        <v>31</v>
      </c>
      <c r="E4" s="40">
        <f>1744931-138000</f>
        <v>1606931</v>
      </c>
      <c r="F4" s="40">
        <f>69797-5520</f>
        <v>64277</v>
      </c>
      <c r="G4" s="40">
        <f>167513-13248</f>
        <v>154265</v>
      </c>
      <c r="H4" s="40">
        <f>E4-F4+G4</f>
        <v>1696919</v>
      </c>
    </row>
    <row r="5" spans="1:8" ht="26.25" customHeight="1" x14ac:dyDescent="0.25">
      <c r="A5" s="38">
        <v>44970</v>
      </c>
      <c r="B5" s="39" t="s">
        <v>20</v>
      </c>
      <c r="C5" s="39" t="s">
        <v>29</v>
      </c>
      <c r="D5" s="39" t="s">
        <v>30</v>
      </c>
      <c r="E5" s="40">
        <v>734310</v>
      </c>
      <c r="F5" s="40">
        <v>29372</v>
      </c>
      <c r="G5" s="40">
        <v>70494</v>
      </c>
      <c r="H5" s="40">
        <v>775432</v>
      </c>
    </row>
    <row r="6" spans="1:8" ht="26.25" customHeight="1" x14ac:dyDescent="0.25">
      <c r="A6" s="38">
        <v>44958</v>
      </c>
      <c r="B6" s="39" t="s">
        <v>20</v>
      </c>
      <c r="C6" s="39" t="s">
        <v>29</v>
      </c>
      <c r="D6" s="39" t="s">
        <v>28</v>
      </c>
      <c r="E6" s="40">
        <v>3496806</v>
      </c>
      <c r="F6" s="40">
        <v>139871</v>
      </c>
      <c r="G6" s="40">
        <v>335694</v>
      </c>
      <c r="H6" s="40">
        <v>3692629</v>
      </c>
    </row>
    <row r="7" spans="1:8" x14ac:dyDescent="0.25">
      <c r="A7" s="41" t="s">
        <v>27</v>
      </c>
      <c r="E7" s="44">
        <f>SUM(E3:E6)</f>
        <v>7452582</v>
      </c>
      <c r="F7" s="44">
        <f t="shared" ref="F7:H7" si="0">SUM(F3:F6)</f>
        <v>298101</v>
      </c>
      <c r="G7" s="44">
        <f t="shared" si="0"/>
        <v>715448</v>
      </c>
      <c r="H7" s="44">
        <f t="shared" si="0"/>
        <v>7869929</v>
      </c>
    </row>
    <row r="10" spans="1:8" ht="15.75" x14ac:dyDescent="0.25">
      <c r="A10" s="33">
        <v>44963</v>
      </c>
      <c r="B10" s="27" t="s">
        <v>10</v>
      </c>
      <c r="C10" s="15">
        <v>977364</v>
      </c>
    </row>
    <row r="11" spans="1:8" ht="15.75" x14ac:dyDescent="0.25">
      <c r="A11" s="33">
        <v>44971</v>
      </c>
      <c r="B11" s="27" t="s">
        <v>10</v>
      </c>
      <c r="C11" s="15">
        <v>263114</v>
      </c>
    </row>
    <row r="12" spans="1:8" x14ac:dyDescent="0.25">
      <c r="C12" s="49">
        <f>SUM(C10:C11)</f>
        <v>1240478</v>
      </c>
    </row>
    <row r="13" spans="1:8" ht="15.75" x14ac:dyDescent="0.25">
      <c r="B13" s="47" t="s">
        <v>37</v>
      </c>
      <c r="C13" s="50">
        <f>H7-C12</f>
        <v>6629451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0"/>
  <sheetViews>
    <sheetView zoomScaleNormal="100" workbookViewId="0">
      <selection activeCell="B20" sqref="B20"/>
    </sheetView>
  </sheetViews>
  <sheetFormatPr defaultColWidth="9.140625" defaultRowHeight="15" x14ac:dyDescent="0.25"/>
  <cols>
    <col min="1" max="1" width="14.28515625" style="42" customWidth="1"/>
    <col min="2" max="2" width="30" customWidth="1"/>
    <col min="3" max="3" width="43.7109375" customWidth="1"/>
    <col min="4" max="4" width="15" customWidth="1"/>
    <col min="5" max="8" width="17.140625" style="43" customWidth="1"/>
  </cols>
  <sheetData>
    <row r="1" spans="1:8" ht="18.75" x14ac:dyDescent="0.3">
      <c r="A1" s="63" t="s">
        <v>19</v>
      </c>
      <c r="B1" s="63"/>
      <c r="C1" s="63"/>
      <c r="D1" s="63"/>
      <c r="E1" s="63"/>
      <c r="F1" s="63"/>
      <c r="G1" s="63"/>
      <c r="H1" s="63"/>
    </row>
    <row r="2" spans="1:8" ht="15" customHeight="1" x14ac:dyDescent="0.25">
      <c r="A2" s="35" t="s">
        <v>11</v>
      </c>
      <c r="B2" s="36" t="s">
        <v>12</v>
      </c>
      <c r="C2" s="36" t="s">
        <v>35</v>
      </c>
      <c r="D2" s="36" t="s">
        <v>13</v>
      </c>
      <c r="E2" s="37" t="s">
        <v>14</v>
      </c>
      <c r="F2" s="37" t="s">
        <v>15</v>
      </c>
      <c r="G2" s="37" t="s">
        <v>16</v>
      </c>
      <c r="H2" s="37" t="s">
        <v>17</v>
      </c>
    </row>
    <row r="3" spans="1:8" ht="21" customHeight="1" x14ac:dyDescent="0.25">
      <c r="A3" s="38">
        <v>45013</v>
      </c>
      <c r="B3" s="39" t="s">
        <v>20</v>
      </c>
      <c r="C3" s="39" t="s">
        <v>40</v>
      </c>
      <c r="D3" s="39" t="s">
        <v>41</v>
      </c>
      <c r="E3" s="40">
        <v>2663381</v>
      </c>
      <c r="F3" s="40">
        <v>106535</v>
      </c>
      <c r="G3" s="40">
        <v>255685</v>
      </c>
      <c r="H3" s="40">
        <v>2812531</v>
      </c>
    </row>
    <row r="4" spans="1:8" ht="21" customHeight="1" x14ac:dyDescent="0.25">
      <c r="A4" s="38">
        <v>45013</v>
      </c>
      <c r="B4" s="39" t="s">
        <v>20</v>
      </c>
      <c r="C4" s="39" t="s">
        <v>42</v>
      </c>
      <c r="D4" s="39" t="s">
        <v>43</v>
      </c>
      <c r="E4" s="40">
        <v>785628</v>
      </c>
      <c r="F4" s="40">
        <v>31426</v>
      </c>
      <c r="G4" s="40">
        <v>75420</v>
      </c>
      <c r="H4" s="40">
        <v>829622</v>
      </c>
    </row>
    <row r="5" spans="1:8" ht="21" customHeight="1" x14ac:dyDescent="0.25">
      <c r="A5" s="38">
        <v>45003</v>
      </c>
      <c r="B5" s="39" t="s">
        <v>20</v>
      </c>
      <c r="C5" s="39" t="s">
        <v>42</v>
      </c>
      <c r="D5" s="39" t="s">
        <v>44</v>
      </c>
      <c r="E5" s="40">
        <v>700329</v>
      </c>
      <c r="F5" s="40">
        <v>28013</v>
      </c>
      <c r="G5" s="40">
        <v>67232</v>
      </c>
      <c r="H5" s="40">
        <v>739548</v>
      </c>
    </row>
    <row r="6" spans="1:8" ht="21" customHeight="1" x14ac:dyDescent="0.25">
      <c r="A6" s="38">
        <v>45002</v>
      </c>
      <c r="B6" s="39" t="s">
        <v>20</v>
      </c>
      <c r="C6" s="39" t="s">
        <v>34</v>
      </c>
      <c r="D6" s="39" t="s">
        <v>45</v>
      </c>
      <c r="E6" s="40">
        <v>2023090</v>
      </c>
      <c r="F6" s="40">
        <v>80923</v>
      </c>
      <c r="G6" s="40">
        <v>194217</v>
      </c>
      <c r="H6" s="40">
        <v>2136384</v>
      </c>
    </row>
    <row r="7" spans="1:8" ht="21" customHeight="1" x14ac:dyDescent="0.25">
      <c r="A7" s="38">
        <v>45000</v>
      </c>
      <c r="B7" s="39" t="s">
        <v>20</v>
      </c>
      <c r="C7" s="39" t="s">
        <v>32</v>
      </c>
      <c r="D7" s="39" t="s">
        <v>46</v>
      </c>
      <c r="E7" s="40">
        <v>1390944</v>
      </c>
      <c r="F7" s="40">
        <v>55638</v>
      </c>
      <c r="G7" s="40">
        <v>133531</v>
      </c>
      <c r="H7" s="40">
        <v>1468837</v>
      </c>
    </row>
    <row r="8" spans="1:8" ht="21" customHeight="1" x14ac:dyDescent="0.25">
      <c r="A8" s="38">
        <v>44995</v>
      </c>
      <c r="B8" s="39" t="s">
        <v>20</v>
      </c>
      <c r="C8" s="39" t="s">
        <v>47</v>
      </c>
      <c r="D8" s="39" t="s">
        <v>48</v>
      </c>
      <c r="E8" s="40">
        <v>922445</v>
      </c>
      <c r="F8" s="40">
        <v>36898</v>
      </c>
      <c r="G8" s="40">
        <v>88555</v>
      </c>
      <c r="H8" s="40">
        <v>974102</v>
      </c>
    </row>
    <row r="9" spans="1:8" ht="21" customHeight="1" x14ac:dyDescent="0.25">
      <c r="A9" s="38">
        <v>44993</v>
      </c>
      <c r="B9" s="39" t="s">
        <v>20</v>
      </c>
      <c r="C9" s="39" t="s">
        <v>47</v>
      </c>
      <c r="D9" s="39" t="s">
        <v>49</v>
      </c>
      <c r="E9" s="40">
        <v>1317309</v>
      </c>
      <c r="F9" s="40">
        <v>52692</v>
      </c>
      <c r="G9" s="40">
        <v>126462</v>
      </c>
      <c r="H9" s="40">
        <v>1391079</v>
      </c>
    </row>
    <row r="10" spans="1:8" ht="21" customHeight="1" x14ac:dyDescent="0.25">
      <c r="A10" s="38">
        <v>44991</v>
      </c>
      <c r="B10" s="39" t="s">
        <v>20</v>
      </c>
      <c r="C10" s="39" t="s">
        <v>50</v>
      </c>
      <c r="D10" s="39" t="s">
        <v>51</v>
      </c>
      <c r="E10" s="40">
        <v>2008767</v>
      </c>
      <c r="F10" s="40">
        <v>80349</v>
      </c>
      <c r="G10" s="40">
        <v>192842</v>
      </c>
      <c r="H10" s="40">
        <v>2121260</v>
      </c>
    </row>
    <row r="11" spans="1:8" ht="21" customHeight="1" x14ac:dyDescent="0.25">
      <c r="A11" s="38">
        <v>44991</v>
      </c>
      <c r="B11" s="39" t="s">
        <v>20</v>
      </c>
      <c r="C11" s="39" t="s">
        <v>52</v>
      </c>
      <c r="D11" s="39" t="s">
        <v>53</v>
      </c>
      <c r="E11" s="40">
        <v>1660805</v>
      </c>
      <c r="F11" s="40">
        <v>66432</v>
      </c>
      <c r="G11" s="40">
        <v>159437</v>
      </c>
      <c r="H11" s="40">
        <v>1753810</v>
      </c>
    </row>
    <row r="12" spans="1:8" ht="23.25" customHeight="1" x14ac:dyDescent="0.25">
      <c r="A12" s="41" t="s">
        <v>54</v>
      </c>
      <c r="E12" s="44">
        <f>SUM(E3:E11)</f>
        <v>13472698</v>
      </c>
      <c r="F12" s="44">
        <f t="shared" ref="F12:G12" si="0">SUM(F3:F11)</f>
        <v>538906</v>
      </c>
      <c r="G12" s="44">
        <f t="shared" si="0"/>
        <v>1293381</v>
      </c>
      <c r="H12" s="44">
        <f>SUM(H3:H11)</f>
        <v>14227173</v>
      </c>
    </row>
    <row r="14" spans="1:8" ht="15.75" x14ac:dyDescent="0.25">
      <c r="A14" s="54">
        <v>44993</v>
      </c>
      <c r="B14" s="55" t="s">
        <v>10</v>
      </c>
      <c r="C14" s="51">
        <v>128938</v>
      </c>
    </row>
    <row r="15" spans="1:8" ht="15.75" x14ac:dyDescent="0.25">
      <c r="A15" s="54">
        <v>44993</v>
      </c>
      <c r="B15" s="55" t="s">
        <v>10</v>
      </c>
      <c r="C15" s="51">
        <v>395526</v>
      </c>
    </row>
    <row r="16" spans="1:8" ht="15.75" x14ac:dyDescent="0.25">
      <c r="A16" s="54">
        <v>44999</v>
      </c>
      <c r="B16" s="55" t="s">
        <v>10</v>
      </c>
      <c r="C16" s="51">
        <v>95832</v>
      </c>
    </row>
    <row r="17" spans="1:3" ht="15.75" x14ac:dyDescent="0.25">
      <c r="A17" s="54">
        <v>45003</v>
      </c>
      <c r="B17" s="55" t="s">
        <v>10</v>
      </c>
      <c r="C17" s="51">
        <v>158980</v>
      </c>
    </row>
    <row r="18" spans="1:3" x14ac:dyDescent="0.25">
      <c r="C18" s="50">
        <f>SUM(C14:C17)</f>
        <v>779276</v>
      </c>
    </row>
    <row r="20" spans="1:3" ht="15.75" x14ac:dyDescent="0.25">
      <c r="B20" s="47" t="s">
        <v>37</v>
      </c>
      <c r="C20" s="53">
        <f>H12-C18</f>
        <v>13447897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9"/>
  <sheetViews>
    <sheetView zoomScaleNormal="100" workbookViewId="0">
      <selection sqref="A1:H1"/>
    </sheetView>
  </sheetViews>
  <sheetFormatPr defaultColWidth="9.140625" defaultRowHeight="15" x14ac:dyDescent="0.25"/>
  <cols>
    <col min="1" max="1" width="14.28515625" style="42" customWidth="1"/>
    <col min="2" max="2" width="38.140625" customWidth="1"/>
    <col min="3" max="3" width="36.5703125" customWidth="1"/>
    <col min="4" max="4" width="15" customWidth="1"/>
    <col min="5" max="8" width="17.140625" style="43" customWidth="1"/>
  </cols>
  <sheetData>
    <row r="1" spans="1:8" ht="18.75" x14ac:dyDescent="0.3">
      <c r="A1" s="63" t="s">
        <v>19</v>
      </c>
      <c r="B1" s="63"/>
      <c r="C1" s="63"/>
      <c r="D1" s="63"/>
      <c r="E1" s="63"/>
      <c r="F1" s="63"/>
      <c r="G1" s="63"/>
      <c r="H1" s="63"/>
    </row>
    <row r="2" spans="1:8" ht="27.75" customHeight="1" x14ac:dyDescent="0.25">
      <c r="A2" s="35" t="s">
        <v>11</v>
      </c>
      <c r="B2" s="36" t="s">
        <v>12</v>
      </c>
      <c r="C2" s="36" t="s">
        <v>35</v>
      </c>
      <c r="D2" s="36" t="s">
        <v>13</v>
      </c>
      <c r="E2" s="37" t="s">
        <v>14</v>
      </c>
      <c r="F2" s="37" t="s">
        <v>15</v>
      </c>
      <c r="G2" s="37" t="s">
        <v>16</v>
      </c>
      <c r="H2" s="37" t="s">
        <v>17</v>
      </c>
    </row>
    <row r="3" spans="1:8" ht="27.75" customHeight="1" x14ac:dyDescent="0.25">
      <c r="A3" s="38">
        <v>45043</v>
      </c>
      <c r="B3" s="39" t="s">
        <v>20</v>
      </c>
      <c r="C3" s="39" t="s">
        <v>60</v>
      </c>
      <c r="D3" s="39" t="s">
        <v>61</v>
      </c>
      <c r="E3" s="40">
        <v>704940</v>
      </c>
      <c r="F3" s="40">
        <v>0</v>
      </c>
      <c r="G3" s="40">
        <v>70494</v>
      </c>
      <c r="H3" s="40">
        <v>775434</v>
      </c>
    </row>
    <row r="4" spans="1:8" ht="27.75" customHeight="1" x14ac:dyDescent="0.25">
      <c r="A4" s="38">
        <v>45041</v>
      </c>
      <c r="B4" s="39" t="s">
        <v>20</v>
      </c>
      <c r="C4" s="39" t="s">
        <v>62</v>
      </c>
      <c r="D4" s="39" t="s">
        <v>63</v>
      </c>
      <c r="E4" s="40">
        <v>2106145</v>
      </c>
      <c r="F4" s="40">
        <v>0</v>
      </c>
      <c r="G4" s="40">
        <v>210615</v>
      </c>
      <c r="H4" s="40">
        <v>2316760</v>
      </c>
    </row>
    <row r="5" spans="1:8" ht="27.75" customHeight="1" x14ac:dyDescent="0.25">
      <c r="A5" s="38">
        <v>45038</v>
      </c>
      <c r="B5" s="39" t="s">
        <v>20</v>
      </c>
      <c r="C5" s="39" t="s">
        <v>64</v>
      </c>
      <c r="D5" s="39" t="s">
        <v>65</v>
      </c>
      <c r="E5" s="40">
        <v>754204</v>
      </c>
      <c r="F5" s="40">
        <v>0</v>
      </c>
      <c r="G5" s="40">
        <v>75420</v>
      </c>
      <c r="H5" s="40">
        <v>829624</v>
      </c>
    </row>
    <row r="6" spans="1:8" ht="27.75" customHeight="1" x14ac:dyDescent="0.25">
      <c r="A6" s="38">
        <v>45031</v>
      </c>
      <c r="B6" s="39" t="s">
        <v>20</v>
      </c>
      <c r="C6" s="39" t="s">
        <v>66</v>
      </c>
      <c r="D6" s="39" t="s">
        <v>67</v>
      </c>
      <c r="E6" s="40">
        <v>727602</v>
      </c>
      <c r="F6" s="40">
        <v>0</v>
      </c>
      <c r="G6" s="40">
        <v>72760</v>
      </c>
      <c r="H6" s="40">
        <v>800362</v>
      </c>
    </row>
    <row r="7" spans="1:8" ht="27.75" customHeight="1" x14ac:dyDescent="0.25">
      <c r="A7" s="38">
        <v>45031</v>
      </c>
      <c r="B7" s="39" t="s">
        <v>20</v>
      </c>
      <c r="C7" s="39" t="s">
        <v>68</v>
      </c>
      <c r="D7" s="39" t="s">
        <v>69</v>
      </c>
      <c r="E7" s="40">
        <v>1282903</v>
      </c>
      <c r="F7" s="40">
        <v>0</v>
      </c>
      <c r="G7" s="40">
        <v>128290</v>
      </c>
      <c r="H7" s="40">
        <v>1411193</v>
      </c>
    </row>
    <row r="8" spans="1:8" ht="27.75" customHeight="1" x14ac:dyDescent="0.25">
      <c r="A8" s="38">
        <v>45029</v>
      </c>
      <c r="B8" s="39" t="s">
        <v>20</v>
      </c>
      <c r="C8" s="39" t="s">
        <v>70</v>
      </c>
      <c r="D8" s="39" t="s">
        <v>71</v>
      </c>
      <c r="E8" s="40">
        <v>704940</v>
      </c>
      <c r="F8" s="40">
        <v>0</v>
      </c>
      <c r="G8" s="40">
        <v>70494</v>
      </c>
      <c r="H8" s="40">
        <v>775434</v>
      </c>
    </row>
    <row r="9" spans="1:8" ht="27.75" customHeight="1" x14ac:dyDescent="0.25">
      <c r="A9" s="38">
        <v>45029</v>
      </c>
      <c r="B9" s="39" t="s">
        <v>20</v>
      </c>
      <c r="C9" s="39" t="s">
        <v>72</v>
      </c>
      <c r="D9" s="39" t="s">
        <v>73</v>
      </c>
      <c r="E9" s="40">
        <v>4608360</v>
      </c>
      <c r="F9" s="40">
        <v>0</v>
      </c>
      <c r="G9" s="40">
        <v>460836</v>
      </c>
      <c r="H9" s="40">
        <v>5069196</v>
      </c>
    </row>
    <row r="10" spans="1:8" ht="27.75" customHeight="1" x14ac:dyDescent="0.25">
      <c r="A10" s="38">
        <v>45026</v>
      </c>
      <c r="B10" s="39" t="s">
        <v>20</v>
      </c>
      <c r="C10" s="39" t="s">
        <v>74</v>
      </c>
      <c r="D10" s="39" t="s">
        <v>75</v>
      </c>
      <c r="E10" s="40">
        <v>1126425</v>
      </c>
      <c r="F10" s="40">
        <v>0</v>
      </c>
      <c r="G10" s="40">
        <v>112643</v>
      </c>
      <c r="H10" s="40">
        <v>1239068</v>
      </c>
    </row>
    <row r="11" spans="1:8" ht="27.75" customHeight="1" x14ac:dyDescent="0.25">
      <c r="A11" s="38">
        <v>45021</v>
      </c>
      <c r="B11" s="39" t="s">
        <v>20</v>
      </c>
      <c r="C11" s="39" t="s">
        <v>76</v>
      </c>
      <c r="D11" s="39" t="s">
        <v>77</v>
      </c>
      <c r="E11" s="40">
        <v>2425990</v>
      </c>
      <c r="F11" s="40">
        <v>0</v>
      </c>
      <c r="G11" s="40">
        <v>242599</v>
      </c>
      <c r="H11" s="40">
        <v>2668589</v>
      </c>
    </row>
    <row r="12" spans="1:8" x14ac:dyDescent="0.25">
      <c r="A12" s="41" t="s">
        <v>78</v>
      </c>
      <c r="E12" s="44">
        <f>SUM(E3:E11)</f>
        <v>14441509</v>
      </c>
      <c r="F12" s="44">
        <f>SUM(F3:F11)</f>
        <v>0</v>
      </c>
      <c r="G12" s="44">
        <f>SUM(G3:G11)</f>
        <v>1444151</v>
      </c>
      <c r="H12" s="44">
        <f>SUM(H3:H11)</f>
        <v>15885660</v>
      </c>
    </row>
    <row r="15" spans="1:8" ht="15.75" x14ac:dyDescent="0.25">
      <c r="A15" s="54">
        <v>45028</v>
      </c>
      <c r="B15" s="55" t="s">
        <v>10</v>
      </c>
      <c r="C15" s="51">
        <v>64469</v>
      </c>
    </row>
    <row r="16" spans="1:8" ht="15.75" x14ac:dyDescent="0.25">
      <c r="A16" s="54">
        <v>45036</v>
      </c>
      <c r="B16" s="55" t="s">
        <v>10</v>
      </c>
      <c r="C16" s="51">
        <v>64469</v>
      </c>
    </row>
    <row r="17" spans="2:3" x14ac:dyDescent="0.25">
      <c r="C17" s="53">
        <f>SUM(C15:C16)</f>
        <v>128938</v>
      </c>
    </row>
    <row r="18" spans="2:3" ht="15.75" x14ac:dyDescent="0.25">
      <c r="B18" s="47"/>
    </row>
    <row r="19" spans="2:3" ht="15.75" x14ac:dyDescent="0.25">
      <c r="B19" s="47" t="s">
        <v>37</v>
      </c>
      <c r="C19" s="50">
        <f>H12-C17</f>
        <v>15756722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1"/>
  <sheetViews>
    <sheetView tabSelected="1" topLeftCell="A2" zoomScaleNormal="100" workbookViewId="0">
      <selection activeCell="C20" sqref="C20"/>
    </sheetView>
  </sheetViews>
  <sheetFormatPr defaultColWidth="9.140625" defaultRowHeight="15" x14ac:dyDescent="0.25"/>
  <cols>
    <col min="1" max="1" width="14.28515625" style="42" customWidth="1"/>
    <col min="2" max="2" width="30" customWidth="1"/>
    <col min="3" max="3" width="37" customWidth="1"/>
    <col min="4" max="4" width="15" customWidth="1"/>
    <col min="5" max="7" width="17.140625" style="43" customWidth="1"/>
  </cols>
  <sheetData>
    <row r="1" spans="1:7" ht="18.75" x14ac:dyDescent="0.3">
      <c r="A1" s="63" t="s">
        <v>19</v>
      </c>
      <c r="B1" s="63"/>
      <c r="C1" s="63"/>
      <c r="D1" s="63"/>
      <c r="E1" s="63"/>
      <c r="F1" s="63"/>
      <c r="G1" s="63"/>
    </row>
    <row r="2" spans="1:7" ht="15" customHeight="1" x14ac:dyDescent="0.25">
      <c r="A2" s="35" t="s">
        <v>11</v>
      </c>
      <c r="B2" s="36" t="s">
        <v>12</v>
      </c>
      <c r="C2" s="36" t="s">
        <v>35</v>
      </c>
      <c r="D2" s="36" t="s">
        <v>13</v>
      </c>
      <c r="E2" s="37" t="s">
        <v>14</v>
      </c>
      <c r="F2" s="37" t="s">
        <v>16</v>
      </c>
      <c r="G2" s="37" t="s">
        <v>17</v>
      </c>
    </row>
    <row r="3" spans="1:7" ht="24.75" customHeight="1" x14ac:dyDescent="0.25">
      <c r="A3" s="38">
        <v>45070</v>
      </c>
      <c r="B3" s="39" t="s">
        <v>20</v>
      </c>
      <c r="C3" s="39" t="s">
        <v>82</v>
      </c>
      <c r="D3" s="39" t="s">
        <v>83</v>
      </c>
      <c r="E3" s="40">
        <v>2373090</v>
      </c>
      <c r="F3" s="40">
        <v>237309</v>
      </c>
      <c r="G3" s="40">
        <v>2610399</v>
      </c>
    </row>
    <row r="4" spans="1:7" ht="24.75" customHeight="1" x14ac:dyDescent="0.25">
      <c r="A4" s="38">
        <v>45068</v>
      </c>
      <c r="B4" s="39" t="s">
        <v>20</v>
      </c>
      <c r="C4" s="39" t="s">
        <v>82</v>
      </c>
      <c r="D4" s="39" t="s">
        <v>84</v>
      </c>
      <c r="E4" s="40">
        <v>1418630</v>
      </c>
      <c r="F4" s="40">
        <v>141863</v>
      </c>
      <c r="G4" s="40">
        <v>1560493</v>
      </c>
    </row>
    <row r="5" spans="1:7" ht="24.75" customHeight="1" x14ac:dyDescent="0.25">
      <c r="A5" s="38">
        <v>45064</v>
      </c>
      <c r="B5" s="39" t="s">
        <v>20</v>
      </c>
      <c r="C5" s="39" t="s">
        <v>85</v>
      </c>
      <c r="D5" s="39" t="s">
        <v>86</v>
      </c>
      <c r="E5" s="40">
        <v>319848</v>
      </c>
      <c r="F5" s="40">
        <v>31985</v>
      </c>
      <c r="G5" s="40">
        <v>351833</v>
      </c>
    </row>
    <row r="6" spans="1:7" ht="24.75" customHeight="1" x14ac:dyDescent="0.25">
      <c r="A6" s="38">
        <v>45061</v>
      </c>
      <c r="B6" s="39" t="s">
        <v>20</v>
      </c>
      <c r="C6" s="39" t="s">
        <v>87</v>
      </c>
      <c r="D6" s="39" t="s">
        <v>88</v>
      </c>
      <c r="E6" s="40">
        <v>1205400</v>
      </c>
      <c r="F6" s="40">
        <v>120540</v>
      </c>
      <c r="G6" s="40">
        <v>1325940</v>
      </c>
    </row>
    <row r="7" spans="1:7" ht="24.75" customHeight="1" x14ac:dyDescent="0.25">
      <c r="A7" s="38">
        <v>45061</v>
      </c>
      <c r="B7" s="39" t="s">
        <v>20</v>
      </c>
      <c r="C7" s="39" t="s">
        <v>89</v>
      </c>
      <c r="D7" s="39" t="s">
        <v>90</v>
      </c>
      <c r="E7" s="40">
        <v>1333745</v>
      </c>
      <c r="F7" s="40">
        <v>133375</v>
      </c>
      <c r="G7" s="40">
        <v>1467120</v>
      </c>
    </row>
    <row r="8" spans="1:7" ht="24.75" customHeight="1" x14ac:dyDescent="0.25">
      <c r="A8" s="38">
        <v>45058</v>
      </c>
      <c r="B8" s="39" t="s">
        <v>20</v>
      </c>
      <c r="C8" s="39" t="s">
        <v>91</v>
      </c>
      <c r="D8" s="39" t="s">
        <v>92</v>
      </c>
      <c r="E8" s="40">
        <v>852930</v>
      </c>
      <c r="F8" s="40">
        <v>85293</v>
      </c>
      <c r="G8" s="40">
        <v>938223</v>
      </c>
    </row>
    <row r="9" spans="1:7" ht="24.75" customHeight="1" x14ac:dyDescent="0.25">
      <c r="A9" s="38">
        <v>45051</v>
      </c>
      <c r="B9" s="39" t="s">
        <v>20</v>
      </c>
      <c r="C9" s="39" t="s">
        <v>89</v>
      </c>
      <c r="D9" s="39" t="s">
        <v>93</v>
      </c>
      <c r="E9" s="40">
        <v>1083573</v>
      </c>
      <c r="F9" s="40">
        <v>108357</v>
      </c>
      <c r="G9" s="40">
        <v>1191930</v>
      </c>
    </row>
    <row r="10" spans="1:7" ht="24.75" customHeight="1" x14ac:dyDescent="0.25">
      <c r="A10" s="38">
        <v>45049</v>
      </c>
      <c r="B10" s="39" t="s">
        <v>20</v>
      </c>
      <c r="C10" s="39" t="s">
        <v>87</v>
      </c>
      <c r="D10" s="39" t="s">
        <v>94</v>
      </c>
      <c r="E10" s="40">
        <v>2053245</v>
      </c>
      <c r="F10" s="40">
        <v>205325</v>
      </c>
      <c r="G10" s="40">
        <v>2258570</v>
      </c>
    </row>
    <row r="11" spans="1:7" x14ac:dyDescent="0.25">
      <c r="A11" s="41" t="s">
        <v>95</v>
      </c>
      <c r="E11" s="44">
        <v>10640461</v>
      </c>
      <c r="F11" s="44">
        <v>1064047</v>
      </c>
      <c r="G11" s="44">
        <f>SUM(G3:G10)</f>
        <v>11704508</v>
      </c>
    </row>
    <row r="13" spans="1:7" x14ac:dyDescent="0.25">
      <c r="A13" s="42">
        <v>45056</v>
      </c>
      <c r="B13" t="s">
        <v>10</v>
      </c>
      <c r="C13" s="51">
        <v>193406</v>
      </c>
    </row>
    <row r="14" spans="1:7" x14ac:dyDescent="0.25">
      <c r="A14" s="42">
        <v>45062</v>
      </c>
      <c r="B14" t="s">
        <v>10</v>
      </c>
      <c r="C14" s="51">
        <v>92704</v>
      </c>
    </row>
    <row r="15" spans="1:7" x14ac:dyDescent="0.25">
      <c r="A15" s="64" t="s">
        <v>96</v>
      </c>
      <c r="B15" t="s">
        <v>10</v>
      </c>
      <c r="C15" s="51">
        <v>117278</v>
      </c>
    </row>
    <row r="16" spans="1:7" x14ac:dyDescent="0.25">
      <c r="A16" s="64" t="s">
        <v>96</v>
      </c>
      <c r="B16" t="s">
        <v>10</v>
      </c>
      <c r="C16" s="51">
        <v>64469</v>
      </c>
    </row>
    <row r="17" spans="1:3" x14ac:dyDescent="0.25">
      <c r="A17" s="64" t="s">
        <v>98</v>
      </c>
      <c r="B17" t="s">
        <v>10</v>
      </c>
      <c r="C17" s="51">
        <v>117278</v>
      </c>
    </row>
    <row r="18" spans="1:3" x14ac:dyDescent="0.25">
      <c r="A18" s="64" t="s">
        <v>99</v>
      </c>
      <c r="B18" t="s">
        <v>10</v>
      </c>
      <c r="C18" s="51">
        <v>302684</v>
      </c>
    </row>
    <row r="19" spans="1:3" x14ac:dyDescent="0.25">
      <c r="C19" s="50">
        <f>SUM(C13:C18)</f>
        <v>887819</v>
      </c>
    </row>
    <row r="21" spans="1:3" x14ac:dyDescent="0.25">
      <c r="B21" t="s">
        <v>17</v>
      </c>
      <c r="C21" s="50">
        <f>G11-C19</f>
        <v>10816689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 2023</vt:lpstr>
      <vt:lpstr>tháng 1</vt:lpstr>
      <vt:lpstr>tháng 2</vt:lpstr>
      <vt:lpstr>tháng 3</vt:lpstr>
      <vt:lpstr>tháng 4</vt:lpstr>
      <vt:lpstr>tháng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2023-06-20T07:03:28Z</dcterms:modified>
</cp:coreProperties>
</file>