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ĐẠI THANH HẢI\CN 2022\"/>
    </mc:Choice>
  </mc:AlternateContent>
  <bookViews>
    <workbookView xWindow="-120" yWindow="-120" windowWidth="24240" windowHeight="13140" activeTab="1"/>
  </bookViews>
  <sheets>
    <sheet name="tư 01.10.2022 đến 17.11.2022" sheetId="1" r:id="rId1"/>
    <sheet name="chi tiết" sheetId="4" r:id="rId2"/>
  </sheets>
  <definedNames>
    <definedName name="_xlnm._FilterDatabase" localSheetId="1" hidden="1">'chi tiết'!$A$1:$AF$64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1" i="4" l="1"/>
  <c r="S66" i="4" l="1"/>
  <c r="C24" i="1" l="1"/>
  <c r="S68" i="4" l="1"/>
  <c r="E10" i="1" l="1"/>
  <c r="E13" i="1" s="1"/>
  <c r="F10" i="1" l="1"/>
  <c r="F13" i="1" s="1"/>
  <c r="G10" i="1" l="1"/>
  <c r="G13" i="1" s="1"/>
  <c r="J16" i="1" l="1"/>
  <c r="J17" i="1" s="1"/>
  <c r="L3" i="1"/>
  <c r="M3" i="1" s="1"/>
  <c r="T4" i="1" s="1"/>
  <c r="R4" i="1" l="1"/>
  <c r="U4" i="1"/>
  <c r="Q4" i="1"/>
  <c r="Q6" i="1" s="1"/>
  <c r="P4" i="1"/>
  <c r="P6" i="1" s="1"/>
  <c r="Y4" i="1"/>
  <c r="V4" i="1"/>
  <c r="V6" i="1" s="1"/>
  <c r="S4" i="1"/>
  <c r="S6" i="1" s="1"/>
  <c r="W4" i="1"/>
  <c r="W5" i="1" s="1"/>
  <c r="N4" i="1"/>
  <c r="N5" i="1" s="1"/>
  <c r="X4" i="1"/>
  <c r="X6" i="1" s="1"/>
  <c r="O4" i="1"/>
  <c r="Q5" i="1"/>
  <c r="R5" i="1"/>
  <c r="R7" i="1"/>
  <c r="U7" i="1"/>
  <c r="U6" i="1"/>
  <c r="N6" i="1"/>
  <c r="N7" i="1"/>
  <c r="T5" i="1"/>
  <c r="T6" i="1"/>
  <c r="U5" i="1"/>
  <c r="T7" i="1"/>
  <c r="O6" i="1" l="1"/>
  <c r="X7" i="1"/>
  <c r="Y6" i="1"/>
  <c r="Y5" i="1"/>
  <c r="R6" i="1"/>
  <c r="S5" i="1"/>
  <c r="S7" i="1" s="1"/>
  <c r="V5" i="1"/>
  <c r="V7" i="1" s="1"/>
  <c r="Q7" i="1"/>
  <c r="W6" i="1"/>
  <c r="P5" i="1"/>
  <c r="P7" i="1" s="1"/>
  <c r="O7" i="1"/>
  <c r="M8" i="1" s="1"/>
  <c r="O5" i="1"/>
  <c r="W7" i="1"/>
  <c r="X5" i="1"/>
</calcChain>
</file>

<file path=xl/sharedStrings.xml><?xml version="1.0" encoding="utf-8"?>
<sst xmlns="http://schemas.openxmlformats.org/spreadsheetml/2006/main" count="1765" uniqueCount="329">
  <si>
    <t>Công ty CP Đại Thanh Hải</t>
  </si>
  <si>
    <t>Địa chỉ : Số 282 Minh Khai, Hai bà Trưng, Hà Nội</t>
  </si>
  <si>
    <t>Phòng kế toán</t>
  </si>
  <si>
    <t>STT</t>
  </si>
  <si>
    <t>Diễn giải</t>
  </si>
  <si>
    <t>Ghi chú</t>
  </si>
  <si>
    <t>Tổng cộng</t>
  </si>
  <si>
    <t>Bằng chữ:</t>
  </si>
  <si>
    <t>Xác nhận NCC</t>
  </si>
  <si>
    <t>Xác nhận Công Ty CP Đại Thanh Hải</t>
  </si>
  <si>
    <t>% 
Chiết khấu</t>
  </si>
  <si>
    <t>Tiền 
Chiết khấu</t>
  </si>
  <si>
    <t>Tổng 
thành tiền</t>
  </si>
  <si>
    <t>C. Nợ</t>
  </si>
  <si>
    <t>CK</t>
  </si>
  <si>
    <t>C. Nợ phải trả</t>
  </si>
  <si>
    <t>đồng.</t>
  </si>
  <si>
    <t>Company Code</t>
  </si>
  <si>
    <t>Company Code Currency Key</t>
  </si>
  <si>
    <t>Document type</t>
  </si>
  <si>
    <t>Posting period</t>
  </si>
  <si>
    <t>Reference</t>
  </si>
  <si>
    <t>Document Date</t>
  </si>
  <si>
    <t>Document Number</t>
  </si>
  <si>
    <t>Vendor</t>
  </si>
  <si>
    <t>Vendor Account: Name 1</t>
  </si>
  <si>
    <t>Plant</t>
  </si>
  <si>
    <t>Posting Date</t>
  </si>
  <si>
    <t>Reference document</t>
  </si>
  <si>
    <t>Offsetting Account Type</t>
  </si>
  <si>
    <t>Offsetting Account</t>
  </si>
  <si>
    <t>Purchasing Document</t>
  </si>
  <si>
    <t>Text</t>
  </si>
  <si>
    <t>G/L Account</t>
  </si>
  <si>
    <t>G/L Account: Long Text</t>
  </si>
  <si>
    <t>Company Code Currency Value</t>
  </si>
  <si>
    <t>Entry Date</t>
  </si>
  <si>
    <t>Reversed With</t>
  </si>
  <si>
    <t>User Name</t>
  </si>
  <si>
    <t>Clearing Document</t>
  </si>
  <si>
    <t>Reference Key 1</t>
  </si>
  <si>
    <t>Reference Key 2</t>
  </si>
  <si>
    <t>Reference key 3</t>
  </si>
  <si>
    <t>Assignment</t>
  </si>
  <si>
    <t>Net Due Date</t>
  </si>
  <si>
    <t>Tax Code</t>
  </si>
  <si>
    <t>6000</t>
  </si>
  <si>
    <t>VND</t>
  </si>
  <si>
    <t>RE</t>
  </si>
  <si>
    <t/>
  </si>
  <si>
    <t>S</t>
  </si>
  <si>
    <t>3311450000</t>
  </si>
  <si>
    <t>3311010000</t>
  </si>
  <si>
    <t>Phải trả người bán</t>
  </si>
  <si>
    <t>D.TRINHNT1</t>
  </si>
  <si>
    <t>Thuế 
(VAT 8%)</t>
  </si>
  <si>
    <t>Số tiền này sẽ được cấn trừ công nợ  vào kỳ thanh toán 25/11/2022</t>
  </si>
  <si>
    <t>10</t>
  </si>
  <si>
    <t>**</t>
  </si>
  <si>
    <t>BẢNG TÍNH CHIẾT KHẤU THÁNG ĐẾN 17/11/2022</t>
  </si>
  <si>
    <t>Mã NCC: 30010128</t>
  </si>
  <si>
    <t>Kính gửi : CTY TNHH MTV TM &amp; DV NGỌC THƠM</t>
  </si>
  <si>
    <t>Theo thoả thuận hợp đồng giữa hai bên, Công ty TNHH MTV TM &amp; DV Ngọc Thơm tại Hà Nội đồng ý chiết khấu, hỗ trợ các khoản sau:</t>
  </si>
  <si>
    <t>Hôm nay, ngày    tháng     năm 2022, Công ty CP Đại Thanh Hải tính Chiết khấu đến 17/11/2022:</t>
  </si>
  <si>
    <t>Hỗ trợ chia sẻ thông tin bán hàng</t>
  </si>
  <si>
    <t>Hỗ trợ trưng bày</t>
  </si>
  <si>
    <t>Hỗ trợ quảng cáo, tiếp thị</t>
  </si>
  <si>
    <t>11</t>
  </si>
  <si>
    <t>1C22TNT#00051156</t>
  </si>
  <si>
    <t>5700012350</t>
  </si>
  <si>
    <t>CTY TNHH MTV TM &amp; DV NGỌC THƠM</t>
  </si>
  <si>
    <t>5105644910</t>
  </si>
  <si>
    <t>Hóa đơn mua hàng PO 6000020574</t>
  </si>
  <si>
    <t>A6</t>
  </si>
  <si>
    <t>30010128</t>
  </si>
  <si>
    <t>1C22TNT#00051145</t>
  </si>
  <si>
    <t>5700012349</t>
  </si>
  <si>
    <t>5105644909</t>
  </si>
  <si>
    <t>Hóa đơn mua hàng PO 6000018143</t>
  </si>
  <si>
    <t>1C22TNT#00051150</t>
  </si>
  <si>
    <t>5700012347</t>
  </si>
  <si>
    <t>5105644907</t>
  </si>
  <si>
    <t>Hóa đơn mua hàng PO 6000019691</t>
  </si>
  <si>
    <t>1C22TNT#00051153</t>
  </si>
  <si>
    <t>5700012346</t>
  </si>
  <si>
    <t>5105644906</t>
  </si>
  <si>
    <t>Hóa đơn mua hàng PO 6000020309</t>
  </si>
  <si>
    <t>1C22TNT#00051143</t>
  </si>
  <si>
    <t>5700012344</t>
  </si>
  <si>
    <t>5105644904</t>
  </si>
  <si>
    <t>Hóa đơn mua hàng PO 6000018019</t>
  </si>
  <si>
    <t>1C22TNT#00051132</t>
  </si>
  <si>
    <t>5700012343</t>
  </si>
  <si>
    <t>5105644903</t>
  </si>
  <si>
    <t>Hóa đơn mua hàng PO 6000016740</t>
  </si>
  <si>
    <t>1C22TNT#00051144</t>
  </si>
  <si>
    <t>5700012342</t>
  </si>
  <si>
    <t>5105644902</t>
  </si>
  <si>
    <t>Hóa đơn mua hàng PO 6000018018</t>
  </si>
  <si>
    <t>1C22TNT#00051142</t>
  </si>
  <si>
    <t>5700012341</t>
  </si>
  <si>
    <t>5105644900</t>
  </si>
  <si>
    <t>Hóa đơn mua hàng PO 6000018017</t>
  </si>
  <si>
    <t>1C22TNT#00051151</t>
  </si>
  <si>
    <t>5700012340</t>
  </si>
  <si>
    <t>5105644899</t>
  </si>
  <si>
    <t>Hóa đơn mua hàng PO 6000019690</t>
  </si>
  <si>
    <t>1C22TNT#00051149</t>
  </si>
  <si>
    <t>5700012339</t>
  </si>
  <si>
    <t>5105644898</t>
  </si>
  <si>
    <t>Hóa đơn mua hàng PO 6000019689</t>
  </si>
  <si>
    <t>1C22TNT#00051141</t>
  </si>
  <si>
    <t>5700012337</t>
  </si>
  <si>
    <t>5105644895</t>
  </si>
  <si>
    <t>Hóa đơn mua hàng PO 6000018016</t>
  </si>
  <si>
    <t>1C22TNT#00051148</t>
  </si>
  <si>
    <t>5700012336</t>
  </si>
  <si>
    <t>5105644893</t>
  </si>
  <si>
    <t>Hóa đơn mua hàng PO 6000019688</t>
  </si>
  <si>
    <t>1C22TNT#00051155</t>
  </si>
  <si>
    <t>5700012331</t>
  </si>
  <si>
    <t>5105644887</t>
  </si>
  <si>
    <t>Hóa đơn mua hàng PO 6000020798</t>
  </si>
  <si>
    <t>1C22TNT#00051140</t>
  </si>
  <si>
    <t>5700012328</t>
  </si>
  <si>
    <t>5105644884</t>
  </si>
  <si>
    <t>Hóa đơn mua hàng PO 6000018015</t>
  </si>
  <si>
    <t>1C22TNT#00051152</t>
  </si>
  <si>
    <t>5700012327</t>
  </si>
  <si>
    <t>5105644883</t>
  </si>
  <si>
    <t>Hóa đơn mua hàng PO 6000020554</t>
  </si>
  <si>
    <t>1C22TNT#00051146</t>
  </si>
  <si>
    <t>5700012324</t>
  </si>
  <si>
    <t>5105644880</t>
  </si>
  <si>
    <t>Hóa đơn mua hàng PO 6000018899</t>
  </si>
  <si>
    <t>1C22TNT#00051131</t>
  </si>
  <si>
    <t>5700012323</t>
  </si>
  <si>
    <t>5105644878</t>
  </si>
  <si>
    <t>Hóa đơn mua hàng PO 6000016708</t>
  </si>
  <si>
    <t>1C22TYY#00001742</t>
  </si>
  <si>
    <t>5700011956</t>
  </si>
  <si>
    <t>5105644229</t>
  </si>
  <si>
    <t>Hóa đơn tra hang PO 6100000121</t>
  </si>
  <si>
    <t>1C22TYY#00001738</t>
  </si>
  <si>
    <t>5700011954</t>
  </si>
  <si>
    <t>5105644227</t>
  </si>
  <si>
    <t>Hóa đơn tra hang PO 6000006546, 6100000059</t>
  </si>
  <si>
    <t>1C22TYY#00001739</t>
  </si>
  <si>
    <t>5700011952</t>
  </si>
  <si>
    <t>5105644225</t>
  </si>
  <si>
    <t>Hóa đơn tra hang PO 6100000125</t>
  </si>
  <si>
    <t>1C22TYY#00001741</t>
  </si>
  <si>
    <t>5700011950</t>
  </si>
  <si>
    <t>5105644223</t>
  </si>
  <si>
    <t>Hóa đơn tra hang PO 6100000009</t>
  </si>
  <si>
    <t>1C22TYY#00001740</t>
  </si>
  <si>
    <t>5700011949</t>
  </si>
  <si>
    <t>5105644222</t>
  </si>
  <si>
    <t>Hóa đơn tra hang PO 6000010935</t>
  </si>
  <si>
    <t>1C22TYY#00001743</t>
  </si>
  <si>
    <t>5700011947</t>
  </si>
  <si>
    <t>5105644220</t>
  </si>
  <si>
    <t>Hóa đơn tra hang PO 6000006649, 6000014252</t>
  </si>
  <si>
    <t>1C22TYY#00001744</t>
  </si>
  <si>
    <t>5700011946</t>
  </si>
  <si>
    <t>5105644219</t>
  </si>
  <si>
    <t>Hóa đơn tra hang PO 6000013209</t>
  </si>
  <si>
    <t>1C22TNT#00050317</t>
  </si>
  <si>
    <t>5700011268</t>
  </si>
  <si>
    <t>5105643239</t>
  </si>
  <si>
    <t>Hóa đơn mua hàng PO 6000003972</t>
  </si>
  <si>
    <t>1C22TNT#00042402</t>
  </si>
  <si>
    <t>5700011260</t>
  </si>
  <si>
    <t>5105643224</t>
  </si>
  <si>
    <t>Hóa đơn mua hàng PO 6000015690</t>
  </si>
  <si>
    <t>1C22TNT#00050246</t>
  </si>
  <si>
    <t>5700011190</t>
  </si>
  <si>
    <t>5105643144</t>
  </si>
  <si>
    <t>Hóa đơn mua hàng PO 6000003970</t>
  </si>
  <si>
    <t>1C22TNT#00050244</t>
  </si>
  <si>
    <t>5700011189</t>
  </si>
  <si>
    <t>5105643143</t>
  </si>
  <si>
    <t>Hóa đơn mua hàng PO 6000003964</t>
  </si>
  <si>
    <t>1C22TNT#00050245</t>
  </si>
  <si>
    <t>5700011188</t>
  </si>
  <si>
    <t>5105643142</t>
  </si>
  <si>
    <t>Hóa đơn mua hàng PO 6000003963</t>
  </si>
  <si>
    <t>1C22TYY#00001459</t>
  </si>
  <si>
    <t>5700010136</t>
  </si>
  <si>
    <t>5105641294</t>
  </si>
  <si>
    <t>Hóa đơn tra hàng PO 11954</t>
  </si>
  <si>
    <t>1C22TYY#00001460</t>
  </si>
  <si>
    <t>5700010134</t>
  </si>
  <si>
    <t>5105641292</t>
  </si>
  <si>
    <t>Hóa đơn tra hàng PO 6597,10568,10894</t>
  </si>
  <si>
    <t>1C22TYY#00001461</t>
  </si>
  <si>
    <t>5700010133</t>
  </si>
  <si>
    <t>5105641291</t>
  </si>
  <si>
    <t>Hóa đơn tra hàng PO 14251,13561</t>
  </si>
  <si>
    <t>1C22TNT#00042401</t>
  </si>
  <si>
    <t>5700008617</t>
  </si>
  <si>
    <t>5105638900</t>
  </si>
  <si>
    <t>Hóa đơn mua hàng PO 6000015675</t>
  </si>
  <si>
    <t>1C22TNT#00029355</t>
  </si>
  <si>
    <t>5700008616</t>
  </si>
  <si>
    <t>5105638899</t>
  </si>
  <si>
    <t>Hóa đơn mua hàng PO 6000010800</t>
  </si>
  <si>
    <t>1C22TNT#00027433</t>
  </si>
  <si>
    <t>5700008615</t>
  </si>
  <si>
    <t>5105638898</t>
  </si>
  <si>
    <t>Hóa đơn mua hàng PO 6000009964</t>
  </si>
  <si>
    <t>1C22TNT#00027458</t>
  </si>
  <si>
    <t>5700008614</t>
  </si>
  <si>
    <t>5105638897</t>
  </si>
  <si>
    <t>Hóa đơn mua hàng PO 6000010034</t>
  </si>
  <si>
    <t>1C22TNT#00027434</t>
  </si>
  <si>
    <t>5700008613</t>
  </si>
  <si>
    <t>5105638896</t>
  </si>
  <si>
    <t>Hóa đơn mua hàng PO 6000009963</t>
  </si>
  <si>
    <t>1C22TNT#00027432</t>
  </si>
  <si>
    <t>5700008593</t>
  </si>
  <si>
    <t>5105638841</t>
  </si>
  <si>
    <t>Hóa đơn mua hàng PO 6000009965</t>
  </si>
  <si>
    <t>1C22TNT#00037106</t>
  </si>
  <si>
    <t>5700008592</t>
  </si>
  <si>
    <t>5105638840</t>
  </si>
  <si>
    <t>Hóa đơn mua hàng PO 6000013664</t>
  </si>
  <si>
    <t>1C22TNT#00037107</t>
  </si>
  <si>
    <t>5700008589</t>
  </si>
  <si>
    <t>5105638837</t>
  </si>
  <si>
    <t>Hóa đơn mua hàng PO 6000013665</t>
  </si>
  <si>
    <t>1C22TNT#00038136</t>
  </si>
  <si>
    <t>5700008587</t>
  </si>
  <si>
    <t>5105638835</t>
  </si>
  <si>
    <t>Hóa đơn mua hàng PO 6000014529</t>
  </si>
  <si>
    <t>1C22TNT#00042350</t>
  </si>
  <si>
    <t>5700008586</t>
  </si>
  <si>
    <t>5105638834</t>
  </si>
  <si>
    <t>Hóa đơn mua hàng PO 6000015843</t>
  </si>
  <si>
    <t>1C22TNT#00037105</t>
  </si>
  <si>
    <t>5700008585</t>
  </si>
  <si>
    <t>5105638833</t>
  </si>
  <si>
    <t>Hóa đơn mua hàng PO 6000013662</t>
  </si>
  <si>
    <t>1C22TNT#00037104</t>
  </si>
  <si>
    <t>5700008570</t>
  </si>
  <si>
    <t>5105638808</t>
  </si>
  <si>
    <t>Hóa đơn mua hàng PO 6000013659</t>
  </si>
  <si>
    <t>1C22TNT#00037103</t>
  </si>
  <si>
    <t>5700008569</t>
  </si>
  <si>
    <t>5105638807</t>
  </si>
  <si>
    <t>Hóa đơn mua hàng PO 6000013654</t>
  </si>
  <si>
    <t>1C22TNT#00037102</t>
  </si>
  <si>
    <t>5700008568</t>
  </si>
  <si>
    <t>5105638806</t>
  </si>
  <si>
    <t>Hóa đơn mua hàng PO 6000013653</t>
  </si>
  <si>
    <t>1C22TNT#00037101</t>
  </si>
  <si>
    <t>5700008567</t>
  </si>
  <si>
    <t>5105638805</t>
  </si>
  <si>
    <t>Hóa đơn mua hàng PO 6000013652</t>
  </si>
  <si>
    <t>1C22TNT#00037100</t>
  </si>
  <si>
    <t>5700008566</t>
  </si>
  <si>
    <t>5105638804</t>
  </si>
  <si>
    <t>Hóa đơn mua hàng PO 6000013651</t>
  </si>
  <si>
    <t>1C22TNT#00034162</t>
  </si>
  <si>
    <t>5700008565</t>
  </si>
  <si>
    <t>5105638803</t>
  </si>
  <si>
    <t>Hóa đơn mua hàng PO 6000012802</t>
  </si>
  <si>
    <t>1C22TNT#00034161</t>
  </si>
  <si>
    <t>5700008564</t>
  </si>
  <si>
    <t>5105638802</t>
  </si>
  <si>
    <t>Hóa đơn mua hàng PO 6000012804</t>
  </si>
  <si>
    <t>1C22TNT#00034160</t>
  </si>
  <si>
    <t>5700008563</t>
  </si>
  <si>
    <t>5105638801</t>
  </si>
  <si>
    <t>Hóa đơn mua hàng PO 6000012803</t>
  </si>
  <si>
    <t>1C22TNT#00034159</t>
  </si>
  <si>
    <t>5700008562</t>
  </si>
  <si>
    <t>5105638800</t>
  </si>
  <si>
    <t>Hóa đơn mua hàng PO 6000011520</t>
  </si>
  <si>
    <t>1C22TNT#00034158</t>
  </si>
  <si>
    <t>5700008561</t>
  </si>
  <si>
    <t>5105638799</t>
  </si>
  <si>
    <t>Hóa đơn mua hàng PO 6000012801</t>
  </si>
  <si>
    <t>1C22TNT#00033100</t>
  </si>
  <si>
    <t>5700008560</t>
  </si>
  <si>
    <t>5105638798</t>
  </si>
  <si>
    <t>Hóa đơn mua hàng PO 6000012403</t>
  </si>
  <si>
    <t>1C22TNT#00029389</t>
  </si>
  <si>
    <t>5700008559</t>
  </si>
  <si>
    <t>5105638797</t>
  </si>
  <si>
    <t>Hóa đơn mua hàng PO 6000011036</t>
  </si>
  <si>
    <t>1C22TNT#00029358</t>
  </si>
  <si>
    <t>5700008558</t>
  </si>
  <si>
    <t>5105638796</t>
  </si>
  <si>
    <t>Hóa đơn mua hàng PO 6000010808</t>
  </si>
  <si>
    <t>1C22TNT#00020605</t>
  </si>
  <si>
    <t>5700008464</t>
  </si>
  <si>
    <t>5105638631</t>
  </si>
  <si>
    <t>Hóa đơn mua hàng PO 6000006834</t>
  </si>
  <si>
    <t>1C22TNT#00014717</t>
  </si>
  <si>
    <t>5700008463</t>
  </si>
  <si>
    <t>5105638630</t>
  </si>
  <si>
    <t>Hóa đơn mua hàng PO 6000003968</t>
  </si>
  <si>
    <t>1C22TNT#00014716</t>
  </si>
  <si>
    <t>5700008462</t>
  </si>
  <si>
    <t>5105638629</t>
  </si>
  <si>
    <t>Hóa đơn mua hàng PO 6000003971</t>
  </si>
  <si>
    <t>1C22TNT#00014714</t>
  </si>
  <si>
    <t>5700008461</t>
  </si>
  <si>
    <t>5105638628</t>
  </si>
  <si>
    <t>Hóa đơn mua hàng PO 6000003969</t>
  </si>
  <si>
    <t>1C22TNT#00014713</t>
  </si>
  <si>
    <t>5700008460</t>
  </si>
  <si>
    <t>5105638627</t>
  </si>
  <si>
    <t>Hóa đơn mua hàng PO 6000003967</t>
  </si>
  <si>
    <t>1C22TNT#00014712</t>
  </si>
  <si>
    <t>5700008459</t>
  </si>
  <si>
    <t>5105638626</t>
  </si>
  <si>
    <t>Hóa đơn mua hàng PO 6000003966</t>
  </si>
  <si>
    <t>1C22TNT#00014711</t>
  </si>
  <si>
    <t>5700008458</t>
  </si>
  <si>
    <t>5105638625</t>
  </si>
  <si>
    <t>Hóa đơn mua hàng PO 6000003965</t>
  </si>
  <si>
    <t>TIỀN SAU THUẾ</t>
  </si>
  <si>
    <t>TIỀN THUẾ</t>
  </si>
  <si>
    <t>TIỀN TRƯỚC THUẾ</t>
  </si>
  <si>
    <t>Doanh số</t>
  </si>
  <si>
    <t>ĐTH xuất hóa đơn</t>
  </si>
  <si>
    <t>Hai triệu một trăm mười hai nghìn ba trăm bảy mươi mốt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</si>
</sst>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###\ ###\ ###\ ###\ ;[Red]\(###\ ###\ ###\ ###\)"/>
    <numFmt numFmtId="166" formatCode="0.0%"/>
    <numFmt numFmtId="167" formatCode="_-* #,##0_-;\-* #,##0_-;_-* &quot;-&quot;??_-;_-@_-"/>
    <numFmt numFmtId="168" formatCode="0.0"/>
  </numFmts>
  <fonts count="15" x14ac:knownFonts="1">
    <font>
      <sz val="11"/>
      <color theme="1"/>
      <name val="Arial"/>
      <family val="2"/>
      <charset val="163"/>
    </font>
    <font>
      <sz val="9.5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i/>
      <sz val="12"/>
      <name val="Times New Roman"/>
      <family val="1"/>
    </font>
    <font>
      <sz val="12"/>
      <name val=".VnTime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Arial"/>
      <family val="2"/>
      <charset val="163"/>
    </font>
    <font>
      <b/>
      <sz val="18"/>
      <name val="Times New Roman"/>
      <family val="1"/>
    </font>
    <font>
      <sz val="6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3" fontId="5" fillId="0" borderId="0" xfId="0" applyNumberFormat="1" applyFont="1"/>
    <xf numFmtId="166" fontId="6" fillId="0" borderId="0" xfId="0" applyNumberFormat="1" applyFont="1"/>
    <xf numFmtId="3" fontId="6" fillId="0" borderId="0" xfId="0" applyNumberFormat="1" applyFont="1"/>
    <xf numFmtId="14" fontId="6" fillId="0" borderId="0" xfId="0" applyNumberFormat="1" applyFont="1"/>
    <xf numFmtId="0" fontId="6" fillId="0" borderId="0" xfId="0" applyFont="1"/>
    <xf numFmtId="165" fontId="6" fillId="0" borderId="0" xfId="0" applyNumberFormat="1" applyFont="1"/>
    <xf numFmtId="14" fontId="7" fillId="0" borderId="0" xfId="0" applyNumberFormat="1" applyFont="1" applyAlignment="1">
      <alignment horizontal="center" vertical="center" wrapText="1"/>
    </xf>
    <xf numFmtId="1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Continuous" vertical="center" wrapText="1"/>
    </xf>
    <xf numFmtId="165" fontId="7" fillId="0" borderId="1" xfId="0" applyNumberFormat="1" applyFont="1" applyBorder="1" applyAlignment="1">
      <alignment horizontal="centerContinuous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3" fontId="6" fillId="0" borderId="1" xfId="0" applyNumberFormat="1" applyFont="1" applyBorder="1" applyAlignment="1">
      <alignment horizontal="center" wrapText="1"/>
    </xf>
    <xf numFmtId="166" fontId="6" fillId="0" borderId="1" xfId="0" applyNumberFormat="1" applyFont="1" applyBorder="1"/>
    <xf numFmtId="3" fontId="6" fillId="0" borderId="1" xfId="0" applyNumberFormat="1" applyFont="1" applyBorder="1"/>
    <xf numFmtId="0" fontId="7" fillId="0" borderId="1" xfId="0" applyFont="1" applyBorder="1"/>
    <xf numFmtId="3" fontId="7" fillId="0" borderId="1" xfId="0" applyNumberFormat="1" applyFont="1" applyBorder="1"/>
    <xf numFmtId="3" fontId="7" fillId="0" borderId="0" xfId="0" applyNumberFormat="1" applyFont="1"/>
    <xf numFmtId="0" fontId="7" fillId="0" borderId="1" xfId="0" applyFont="1" applyBorder="1" applyAlignment="1">
      <alignment horizontal="center" vertical="center"/>
    </xf>
    <xf numFmtId="167" fontId="6" fillId="0" borderId="0" xfId="1" applyNumberFormat="1" applyFont="1"/>
    <xf numFmtId="167" fontId="7" fillId="0" borderId="0" xfId="1" applyNumberFormat="1" applyFont="1"/>
    <xf numFmtId="3" fontId="10" fillId="2" borderId="0" xfId="0" applyNumberFormat="1" applyFont="1" applyFill="1"/>
    <xf numFmtId="0" fontId="10" fillId="2" borderId="0" xfId="0" applyFont="1" applyFill="1"/>
    <xf numFmtId="0" fontId="6" fillId="2" borderId="0" xfId="0" applyFont="1" applyFill="1"/>
    <xf numFmtId="167" fontId="2" fillId="0" borderId="0" xfId="1" applyNumberFormat="1" applyFont="1"/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0" fontId="11" fillId="0" borderId="0" xfId="0" applyFont="1" applyAlignment="1">
      <alignment vertical="top"/>
    </xf>
    <xf numFmtId="3" fontId="0" fillId="4" borderId="0" xfId="0" applyNumberFormat="1" applyFill="1" applyAlignment="1">
      <alignment horizontal="right" vertical="top"/>
    </xf>
    <xf numFmtId="3" fontId="0" fillId="0" borderId="0" xfId="0" applyNumberFormat="1"/>
    <xf numFmtId="168" fontId="6" fillId="0" borderId="0" xfId="0" applyNumberFormat="1" applyFont="1"/>
    <xf numFmtId="167" fontId="0" fillId="0" borderId="0" xfId="1" applyNumberFormat="1" applyFont="1"/>
    <xf numFmtId="1" fontId="6" fillId="0" borderId="0" xfId="0" applyNumberFormat="1" applyFont="1"/>
    <xf numFmtId="165" fontId="2" fillId="0" borderId="0" xfId="0" applyNumberFormat="1" applyFont="1"/>
    <xf numFmtId="0" fontId="0" fillId="5" borderId="0" xfId="0" applyFill="1" applyAlignment="1">
      <alignment vertical="top"/>
    </xf>
    <xf numFmtId="14" fontId="0" fillId="5" borderId="0" xfId="0" applyNumberFormat="1" applyFill="1" applyAlignment="1">
      <alignment horizontal="right" vertical="top"/>
    </xf>
    <xf numFmtId="3" fontId="0" fillId="4" borderId="0" xfId="0" applyNumberFormat="1" applyFill="1"/>
    <xf numFmtId="167" fontId="3" fillId="0" borderId="0" xfId="1" applyNumberFormat="1" applyFont="1"/>
    <xf numFmtId="0" fontId="0" fillId="4" borderId="1" xfId="0" applyFill="1" applyBorder="1" applyAlignment="1">
      <alignment vertical="top"/>
    </xf>
    <xf numFmtId="0" fontId="0" fillId="6" borderId="0" xfId="0" applyFill="1" applyAlignment="1">
      <alignment vertical="top"/>
    </xf>
    <xf numFmtId="0" fontId="11" fillId="6" borderId="0" xfId="0" applyFont="1" applyFill="1" applyAlignment="1">
      <alignment vertical="top"/>
    </xf>
    <xf numFmtId="1" fontId="0" fillId="0" borderId="0" xfId="0" applyNumberFormat="1"/>
    <xf numFmtId="0" fontId="0" fillId="7" borderId="0" xfId="0" applyFill="1" applyAlignment="1">
      <alignment vertical="top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vertical="top"/>
    </xf>
    <xf numFmtId="3" fontId="13" fillId="4" borderId="0" xfId="0" applyNumberFormat="1" applyFont="1" applyFill="1" applyAlignment="1">
      <alignment horizontal="right" vertical="top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zoomScaleNormal="100" workbookViewId="0">
      <selection activeCell="C10" sqref="C10:C12"/>
    </sheetView>
  </sheetViews>
  <sheetFormatPr defaultRowHeight="12.75" x14ac:dyDescent="0.2"/>
  <cols>
    <col min="1" max="1" width="4.5" style="5" customWidth="1"/>
    <col min="2" max="2" width="36.875" style="6" bestFit="1" customWidth="1"/>
    <col min="3" max="3" width="13.125" style="7" customWidth="1"/>
    <col min="4" max="4" width="12.25" style="3" customWidth="1"/>
    <col min="5" max="5" width="10" style="3" bestFit="1" customWidth="1"/>
    <col min="6" max="6" width="10.5" style="3" customWidth="1"/>
    <col min="7" max="7" width="10.875" style="3" customWidth="1"/>
    <col min="8" max="8" width="28.25" style="3" customWidth="1"/>
    <col min="9" max="9" width="11.875" style="3" bestFit="1" customWidth="1"/>
    <col min="10" max="10" width="14" style="3" bestFit="1" customWidth="1"/>
    <col min="11" max="16384" width="9" style="3"/>
  </cols>
  <sheetData>
    <row r="1" spans="1:25" x14ac:dyDescent="0.2">
      <c r="A1" s="1" t="s">
        <v>0</v>
      </c>
      <c r="B1" s="2"/>
      <c r="C1" s="2"/>
    </row>
    <row r="2" spans="1:25" x14ac:dyDescent="0.2">
      <c r="A2" s="4" t="s">
        <v>1</v>
      </c>
      <c r="B2" s="2"/>
      <c r="C2" s="2"/>
    </row>
    <row r="3" spans="1:25" x14ac:dyDescent="0.2">
      <c r="A3" s="5" t="s">
        <v>2</v>
      </c>
      <c r="L3" s="31">
        <f>G13</f>
        <v>2112370.9739999999</v>
      </c>
      <c r="M3" s="31" t="str">
        <f>RIGHT("000000000000"&amp;ROUND(L3,0),12)</f>
        <v>000002112371</v>
      </c>
      <c r="N3" s="32">
        <v>1</v>
      </c>
      <c r="O3" s="32">
        <v>2</v>
      </c>
      <c r="P3" s="32">
        <v>3</v>
      </c>
      <c r="Q3" s="32">
        <v>4</v>
      </c>
      <c r="R3" s="32">
        <v>5</v>
      </c>
      <c r="S3" s="32">
        <v>6</v>
      </c>
      <c r="T3" s="32">
        <v>7</v>
      </c>
      <c r="U3" s="32">
        <v>8</v>
      </c>
      <c r="V3" s="32">
        <v>9</v>
      </c>
      <c r="W3" s="32">
        <v>10</v>
      </c>
      <c r="X3" s="32">
        <v>11</v>
      </c>
      <c r="Y3" s="32">
        <v>12</v>
      </c>
    </row>
    <row r="4" spans="1:25" ht="22.5" x14ac:dyDescent="0.2">
      <c r="A4" s="55" t="s">
        <v>59</v>
      </c>
      <c r="B4" s="55"/>
      <c r="C4" s="55"/>
      <c r="D4" s="55"/>
      <c r="E4" s="55"/>
      <c r="F4" s="55"/>
      <c r="G4" s="55"/>
      <c r="H4" s="55"/>
      <c r="L4" s="32"/>
      <c r="M4" s="32"/>
      <c r="N4" s="32">
        <f>VALUE(MID(M3,N3,1))</f>
        <v>0</v>
      </c>
      <c r="O4" s="32">
        <f>VALUE(MID(M3,O3,1))</f>
        <v>0</v>
      </c>
      <c r="P4" s="32">
        <f>VALUE(MID(M3,P3,1))</f>
        <v>0</v>
      </c>
      <c r="Q4" s="32">
        <f>VALUE(MID(M3,Q3,1))</f>
        <v>0</v>
      </c>
      <c r="R4" s="32">
        <f>VALUE(MID(M3,R3,1))</f>
        <v>0</v>
      </c>
      <c r="S4" s="32">
        <f>VALUE(MID(M3,S3,1))</f>
        <v>2</v>
      </c>
      <c r="T4" s="32">
        <f>VALUE(MID(M3,T3,1))</f>
        <v>1</v>
      </c>
      <c r="U4" s="32">
        <f>VALUE(MID(M3,U3,1))</f>
        <v>1</v>
      </c>
      <c r="V4" s="32">
        <f>VALUE(MID(M3,V3,1))</f>
        <v>2</v>
      </c>
      <c r="W4" s="32">
        <f>VALUE(MID(M3,W3,1))</f>
        <v>3</v>
      </c>
      <c r="X4" s="32">
        <f>VALUE(MID(M3,X3,1))</f>
        <v>7</v>
      </c>
      <c r="Y4" s="32">
        <f>VALUE(MID(M3,Y3,1))</f>
        <v>1</v>
      </c>
    </row>
    <row r="5" spans="1:25" s="13" customFormat="1" ht="25.5" customHeight="1" x14ac:dyDescent="0.25">
      <c r="A5" s="8" t="s">
        <v>61</v>
      </c>
      <c r="B5" s="9"/>
      <c r="C5" s="10"/>
      <c r="E5" s="11"/>
      <c r="F5" s="11"/>
      <c r="G5" s="11"/>
      <c r="H5" s="11" t="s">
        <v>60</v>
      </c>
      <c r="I5" s="11"/>
      <c r="L5" s="32"/>
      <c r="M5" s="32"/>
      <c r="N5" s="32">
        <f>SUM(N4:N4)</f>
        <v>0</v>
      </c>
      <c r="O5" s="32">
        <f>SUM(N4:O4)</f>
        <v>0</v>
      </c>
      <c r="P5" s="32">
        <f>SUM(N4:P4)</f>
        <v>0</v>
      </c>
      <c r="Q5" s="32">
        <f>SUM(Q4:Q4)</f>
        <v>0</v>
      </c>
      <c r="R5" s="32">
        <f>SUM(Q4:R4)</f>
        <v>0</v>
      </c>
      <c r="S5" s="32">
        <f>SUM(Q4:S4)</f>
        <v>2</v>
      </c>
      <c r="T5" s="32">
        <f>SUM(T4:T4)</f>
        <v>1</v>
      </c>
      <c r="U5" s="32">
        <f>SUM(T4:U4)</f>
        <v>2</v>
      </c>
      <c r="V5" s="32">
        <f>SUM(T4:V4)</f>
        <v>4</v>
      </c>
      <c r="W5" s="32">
        <f>SUM(W4:W4)</f>
        <v>3</v>
      </c>
      <c r="X5" s="32">
        <f>SUM(W4:X4)</f>
        <v>10</v>
      </c>
      <c r="Y5" s="32">
        <f>SUM(W4:Y4)</f>
        <v>11</v>
      </c>
    </row>
    <row r="6" spans="1:25" s="13" customFormat="1" ht="31.5" customHeight="1" x14ac:dyDescent="0.25">
      <c r="A6" s="56" t="s">
        <v>62</v>
      </c>
      <c r="B6" s="56"/>
      <c r="C6" s="56"/>
      <c r="D6" s="56"/>
      <c r="E6" s="56"/>
      <c r="F6" s="56"/>
      <c r="G6" s="56"/>
      <c r="H6" s="56"/>
      <c r="I6" s="11"/>
      <c r="L6" s="32"/>
      <c r="M6" s="32"/>
      <c r="N6" s="32" t="str">
        <f>IF(N4=0,"",CHOOSE(N4,"một","hai","ba","bốn","năm","sáu","bảy","tám","chín"))</f>
        <v/>
      </c>
      <c r="O6" s="32" t="str">
        <f>IF(O4=0,IF(AND(N4&lt;&gt;0,P4&lt;&gt;0),"lẻ",""),CHOOSE(O4,"mười","hai","ba","bốn","năm","sáu","bảy","tám","chín"))</f>
        <v/>
      </c>
      <c r="P6" s="32" t="str">
        <f>IF(P4=0,"",CHOOSE(P4,IF(O4&gt;1,"mốt","một"),"hai","ba","bốn",IF(O4=0,"năm","lăm"),"sáu","bảy","tám","chín"))</f>
        <v/>
      </c>
      <c r="Q6" s="32" t="str">
        <f>IF(Q4=0,"",CHOOSE(Q4,"một","hai","ba","bốn","năm","sáu","bảy","tám","chín"))</f>
        <v/>
      </c>
      <c r="R6" s="32" t="str">
        <f>IF(R4=0,IF(AND(Q4&lt;&gt;0,S4&lt;&gt;0),"lẻ",""),CHOOSE(R4,"mười","hai","ba","bốn","năm","sáu","bảy","tám","chín"))</f>
        <v/>
      </c>
      <c r="S6" s="32" t="str">
        <f>IF(S4=0,"",CHOOSE(S4,IF(R4&gt;1,"mốt","một"),"hai","ba","bốn",IF(R4=0,"năm","lăm"),"sáu","bảy","tám","chín"))</f>
        <v>hai</v>
      </c>
      <c r="T6" s="32" t="str">
        <f>IF(T4=0,"",CHOOSE(T4,"một","hai","ba","bốn","năm","sáu","bảy","tám","chín"))</f>
        <v>một</v>
      </c>
      <c r="U6" s="32" t="str">
        <f>IF(U4=0,IF(AND(T4&lt;&gt;0,V4&lt;&gt;0),"lẻ",""),CHOOSE(U4,"mười","hai","ba","bốn","năm","sáu","bảy","tám","chín"))</f>
        <v>mười</v>
      </c>
      <c r="V6" s="32" t="str">
        <f>IF(V4=0,"",CHOOSE(V4,IF(U4&gt;1,"mốt","một"),"hai","ba","bốn",IF(U4=0,"năm","lăm"),"sáu","bảy","tám","chín"))</f>
        <v>hai</v>
      </c>
      <c r="W6" s="32" t="str">
        <f>IF(W4=0,"",CHOOSE(W4,"một","hai","ba","bốn","năm","sáu","bảy","tám","chín"))</f>
        <v>ba</v>
      </c>
      <c r="X6" s="32" t="str">
        <f>IF(X4=0,IF(AND(W4&lt;&gt;0,Y4&lt;&gt;0),"lẻ",""),CHOOSE(X4,"mười","hai","ba","bốn","năm","sáu","bảy","tám","chín"))</f>
        <v>bảy</v>
      </c>
      <c r="Y6" s="32" t="str">
        <f>IF(Y4=0,"",CHOOSE(Y4,IF(X4&gt;1,"mốt","một"),"hai","ba","bốn",IF(X4=0,"năm","lăm"),"sáu","bảy","tám","chín"))</f>
        <v>mốt</v>
      </c>
    </row>
    <row r="7" spans="1:25" s="13" customFormat="1" ht="15.75" x14ac:dyDescent="0.25">
      <c r="A7" s="57" t="s">
        <v>63</v>
      </c>
      <c r="B7" s="57"/>
      <c r="C7" s="57"/>
      <c r="D7" s="57"/>
      <c r="E7" s="57"/>
      <c r="F7" s="57"/>
      <c r="G7" s="57"/>
      <c r="H7" s="57"/>
      <c r="I7" s="11"/>
      <c r="L7" s="33"/>
      <c r="M7" s="33"/>
      <c r="N7" s="33" t="str">
        <f>IF(N4=0,"","trăm")</f>
        <v/>
      </c>
      <c r="O7" s="33" t="str">
        <f>IF(O4=0,"",IF(O4=1,"","mươi"))</f>
        <v/>
      </c>
      <c r="P7" s="33" t="str">
        <f>IF(AND(P4=0,P5=0),"","tỷ")</f>
        <v/>
      </c>
      <c r="Q7" s="33" t="str">
        <f>IF(Q4=0,"","trăm")</f>
        <v/>
      </c>
      <c r="R7" s="33" t="str">
        <f>IF(R4=0,"",IF(R4=1,"","mươi"))</f>
        <v/>
      </c>
      <c r="S7" s="33" t="str">
        <f>IF(AND(S4=0,S5=0),"","triệu")</f>
        <v>triệu</v>
      </c>
      <c r="T7" s="33" t="str">
        <f>IF(T4=0,"","trăm")</f>
        <v>trăm</v>
      </c>
      <c r="U7" s="33" t="str">
        <f>IF(U4=0,"",IF(U4=1,"","mươi"))</f>
        <v/>
      </c>
      <c r="V7" s="33" t="str">
        <f>IF(AND(V4=0,V5=0),"","ngàn")</f>
        <v>ngàn</v>
      </c>
      <c r="W7" s="33" t="str">
        <f>IF(W4=0,"","trăm")</f>
        <v>trăm</v>
      </c>
      <c r="X7" s="33" t="str">
        <f>IF(X4=0,"",IF(X4=1,"","mươi"))</f>
        <v>mươi</v>
      </c>
      <c r="Y7" s="33" t="s">
        <v>16</v>
      </c>
    </row>
    <row r="8" spans="1:25" s="13" customFormat="1" ht="15.75" x14ac:dyDescent="0.25">
      <c r="A8" s="12"/>
      <c r="C8" s="14"/>
      <c r="L8" s="33"/>
      <c r="M8" s="33" t="str">
        <f>UPPER(LEFT(TRIM(IF(L3=0,"không đồng.",N6&amp;" "&amp;N7&amp;" "&amp;O6&amp;" "&amp;O7&amp;" "&amp;P6&amp;" "&amp;P7&amp;" "&amp;Q6&amp;" "&amp;Q7&amp;" "&amp;R6&amp;" "&amp;R7&amp;" "&amp;S6&amp;" "&amp;S7&amp;" "&amp;T6&amp;" "&amp;T7&amp;" "&amp;U6&amp;" "&amp;U7&amp;" "&amp;V6&amp;" "&amp;V7&amp;" "&amp;W6&amp;" "&amp;W7&amp;" "&amp;X6&amp;" "&amp;X7&amp;" "&amp;Y6&amp;" "&amp;Y7)),1))&amp;RIGHT(TRIM(IF(L3=0,"không đồng.",N6&amp;" "&amp;N7&amp;" "&amp;O6&amp;" "&amp;O7&amp;" "&amp;P6&amp;" "&amp;P7&amp;" "&amp;Q6&amp;" "&amp;Q7&amp;" "&amp;R6&amp;" "&amp;R7&amp;" "&amp;S6&amp;" "&amp;S7&amp;" "&amp;T6&amp;" "&amp;T7&amp;" "&amp;U6&amp;" "&amp;U7&amp;" "&amp;V6&amp;" "&amp;V7&amp;" "&amp;W6&amp;" "&amp;W7&amp;" "&amp;X6&amp;" "&amp;X7&amp;" "&amp;Y6&amp;" "&amp;Y7)),LEN(TRIM(IF(L3=0,"không đồng.",N6&amp;" "&amp;N7&amp;" "&amp;O6&amp;" "&amp;O7&amp;" "&amp;P6&amp;" "&amp;P7&amp;" "&amp;Q6&amp;" "&amp;Q7&amp;" "&amp;R6&amp;" "&amp;R7&amp;" "&amp;S6&amp;" "&amp;S7&amp;" "&amp;T6&amp;" "&amp;T7&amp;" "&amp;U6&amp;" "&amp;U7&amp;" "&amp;V6&amp;" "&amp;V7&amp;" "&amp;W6&amp;" "&amp;W7&amp;" "&amp;X6&amp;" "&amp;X7&amp;" "&amp;Y6&amp;" "&amp;Y7)))-1)</f>
        <v>Hai triệu một trăm mười hai ngàn ba trăm bảy mươi mốt đồng.</v>
      </c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s="13" customFormat="1" ht="31.5" x14ac:dyDescent="0.25">
      <c r="A9" s="16" t="s">
        <v>3</v>
      </c>
      <c r="B9" s="17" t="s">
        <v>4</v>
      </c>
      <c r="C9" s="18" t="s">
        <v>326</v>
      </c>
      <c r="D9" s="19" t="s">
        <v>10</v>
      </c>
      <c r="E9" s="19" t="s">
        <v>11</v>
      </c>
      <c r="F9" s="20" t="s">
        <v>55</v>
      </c>
      <c r="G9" s="20" t="s">
        <v>12</v>
      </c>
      <c r="H9" s="28" t="s">
        <v>5</v>
      </c>
    </row>
    <row r="10" spans="1:25" s="13" customFormat="1" ht="27.75" customHeight="1" x14ac:dyDescent="0.25">
      <c r="A10" s="22"/>
      <c r="B10" s="21" t="s">
        <v>64</v>
      </c>
      <c r="C10" s="61">
        <v>65196635</v>
      </c>
      <c r="D10" s="23">
        <v>0.01</v>
      </c>
      <c r="E10" s="61">
        <f>C10*3%</f>
        <v>1955899.0499999998</v>
      </c>
      <c r="F10" s="61">
        <f>E10*8%</f>
        <v>156471.924</v>
      </c>
      <c r="G10" s="61">
        <f>E10+F10</f>
        <v>2112370.9739999999</v>
      </c>
      <c r="H10" s="64" t="s">
        <v>327</v>
      </c>
    </row>
    <row r="11" spans="1:25" s="13" customFormat="1" ht="27.75" customHeight="1" x14ac:dyDescent="0.25">
      <c r="A11" s="22"/>
      <c r="B11" s="21" t="s">
        <v>65</v>
      </c>
      <c r="C11" s="62"/>
      <c r="D11" s="23">
        <v>0.01</v>
      </c>
      <c r="E11" s="62"/>
      <c r="F11" s="62"/>
      <c r="G11" s="62"/>
      <c r="H11" s="65"/>
    </row>
    <row r="12" spans="1:25" s="13" customFormat="1" ht="27.75" customHeight="1" x14ac:dyDescent="0.25">
      <c r="A12" s="22"/>
      <c r="B12" s="21" t="s">
        <v>66</v>
      </c>
      <c r="C12" s="63"/>
      <c r="D12" s="23">
        <v>0.01</v>
      </c>
      <c r="E12" s="63"/>
      <c r="F12" s="63"/>
      <c r="G12" s="63"/>
      <c r="H12" s="66"/>
    </row>
    <row r="13" spans="1:25" s="13" customFormat="1" ht="27.75" customHeight="1" x14ac:dyDescent="0.25">
      <c r="A13" s="16"/>
      <c r="B13" s="25" t="s">
        <v>6</v>
      </c>
      <c r="C13" s="26"/>
      <c r="D13" s="23"/>
      <c r="E13" s="26">
        <f>E10</f>
        <v>1955899.0499999998</v>
      </c>
      <c r="F13" s="26">
        <f>F10</f>
        <v>156471.924</v>
      </c>
      <c r="G13" s="26">
        <f>G10</f>
        <v>2112370.9739999999</v>
      </c>
      <c r="H13" s="24"/>
      <c r="I13" s="11"/>
    </row>
    <row r="14" spans="1:25" s="13" customFormat="1" ht="15.75" x14ac:dyDescent="0.25">
      <c r="A14" s="15"/>
      <c r="B14" s="8" t="s">
        <v>7</v>
      </c>
      <c r="C14" s="27" t="s">
        <v>328</v>
      </c>
    </row>
    <row r="15" spans="1:25" s="13" customFormat="1" ht="15.75" x14ac:dyDescent="0.25">
      <c r="A15" s="58" t="s">
        <v>56</v>
      </c>
      <c r="B15" s="58"/>
      <c r="C15" s="58"/>
      <c r="D15" s="58"/>
      <c r="E15" s="58"/>
      <c r="F15" s="58"/>
      <c r="G15" s="58"/>
      <c r="H15" s="58"/>
      <c r="I15" s="13" t="s">
        <v>13</v>
      </c>
      <c r="J15" s="29">
        <v>70412370</v>
      </c>
    </row>
    <row r="16" spans="1:25" s="13" customFormat="1" ht="15.75" x14ac:dyDescent="0.25">
      <c r="A16" s="12"/>
      <c r="C16" s="14"/>
      <c r="I16" s="13" t="s">
        <v>14</v>
      </c>
      <c r="J16" s="29">
        <f>G13</f>
        <v>2112370.9739999999</v>
      </c>
    </row>
    <row r="17" spans="1:10" s="13" customFormat="1" ht="15.75" x14ac:dyDescent="0.25">
      <c r="A17" s="59" t="s">
        <v>8</v>
      </c>
      <c r="B17" s="59"/>
      <c r="C17" s="14"/>
      <c r="G17" s="60" t="s">
        <v>9</v>
      </c>
      <c r="H17" s="60"/>
      <c r="I17" s="13" t="s">
        <v>15</v>
      </c>
      <c r="J17" s="30">
        <f>J15-J16</f>
        <v>68299999.025999993</v>
      </c>
    </row>
    <row r="18" spans="1:10" ht="15.75" x14ac:dyDescent="0.25">
      <c r="A18" s="12"/>
      <c r="B18" s="13"/>
      <c r="C18" s="14"/>
      <c r="D18" s="44"/>
      <c r="E18" s="45"/>
    </row>
    <row r="19" spans="1:10" ht="15.75" x14ac:dyDescent="0.25">
      <c r="A19" s="12"/>
      <c r="B19" s="13"/>
      <c r="C19" s="14"/>
      <c r="D19" s="42"/>
    </row>
    <row r="20" spans="1:10" ht="15.75" x14ac:dyDescent="0.25">
      <c r="A20" s="12"/>
      <c r="B20" s="13"/>
      <c r="C20" s="14"/>
      <c r="D20" s="13"/>
      <c r="E20" s="34"/>
    </row>
    <row r="21" spans="1:10" x14ac:dyDescent="0.2">
      <c r="C21" s="49"/>
      <c r="D21" s="34"/>
    </row>
    <row r="24" spans="1:10" x14ac:dyDescent="0.2">
      <c r="C24" s="7">
        <f t="shared" ref="C24" si="0">+C12*1%</f>
        <v>0</v>
      </c>
    </row>
  </sheetData>
  <mergeCells count="11">
    <mergeCell ref="A4:H4"/>
    <mergeCell ref="A6:H6"/>
    <mergeCell ref="A7:H7"/>
    <mergeCell ref="A15:H15"/>
    <mergeCell ref="A17:B17"/>
    <mergeCell ref="G17:H17"/>
    <mergeCell ref="C10:C12"/>
    <mergeCell ref="E10:E12"/>
    <mergeCell ref="F10:F12"/>
    <mergeCell ref="G10:G12"/>
    <mergeCell ref="H10:H12"/>
  </mergeCells>
  <pageMargins left="0.56000000000000005" right="0.3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0"/>
  <sheetViews>
    <sheetView tabSelected="1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S34" sqref="S34:S64"/>
    </sheetView>
  </sheetViews>
  <sheetFormatPr defaultRowHeight="14.25" x14ac:dyDescent="0.2"/>
  <cols>
    <col min="5" max="5" width="21.75" customWidth="1"/>
    <col min="6" max="6" width="13.125" customWidth="1"/>
    <col min="7" max="7" width="22.875" hidden="1" customWidth="1"/>
    <col min="8" max="10" width="9" hidden="1" customWidth="1"/>
    <col min="11" max="11" width="11.625" hidden="1" customWidth="1"/>
    <col min="12" max="12" width="14.125" hidden="1" customWidth="1"/>
    <col min="13" max="15" width="9" hidden="1" customWidth="1"/>
    <col min="16" max="16" width="38.625" hidden="1" customWidth="1"/>
    <col min="17" max="17" width="21.625" hidden="1" customWidth="1"/>
    <col min="18" max="18" width="27.5" hidden="1" customWidth="1"/>
    <col min="19" max="19" width="15" customWidth="1"/>
    <col min="20" max="20" width="12.375" customWidth="1"/>
    <col min="22" max="22" width="23.375" customWidth="1"/>
    <col min="23" max="27" width="0" hidden="1" customWidth="1"/>
    <col min="28" max="28" width="12.75" customWidth="1"/>
    <col min="31" max="32" width="0" hidden="1" customWidth="1"/>
  </cols>
  <sheetData>
    <row r="1" spans="1:32" s="37" customFormat="1" ht="49.5" customHeight="1" x14ac:dyDescent="0.2">
      <c r="A1" s="35" t="s">
        <v>17</v>
      </c>
      <c r="B1" s="36" t="s">
        <v>18</v>
      </c>
      <c r="C1" s="36" t="s">
        <v>19</v>
      </c>
      <c r="D1" s="36" t="s">
        <v>20</v>
      </c>
      <c r="E1" s="35" t="s">
        <v>21</v>
      </c>
      <c r="F1" s="50" t="s">
        <v>22</v>
      </c>
      <c r="G1" s="35" t="s">
        <v>23</v>
      </c>
      <c r="H1" s="35" t="s">
        <v>24</v>
      </c>
      <c r="I1" s="35" t="s">
        <v>25</v>
      </c>
      <c r="J1" s="35" t="s">
        <v>26</v>
      </c>
      <c r="K1" s="35" t="s">
        <v>27</v>
      </c>
      <c r="L1" s="35" t="s">
        <v>28</v>
      </c>
      <c r="M1" s="36" t="s">
        <v>29</v>
      </c>
      <c r="N1" s="35" t="s">
        <v>30</v>
      </c>
      <c r="O1" s="35" t="s">
        <v>31</v>
      </c>
      <c r="P1" s="35" t="s">
        <v>32</v>
      </c>
      <c r="Q1" s="35" t="s">
        <v>33</v>
      </c>
      <c r="R1" s="35" t="s">
        <v>34</v>
      </c>
      <c r="S1" s="36" t="s">
        <v>35</v>
      </c>
      <c r="T1" s="35" t="s">
        <v>36</v>
      </c>
      <c r="U1" s="35" t="s">
        <v>37</v>
      </c>
      <c r="V1" s="35" t="s">
        <v>38</v>
      </c>
      <c r="W1" s="35" t="s">
        <v>39</v>
      </c>
      <c r="X1" s="35" t="s">
        <v>40</v>
      </c>
      <c r="Y1" s="35" t="s">
        <v>41</v>
      </c>
      <c r="Z1" s="35" t="s">
        <v>42</v>
      </c>
      <c r="AA1" s="35" t="s">
        <v>43</v>
      </c>
      <c r="AB1" s="35" t="s">
        <v>44</v>
      </c>
      <c r="AC1" s="35" t="s">
        <v>45</v>
      </c>
      <c r="AD1" s="35" t="s">
        <v>45</v>
      </c>
      <c r="AE1" s="35" t="s">
        <v>45</v>
      </c>
      <c r="AF1" s="35" t="s">
        <v>45</v>
      </c>
    </row>
    <row r="2" spans="1:32" s="37" customFormat="1" x14ac:dyDescent="0.2">
      <c r="A2" s="37" t="s">
        <v>46</v>
      </c>
      <c r="B2" s="37" t="s">
        <v>47</v>
      </c>
      <c r="C2" s="37" t="s">
        <v>48</v>
      </c>
      <c r="D2" s="37" t="s">
        <v>67</v>
      </c>
      <c r="E2" s="54" t="s">
        <v>68</v>
      </c>
      <c r="F2" s="38">
        <v>44865</v>
      </c>
      <c r="G2" s="37" t="s">
        <v>69</v>
      </c>
      <c r="H2" s="37">
        <v>30010128</v>
      </c>
      <c r="I2" s="39" t="s">
        <v>70</v>
      </c>
      <c r="J2" s="37" t="s">
        <v>49</v>
      </c>
      <c r="K2" s="38">
        <v>44882</v>
      </c>
      <c r="L2" s="37" t="s">
        <v>71</v>
      </c>
      <c r="M2" s="37" t="s">
        <v>50</v>
      </c>
      <c r="N2" s="37" t="s">
        <v>51</v>
      </c>
      <c r="O2" s="37" t="s">
        <v>49</v>
      </c>
      <c r="P2" s="37" t="s">
        <v>72</v>
      </c>
      <c r="Q2" s="37" t="s">
        <v>52</v>
      </c>
      <c r="R2" s="37" t="s">
        <v>53</v>
      </c>
      <c r="S2" s="40">
        <v>-1417217</v>
      </c>
      <c r="T2" s="38">
        <v>44882</v>
      </c>
      <c r="U2" s="37" t="s">
        <v>49</v>
      </c>
      <c r="V2" s="37" t="s">
        <v>54</v>
      </c>
      <c r="W2" s="37" t="s">
        <v>49</v>
      </c>
      <c r="X2" s="37" t="s">
        <v>49</v>
      </c>
      <c r="Y2" s="37" t="s">
        <v>49</v>
      </c>
      <c r="Z2" s="37" t="s">
        <v>49</v>
      </c>
      <c r="AA2" s="37" t="s">
        <v>49</v>
      </c>
      <c r="AB2" s="38">
        <v>44890</v>
      </c>
      <c r="AC2" s="37" t="s">
        <v>58</v>
      </c>
      <c r="AD2" s="37" t="s">
        <v>73</v>
      </c>
      <c r="AE2" s="37" t="s">
        <v>49</v>
      </c>
      <c r="AF2" s="37" t="s">
        <v>49</v>
      </c>
    </row>
    <row r="3" spans="1:32" s="37" customFormat="1" x14ac:dyDescent="0.2">
      <c r="A3" s="37" t="s">
        <v>46</v>
      </c>
      <c r="B3" s="37" t="s">
        <v>47</v>
      </c>
      <c r="C3" s="37" t="s">
        <v>48</v>
      </c>
      <c r="D3" s="37" t="s">
        <v>67</v>
      </c>
      <c r="E3" s="54" t="s">
        <v>75</v>
      </c>
      <c r="F3" s="38">
        <v>44865</v>
      </c>
      <c r="G3" s="37" t="s">
        <v>76</v>
      </c>
      <c r="H3" s="37" t="s">
        <v>74</v>
      </c>
      <c r="I3" s="37" t="s">
        <v>70</v>
      </c>
      <c r="J3" s="37" t="s">
        <v>49</v>
      </c>
      <c r="K3" s="38">
        <v>44882</v>
      </c>
      <c r="L3" s="37" t="s">
        <v>77</v>
      </c>
      <c r="M3" s="37" t="s">
        <v>50</v>
      </c>
      <c r="N3" s="37" t="s">
        <v>51</v>
      </c>
      <c r="O3" s="37" t="s">
        <v>49</v>
      </c>
      <c r="P3" s="37" t="s">
        <v>78</v>
      </c>
      <c r="Q3" s="37" t="s">
        <v>52</v>
      </c>
      <c r="R3" s="37" t="s">
        <v>53</v>
      </c>
      <c r="S3" s="40">
        <v>-1338685</v>
      </c>
      <c r="T3" s="38">
        <v>44882</v>
      </c>
      <c r="U3" s="37" t="s">
        <v>49</v>
      </c>
      <c r="V3" s="37" t="s">
        <v>54</v>
      </c>
      <c r="W3" s="37" t="s">
        <v>49</v>
      </c>
      <c r="X3" s="37" t="s">
        <v>49</v>
      </c>
      <c r="Y3" s="37" t="s">
        <v>49</v>
      </c>
      <c r="Z3" s="37" t="s">
        <v>49</v>
      </c>
      <c r="AA3" s="37" t="s">
        <v>49</v>
      </c>
      <c r="AB3" s="38">
        <v>44890</v>
      </c>
      <c r="AC3" s="37" t="s">
        <v>73</v>
      </c>
      <c r="AD3" s="37" t="s">
        <v>49</v>
      </c>
      <c r="AE3" s="37" t="s">
        <v>49</v>
      </c>
      <c r="AF3" s="37" t="s">
        <v>49</v>
      </c>
    </row>
    <row r="4" spans="1:32" s="37" customFormat="1" x14ac:dyDescent="0.2">
      <c r="A4" s="37" t="s">
        <v>46</v>
      </c>
      <c r="B4" s="37" t="s">
        <v>47</v>
      </c>
      <c r="C4" s="37" t="s">
        <v>48</v>
      </c>
      <c r="D4" s="37" t="s">
        <v>67</v>
      </c>
      <c r="E4" s="54" t="s">
        <v>79</v>
      </c>
      <c r="F4" s="38">
        <v>44865</v>
      </c>
      <c r="G4" s="37" t="s">
        <v>80</v>
      </c>
      <c r="H4" s="37" t="s">
        <v>74</v>
      </c>
      <c r="I4" s="37" t="s">
        <v>70</v>
      </c>
      <c r="J4" s="37" t="s">
        <v>49</v>
      </c>
      <c r="K4" s="38">
        <v>44882</v>
      </c>
      <c r="L4" s="37" t="s">
        <v>81</v>
      </c>
      <c r="M4" s="37" t="s">
        <v>50</v>
      </c>
      <c r="N4" s="37" t="s">
        <v>51</v>
      </c>
      <c r="O4" s="37" t="s">
        <v>49</v>
      </c>
      <c r="P4" s="37" t="s">
        <v>82</v>
      </c>
      <c r="Q4" s="37" t="s">
        <v>52</v>
      </c>
      <c r="R4" s="37" t="s">
        <v>53</v>
      </c>
      <c r="S4" s="40">
        <v>-988927</v>
      </c>
      <c r="T4" s="38">
        <v>44882</v>
      </c>
      <c r="U4" s="37" t="s">
        <v>49</v>
      </c>
      <c r="V4" s="37" t="s">
        <v>54</v>
      </c>
      <c r="W4" s="37" t="s">
        <v>49</v>
      </c>
      <c r="X4" s="37" t="s">
        <v>49</v>
      </c>
      <c r="Y4" s="37" t="s">
        <v>49</v>
      </c>
      <c r="Z4" s="37" t="s">
        <v>49</v>
      </c>
      <c r="AA4" s="37" t="s">
        <v>49</v>
      </c>
      <c r="AB4" s="38">
        <v>44890</v>
      </c>
      <c r="AC4" s="37" t="s">
        <v>73</v>
      </c>
      <c r="AD4" s="37" t="s">
        <v>49</v>
      </c>
      <c r="AE4" s="37" t="s">
        <v>49</v>
      </c>
      <c r="AF4" s="37" t="s">
        <v>49</v>
      </c>
    </row>
    <row r="5" spans="1:32" s="37" customFormat="1" x14ac:dyDescent="0.2">
      <c r="A5" s="37" t="s">
        <v>46</v>
      </c>
      <c r="B5" s="37" t="s">
        <v>47</v>
      </c>
      <c r="C5" s="37" t="s">
        <v>48</v>
      </c>
      <c r="D5" s="37" t="s">
        <v>67</v>
      </c>
      <c r="E5" s="54" t="s">
        <v>83</v>
      </c>
      <c r="F5" s="38">
        <v>44865</v>
      </c>
      <c r="G5" s="37" t="s">
        <v>84</v>
      </c>
      <c r="H5" s="37" t="s">
        <v>74</v>
      </c>
      <c r="I5" s="37" t="s">
        <v>70</v>
      </c>
      <c r="J5" s="37" t="s">
        <v>49</v>
      </c>
      <c r="K5" s="38">
        <v>44882</v>
      </c>
      <c r="L5" s="37" t="s">
        <v>85</v>
      </c>
      <c r="M5" s="37" t="s">
        <v>50</v>
      </c>
      <c r="N5" s="37" t="s">
        <v>51</v>
      </c>
      <c r="O5" s="37" t="s">
        <v>49</v>
      </c>
      <c r="P5" s="37" t="s">
        <v>86</v>
      </c>
      <c r="Q5" s="37" t="s">
        <v>52</v>
      </c>
      <c r="R5" s="37" t="s">
        <v>53</v>
      </c>
      <c r="S5" s="40">
        <v>-839111</v>
      </c>
      <c r="T5" s="38">
        <v>44882</v>
      </c>
      <c r="U5" s="37" t="s">
        <v>49</v>
      </c>
      <c r="V5" s="37" t="s">
        <v>54</v>
      </c>
      <c r="W5" s="37" t="s">
        <v>49</v>
      </c>
      <c r="X5" s="37" t="s">
        <v>49</v>
      </c>
      <c r="Y5" s="37" t="s">
        <v>49</v>
      </c>
      <c r="Z5" s="37" t="s">
        <v>49</v>
      </c>
      <c r="AA5" s="37" t="s">
        <v>49</v>
      </c>
      <c r="AB5" s="38">
        <v>44890</v>
      </c>
      <c r="AC5" s="37" t="s">
        <v>73</v>
      </c>
      <c r="AD5" s="37" t="s">
        <v>49</v>
      </c>
      <c r="AE5" s="37" t="s">
        <v>49</v>
      </c>
      <c r="AF5" s="37" t="s">
        <v>49</v>
      </c>
    </row>
    <row r="6" spans="1:32" s="37" customFormat="1" x14ac:dyDescent="0.2">
      <c r="A6" s="37" t="s">
        <v>46</v>
      </c>
      <c r="B6" s="37" t="s">
        <v>47</v>
      </c>
      <c r="C6" s="37" t="s">
        <v>48</v>
      </c>
      <c r="D6" s="37" t="s">
        <v>67</v>
      </c>
      <c r="E6" s="54" t="s">
        <v>87</v>
      </c>
      <c r="F6" s="38">
        <v>44865</v>
      </c>
      <c r="G6" s="37" t="s">
        <v>88</v>
      </c>
      <c r="H6" s="37" t="s">
        <v>74</v>
      </c>
      <c r="I6" s="37" t="s">
        <v>70</v>
      </c>
      <c r="J6" s="37" t="s">
        <v>49</v>
      </c>
      <c r="K6" s="38">
        <v>44882</v>
      </c>
      <c r="L6" s="37" t="s">
        <v>89</v>
      </c>
      <c r="M6" s="37" t="s">
        <v>50</v>
      </c>
      <c r="N6" s="37" t="s">
        <v>51</v>
      </c>
      <c r="O6" s="37" t="s">
        <v>49</v>
      </c>
      <c r="P6" s="37" t="s">
        <v>90</v>
      </c>
      <c r="Q6" s="37" t="s">
        <v>52</v>
      </c>
      <c r="R6" s="37" t="s">
        <v>53</v>
      </c>
      <c r="S6" s="40">
        <v>-1430041</v>
      </c>
      <c r="T6" s="38">
        <v>44882</v>
      </c>
      <c r="U6" s="37" t="s">
        <v>49</v>
      </c>
      <c r="V6" s="37" t="s">
        <v>54</v>
      </c>
      <c r="W6" s="37" t="s">
        <v>49</v>
      </c>
      <c r="X6" s="37" t="s">
        <v>49</v>
      </c>
      <c r="Y6" s="37" t="s">
        <v>49</v>
      </c>
      <c r="Z6" s="37" t="s">
        <v>49</v>
      </c>
      <c r="AA6" s="37" t="s">
        <v>49</v>
      </c>
      <c r="AB6" s="38">
        <v>44890</v>
      </c>
      <c r="AC6" s="37" t="s">
        <v>73</v>
      </c>
      <c r="AD6" s="37" t="s">
        <v>49</v>
      </c>
      <c r="AE6" s="37" t="s">
        <v>49</v>
      </c>
      <c r="AF6" s="37" t="s">
        <v>49</v>
      </c>
    </row>
    <row r="7" spans="1:32" s="37" customFormat="1" x14ac:dyDescent="0.2">
      <c r="A7" s="37" t="s">
        <v>46</v>
      </c>
      <c r="B7" s="37" t="s">
        <v>47</v>
      </c>
      <c r="C7" s="37" t="s">
        <v>48</v>
      </c>
      <c r="D7" s="37" t="s">
        <v>67</v>
      </c>
      <c r="E7" s="54" t="s">
        <v>91</v>
      </c>
      <c r="F7" s="38">
        <v>44834</v>
      </c>
      <c r="G7" s="37" t="s">
        <v>92</v>
      </c>
      <c r="H7" s="37" t="s">
        <v>74</v>
      </c>
      <c r="I7" s="37" t="s">
        <v>70</v>
      </c>
      <c r="J7" s="37" t="s">
        <v>49</v>
      </c>
      <c r="K7" s="38">
        <v>44882</v>
      </c>
      <c r="L7" s="37" t="s">
        <v>93</v>
      </c>
      <c r="M7" s="37" t="s">
        <v>50</v>
      </c>
      <c r="N7" s="37" t="s">
        <v>51</v>
      </c>
      <c r="O7" s="37" t="s">
        <v>49</v>
      </c>
      <c r="P7" s="37" t="s">
        <v>94</v>
      </c>
      <c r="Q7" s="37" t="s">
        <v>52</v>
      </c>
      <c r="R7" s="37" t="s">
        <v>53</v>
      </c>
      <c r="S7" s="40">
        <v>-1420833</v>
      </c>
      <c r="T7" s="38">
        <v>44882</v>
      </c>
      <c r="U7" s="37" t="s">
        <v>49</v>
      </c>
      <c r="V7" s="37" t="s">
        <v>54</v>
      </c>
      <c r="W7" s="37" t="s">
        <v>49</v>
      </c>
      <c r="X7" s="37" t="s">
        <v>49</v>
      </c>
      <c r="Y7" s="37" t="s">
        <v>49</v>
      </c>
      <c r="Z7" s="37" t="s">
        <v>49</v>
      </c>
      <c r="AA7" s="37" t="s">
        <v>49</v>
      </c>
      <c r="AB7" s="38">
        <v>44890</v>
      </c>
      <c r="AC7" s="37" t="s">
        <v>58</v>
      </c>
      <c r="AD7" s="37" t="s">
        <v>73</v>
      </c>
      <c r="AE7" s="37" t="s">
        <v>49</v>
      </c>
      <c r="AF7" s="37" t="s">
        <v>49</v>
      </c>
    </row>
    <row r="8" spans="1:32" s="37" customFormat="1" x14ac:dyDescent="0.2">
      <c r="A8" s="37" t="s">
        <v>46</v>
      </c>
      <c r="B8" s="37" t="s">
        <v>47</v>
      </c>
      <c r="C8" s="37" t="s">
        <v>48</v>
      </c>
      <c r="D8" s="37" t="s">
        <v>67</v>
      </c>
      <c r="E8" s="54" t="s">
        <v>95</v>
      </c>
      <c r="F8" s="38">
        <v>44865</v>
      </c>
      <c r="G8" s="37" t="s">
        <v>96</v>
      </c>
      <c r="H8" s="37" t="s">
        <v>74</v>
      </c>
      <c r="I8" s="37" t="s">
        <v>70</v>
      </c>
      <c r="J8" s="37" t="s">
        <v>49</v>
      </c>
      <c r="K8" s="38">
        <v>44882</v>
      </c>
      <c r="L8" s="37" t="s">
        <v>97</v>
      </c>
      <c r="M8" s="37" t="s">
        <v>50</v>
      </c>
      <c r="N8" s="37" t="s">
        <v>51</v>
      </c>
      <c r="O8" s="37" t="s">
        <v>49</v>
      </c>
      <c r="P8" s="37" t="s">
        <v>98</v>
      </c>
      <c r="Q8" s="37" t="s">
        <v>52</v>
      </c>
      <c r="R8" s="37" t="s">
        <v>53</v>
      </c>
      <c r="S8" s="40">
        <v>-1246109</v>
      </c>
      <c r="T8" s="38">
        <v>44882</v>
      </c>
      <c r="U8" s="37" t="s">
        <v>49</v>
      </c>
      <c r="V8" s="37" t="s">
        <v>54</v>
      </c>
      <c r="W8" s="37" t="s">
        <v>49</v>
      </c>
      <c r="X8" s="37" t="s">
        <v>49</v>
      </c>
      <c r="Y8" s="37" t="s">
        <v>49</v>
      </c>
      <c r="Z8" s="37" t="s">
        <v>49</v>
      </c>
      <c r="AA8" s="37" t="s">
        <v>49</v>
      </c>
      <c r="AB8" s="38">
        <v>44890</v>
      </c>
      <c r="AC8" s="37" t="s">
        <v>58</v>
      </c>
      <c r="AD8" s="37" t="s">
        <v>73</v>
      </c>
      <c r="AE8" s="37" t="s">
        <v>49</v>
      </c>
      <c r="AF8" s="37" t="s">
        <v>49</v>
      </c>
    </row>
    <row r="9" spans="1:32" s="37" customFormat="1" x14ac:dyDescent="0.2">
      <c r="A9" s="37" t="s">
        <v>46</v>
      </c>
      <c r="B9" s="37" t="s">
        <v>47</v>
      </c>
      <c r="C9" s="37" t="s">
        <v>48</v>
      </c>
      <c r="D9" s="37" t="s">
        <v>67</v>
      </c>
      <c r="E9" s="54" t="s">
        <v>99</v>
      </c>
      <c r="F9" s="38">
        <v>44865</v>
      </c>
      <c r="G9" s="37" t="s">
        <v>100</v>
      </c>
      <c r="H9" s="37" t="s">
        <v>74</v>
      </c>
      <c r="I9" s="37" t="s">
        <v>70</v>
      </c>
      <c r="J9" s="37" t="s">
        <v>49</v>
      </c>
      <c r="K9" s="38">
        <v>44882</v>
      </c>
      <c r="L9" s="37" t="s">
        <v>101</v>
      </c>
      <c r="M9" s="37" t="s">
        <v>50</v>
      </c>
      <c r="N9" s="37" t="s">
        <v>51</v>
      </c>
      <c r="O9" s="37" t="s">
        <v>49</v>
      </c>
      <c r="P9" s="37" t="s">
        <v>102</v>
      </c>
      <c r="Q9" s="37" t="s">
        <v>52</v>
      </c>
      <c r="R9" s="37" t="s">
        <v>53</v>
      </c>
      <c r="S9" s="40">
        <v>-1394223</v>
      </c>
      <c r="T9" s="38">
        <v>44882</v>
      </c>
      <c r="U9" s="37" t="s">
        <v>49</v>
      </c>
      <c r="V9" s="37" t="s">
        <v>54</v>
      </c>
      <c r="W9" s="37" t="s">
        <v>49</v>
      </c>
      <c r="X9" s="37" t="s">
        <v>49</v>
      </c>
      <c r="Y9" s="37" t="s">
        <v>49</v>
      </c>
      <c r="Z9" s="37" t="s">
        <v>49</v>
      </c>
      <c r="AA9" s="37" t="s">
        <v>49</v>
      </c>
      <c r="AB9" s="38">
        <v>44890</v>
      </c>
      <c r="AC9" s="37" t="s">
        <v>73</v>
      </c>
      <c r="AD9" s="37" t="s">
        <v>49</v>
      </c>
      <c r="AE9" s="37" t="s">
        <v>49</v>
      </c>
      <c r="AF9" s="37" t="s">
        <v>49</v>
      </c>
    </row>
    <row r="10" spans="1:32" s="37" customFormat="1" x14ac:dyDescent="0.2">
      <c r="A10" s="37" t="s">
        <v>46</v>
      </c>
      <c r="B10" s="37" t="s">
        <v>47</v>
      </c>
      <c r="C10" s="37" t="s">
        <v>48</v>
      </c>
      <c r="D10" s="37" t="s">
        <v>67</v>
      </c>
      <c r="E10" s="54" t="s">
        <v>103</v>
      </c>
      <c r="F10" s="38">
        <v>44865</v>
      </c>
      <c r="G10" s="37" t="s">
        <v>104</v>
      </c>
      <c r="H10" s="37" t="s">
        <v>74</v>
      </c>
      <c r="I10" s="37" t="s">
        <v>70</v>
      </c>
      <c r="J10" s="37" t="s">
        <v>49</v>
      </c>
      <c r="K10" s="38">
        <v>44882</v>
      </c>
      <c r="L10" s="37" t="s">
        <v>105</v>
      </c>
      <c r="M10" s="37" t="s">
        <v>50</v>
      </c>
      <c r="N10" s="37" t="s">
        <v>51</v>
      </c>
      <c r="O10" s="37" t="s">
        <v>49</v>
      </c>
      <c r="P10" s="37" t="s">
        <v>106</v>
      </c>
      <c r="Q10" s="37" t="s">
        <v>52</v>
      </c>
      <c r="R10" s="37" t="s">
        <v>53</v>
      </c>
      <c r="S10" s="40">
        <v>-1144936</v>
      </c>
      <c r="T10" s="38">
        <v>44882</v>
      </c>
      <c r="U10" s="37" t="s">
        <v>49</v>
      </c>
      <c r="V10" s="37" t="s">
        <v>54</v>
      </c>
      <c r="W10" s="37" t="s">
        <v>49</v>
      </c>
      <c r="X10" s="37" t="s">
        <v>49</v>
      </c>
      <c r="Y10" s="37" t="s">
        <v>49</v>
      </c>
      <c r="Z10" s="37" t="s">
        <v>49</v>
      </c>
      <c r="AA10" s="37" t="s">
        <v>49</v>
      </c>
      <c r="AB10" s="38">
        <v>44890</v>
      </c>
      <c r="AC10" s="37" t="s">
        <v>73</v>
      </c>
      <c r="AD10" s="37" t="s">
        <v>49</v>
      </c>
      <c r="AE10" s="37" t="s">
        <v>49</v>
      </c>
      <c r="AF10" s="37" t="s">
        <v>49</v>
      </c>
    </row>
    <row r="11" spans="1:32" s="37" customFormat="1" x14ac:dyDescent="0.2">
      <c r="A11" s="37" t="s">
        <v>46</v>
      </c>
      <c r="B11" s="37" t="s">
        <v>47</v>
      </c>
      <c r="C11" s="37" t="s">
        <v>48</v>
      </c>
      <c r="D11" s="37" t="s">
        <v>67</v>
      </c>
      <c r="E11" s="54" t="s">
        <v>107</v>
      </c>
      <c r="F11" s="38">
        <v>44865</v>
      </c>
      <c r="G11" s="37" t="s">
        <v>108</v>
      </c>
      <c r="H11" s="37" t="s">
        <v>74</v>
      </c>
      <c r="I11" s="37" t="s">
        <v>70</v>
      </c>
      <c r="J11" s="37" t="s">
        <v>49</v>
      </c>
      <c r="K11" s="38">
        <v>44882</v>
      </c>
      <c r="L11" s="37" t="s">
        <v>109</v>
      </c>
      <c r="M11" s="37" t="s">
        <v>50</v>
      </c>
      <c r="N11" s="37" t="s">
        <v>51</v>
      </c>
      <c r="O11" s="37" t="s">
        <v>49</v>
      </c>
      <c r="P11" s="37" t="s">
        <v>110</v>
      </c>
      <c r="Q11" s="37" t="s">
        <v>52</v>
      </c>
      <c r="R11" s="37" t="s">
        <v>53</v>
      </c>
      <c r="S11" s="40">
        <v>-1103707</v>
      </c>
      <c r="T11" s="38">
        <v>44882</v>
      </c>
      <c r="U11" s="37" t="s">
        <v>49</v>
      </c>
      <c r="V11" s="37" t="s">
        <v>54</v>
      </c>
      <c r="W11" s="37" t="s">
        <v>49</v>
      </c>
      <c r="X11" s="37" t="s">
        <v>49</v>
      </c>
      <c r="Y11" s="37" t="s">
        <v>49</v>
      </c>
      <c r="Z11" s="37" t="s">
        <v>49</v>
      </c>
      <c r="AA11" s="37" t="s">
        <v>49</v>
      </c>
      <c r="AB11" s="38">
        <v>44890</v>
      </c>
      <c r="AC11" s="37" t="s">
        <v>58</v>
      </c>
      <c r="AD11" s="37" t="s">
        <v>73</v>
      </c>
      <c r="AE11" s="37" t="s">
        <v>49</v>
      </c>
      <c r="AF11" s="37" t="s">
        <v>49</v>
      </c>
    </row>
    <row r="12" spans="1:32" s="37" customFormat="1" x14ac:dyDescent="0.2">
      <c r="A12" s="37" t="s">
        <v>46</v>
      </c>
      <c r="B12" s="37" t="s">
        <v>47</v>
      </c>
      <c r="C12" s="37" t="s">
        <v>48</v>
      </c>
      <c r="D12" s="37" t="s">
        <v>67</v>
      </c>
      <c r="E12" s="54" t="s">
        <v>111</v>
      </c>
      <c r="F12" s="38">
        <v>44865</v>
      </c>
      <c r="G12" s="37" t="s">
        <v>112</v>
      </c>
      <c r="H12" s="37" t="s">
        <v>74</v>
      </c>
      <c r="I12" s="37" t="s">
        <v>70</v>
      </c>
      <c r="J12" s="37" t="s">
        <v>49</v>
      </c>
      <c r="K12" s="38">
        <v>44882</v>
      </c>
      <c r="L12" s="37" t="s">
        <v>113</v>
      </c>
      <c r="M12" s="37" t="s">
        <v>50</v>
      </c>
      <c r="N12" s="37" t="s">
        <v>51</v>
      </c>
      <c r="O12" s="37" t="s">
        <v>49</v>
      </c>
      <c r="P12" s="37" t="s">
        <v>114</v>
      </c>
      <c r="Q12" s="37" t="s">
        <v>52</v>
      </c>
      <c r="R12" s="37" t="s">
        <v>53</v>
      </c>
      <c r="S12" s="40">
        <v>-1551935</v>
      </c>
      <c r="T12" s="38">
        <v>44882</v>
      </c>
      <c r="U12" s="37" t="s">
        <v>49</v>
      </c>
      <c r="V12" s="37" t="s">
        <v>54</v>
      </c>
      <c r="W12" s="37" t="s">
        <v>49</v>
      </c>
      <c r="X12" s="37" t="s">
        <v>49</v>
      </c>
      <c r="Y12" s="37" t="s">
        <v>49</v>
      </c>
      <c r="Z12" s="37" t="s">
        <v>49</v>
      </c>
      <c r="AA12" s="37" t="s">
        <v>49</v>
      </c>
      <c r="AB12" s="38">
        <v>44890</v>
      </c>
      <c r="AC12" s="37" t="s">
        <v>73</v>
      </c>
      <c r="AD12" s="37" t="s">
        <v>49</v>
      </c>
      <c r="AE12" s="37" t="s">
        <v>49</v>
      </c>
      <c r="AF12" s="37" t="s">
        <v>49</v>
      </c>
    </row>
    <row r="13" spans="1:32" s="37" customFormat="1" x14ac:dyDescent="0.2">
      <c r="A13" s="37" t="s">
        <v>46</v>
      </c>
      <c r="B13" s="37" t="s">
        <v>47</v>
      </c>
      <c r="C13" s="37" t="s">
        <v>48</v>
      </c>
      <c r="D13" s="37" t="s">
        <v>67</v>
      </c>
      <c r="E13" s="54" t="s">
        <v>115</v>
      </c>
      <c r="F13" s="38">
        <v>44865</v>
      </c>
      <c r="G13" s="37" t="s">
        <v>116</v>
      </c>
      <c r="H13" s="37" t="s">
        <v>74</v>
      </c>
      <c r="I13" s="37" t="s">
        <v>70</v>
      </c>
      <c r="J13" s="37" t="s">
        <v>49</v>
      </c>
      <c r="K13" s="38">
        <v>44882</v>
      </c>
      <c r="L13" s="37" t="s">
        <v>117</v>
      </c>
      <c r="M13" s="37" t="s">
        <v>50</v>
      </c>
      <c r="N13" s="37" t="s">
        <v>51</v>
      </c>
      <c r="O13" s="37" t="s">
        <v>49</v>
      </c>
      <c r="P13" s="37" t="s">
        <v>118</v>
      </c>
      <c r="Q13" s="37" t="s">
        <v>52</v>
      </c>
      <c r="R13" s="37" t="s">
        <v>53</v>
      </c>
      <c r="S13" s="40">
        <v>-839111</v>
      </c>
      <c r="T13" s="38">
        <v>44882</v>
      </c>
      <c r="U13" s="37" t="s">
        <v>49</v>
      </c>
      <c r="V13" s="37" t="s">
        <v>54</v>
      </c>
      <c r="W13" s="37" t="s">
        <v>49</v>
      </c>
      <c r="X13" s="37" t="s">
        <v>49</v>
      </c>
      <c r="Y13" s="37" t="s">
        <v>49</v>
      </c>
      <c r="Z13" s="37" t="s">
        <v>49</v>
      </c>
      <c r="AA13" s="37" t="s">
        <v>49</v>
      </c>
      <c r="AB13" s="38">
        <v>44890</v>
      </c>
      <c r="AC13" s="37" t="s">
        <v>73</v>
      </c>
      <c r="AD13" s="37" t="s">
        <v>49</v>
      </c>
      <c r="AE13" s="37" t="s">
        <v>49</v>
      </c>
      <c r="AF13" s="37" t="s">
        <v>49</v>
      </c>
    </row>
    <row r="14" spans="1:32" s="37" customFormat="1" x14ac:dyDescent="0.2">
      <c r="A14" s="37" t="s">
        <v>46</v>
      </c>
      <c r="B14" s="37" t="s">
        <v>47</v>
      </c>
      <c r="C14" s="37" t="s">
        <v>48</v>
      </c>
      <c r="D14" s="37" t="s">
        <v>67</v>
      </c>
      <c r="E14" s="54" t="s">
        <v>119</v>
      </c>
      <c r="F14" s="38">
        <v>44865</v>
      </c>
      <c r="G14" s="37" t="s">
        <v>120</v>
      </c>
      <c r="H14" s="37" t="s">
        <v>74</v>
      </c>
      <c r="I14" s="37" t="s">
        <v>70</v>
      </c>
      <c r="J14" s="37" t="s">
        <v>49</v>
      </c>
      <c r="K14" s="38">
        <v>44882</v>
      </c>
      <c r="L14" s="37" t="s">
        <v>121</v>
      </c>
      <c r="M14" s="37" t="s">
        <v>50</v>
      </c>
      <c r="N14" s="37" t="s">
        <v>51</v>
      </c>
      <c r="O14" s="37" t="s">
        <v>49</v>
      </c>
      <c r="P14" s="37" t="s">
        <v>122</v>
      </c>
      <c r="Q14" s="37" t="s">
        <v>52</v>
      </c>
      <c r="R14" s="37" t="s">
        <v>53</v>
      </c>
      <c r="S14" s="40">
        <v>-1394223</v>
      </c>
      <c r="T14" s="38">
        <v>44882</v>
      </c>
      <c r="U14" s="37" t="s">
        <v>49</v>
      </c>
      <c r="V14" s="37" t="s">
        <v>54</v>
      </c>
      <c r="W14" s="37" t="s">
        <v>49</v>
      </c>
      <c r="X14" s="37" t="s">
        <v>49</v>
      </c>
      <c r="Y14" s="37" t="s">
        <v>49</v>
      </c>
      <c r="Z14" s="37" t="s">
        <v>49</v>
      </c>
      <c r="AA14" s="37" t="s">
        <v>49</v>
      </c>
      <c r="AB14" s="38">
        <v>44890</v>
      </c>
      <c r="AC14" s="37" t="s">
        <v>58</v>
      </c>
      <c r="AD14" s="37" t="s">
        <v>73</v>
      </c>
      <c r="AE14" s="37" t="s">
        <v>49</v>
      </c>
      <c r="AF14" s="37" t="s">
        <v>49</v>
      </c>
    </row>
    <row r="15" spans="1:32" s="37" customFormat="1" x14ac:dyDescent="0.2">
      <c r="A15" s="37" t="s">
        <v>46</v>
      </c>
      <c r="B15" s="37" t="s">
        <v>47</v>
      </c>
      <c r="C15" s="37" t="s">
        <v>48</v>
      </c>
      <c r="D15" s="37" t="s">
        <v>67</v>
      </c>
      <c r="E15" s="54" t="s">
        <v>123</v>
      </c>
      <c r="F15" s="38">
        <v>44865</v>
      </c>
      <c r="G15" s="37" t="s">
        <v>124</v>
      </c>
      <c r="H15" s="37" t="s">
        <v>74</v>
      </c>
      <c r="I15" s="37" t="s">
        <v>70</v>
      </c>
      <c r="J15" s="37" t="s">
        <v>49</v>
      </c>
      <c r="K15" s="38">
        <v>44882</v>
      </c>
      <c r="L15" s="37" t="s">
        <v>125</v>
      </c>
      <c r="M15" s="37" t="s">
        <v>50</v>
      </c>
      <c r="N15" s="37" t="s">
        <v>51</v>
      </c>
      <c r="O15" s="37" t="s">
        <v>49</v>
      </c>
      <c r="P15" s="37" t="s">
        <v>126</v>
      </c>
      <c r="Q15" s="37" t="s">
        <v>52</v>
      </c>
      <c r="R15" s="37" t="s">
        <v>53</v>
      </c>
      <c r="S15" s="40">
        <v>-1338168</v>
      </c>
      <c r="T15" s="38">
        <v>44882</v>
      </c>
      <c r="U15" s="37" t="s">
        <v>49</v>
      </c>
      <c r="V15" s="37" t="s">
        <v>54</v>
      </c>
      <c r="W15" s="37" t="s">
        <v>49</v>
      </c>
      <c r="X15" s="37" t="s">
        <v>49</v>
      </c>
      <c r="Y15" s="37" t="s">
        <v>49</v>
      </c>
      <c r="Z15" s="37" t="s">
        <v>49</v>
      </c>
      <c r="AA15" s="37" t="s">
        <v>49</v>
      </c>
      <c r="AB15" s="38">
        <v>44890</v>
      </c>
      <c r="AC15" s="37" t="s">
        <v>73</v>
      </c>
      <c r="AD15" s="37" t="s">
        <v>49</v>
      </c>
      <c r="AE15" s="37" t="s">
        <v>49</v>
      </c>
      <c r="AF15" s="37" t="s">
        <v>49</v>
      </c>
    </row>
    <row r="16" spans="1:32" s="37" customFormat="1" x14ac:dyDescent="0.2">
      <c r="A16" s="37" t="s">
        <v>46</v>
      </c>
      <c r="B16" s="37" t="s">
        <v>47</v>
      </c>
      <c r="C16" s="37" t="s">
        <v>48</v>
      </c>
      <c r="D16" s="37" t="s">
        <v>67</v>
      </c>
      <c r="E16" s="54" t="s">
        <v>127</v>
      </c>
      <c r="F16" s="38">
        <v>44865</v>
      </c>
      <c r="G16" s="37" t="s">
        <v>128</v>
      </c>
      <c r="H16" s="37" t="s">
        <v>74</v>
      </c>
      <c r="I16" s="37" t="s">
        <v>70</v>
      </c>
      <c r="J16" s="37" t="s">
        <v>49</v>
      </c>
      <c r="K16" s="38">
        <v>44882</v>
      </c>
      <c r="L16" s="37" t="s">
        <v>129</v>
      </c>
      <c r="M16" s="37" t="s">
        <v>50</v>
      </c>
      <c r="N16" s="37" t="s">
        <v>51</v>
      </c>
      <c r="O16" s="37" t="s">
        <v>49</v>
      </c>
      <c r="P16" s="37" t="s">
        <v>130</v>
      </c>
      <c r="Q16" s="37" t="s">
        <v>52</v>
      </c>
      <c r="R16" s="37" t="s">
        <v>53</v>
      </c>
      <c r="S16" s="40">
        <v>-1144936</v>
      </c>
      <c r="T16" s="38">
        <v>44882</v>
      </c>
      <c r="U16" s="37" t="s">
        <v>49</v>
      </c>
      <c r="V16" s="37" t="s">
        <v>54</v>
      </c>
      <c r="W16" s="37" t="s">
        <v>49</v>
      </c>
      <c r="X16" s="37" t="s">
        <v>49</v>
      </c>
      <c r="Y16" s="37" t="s">
        <v>49</v>
      </c>
      <c r="Z16" s="37" t="s">
        <v>49</v>
      </c>
      <c r="AA16" s="37" t="s">
        <v>49</v>
      </c>
      <c r="AB16" s="38">
        <v>44890</v>
      </c>
      <c r="AC16" s="37" t="s">
        <v>58</v>
      </c>
      <c r="AD16" s="37" t="s">
        <v>73</v>
      </c>
      <c r="AE16" s="37" t="s">
        <v>49</v>
      </c>
      <c r="AF16" s="37" t="s">
        <v>49</v>
      </c>
    </row>
    <row r="17" spans="1:32" s="37" customFormat="1" x14ac:dyDescent="0.2">
      <c r="A17" s="37" t="s">
        <v>46</v>
      </c>
      <c r="B17" s="37" t="s">
        <v>47</v>
      </c>
      <c r="C17" s="37" t="s">
        <v>48</v>
      </c>
      <c r="D17" s="37" t="s">
        <v>67</v>
      </c>
      <c r="E17" s="54" t="s">
        <v>131</v>
      </c>
      <c r="F17" s="38">
        <v>44865</v>
      </c>
      <c r="G17" s="37" t="s">
        <v>132</v>
      </c>
      <c r="H17" s="37" t="s">
        <v>74</v>
      </c>
      <c r="I17" s="37" t="s">
        <v>70</v>
      </c>
      <c r="J17" s="37" t="s">
        <v>49</v>
      </c>
      <c r="K17" s="38">
        <v>44882</v>
      </c>
      <c r="L17" s="37" t="s">
        <v>133</v>
      </c>
      <c r="M17" s="37" t="s">
        <v>50</v>
      </c>
      <c r="N17" s="37" t="s">
        <v>51</v>
      </c>
      <c r="O17" s="37" t="s">
        <v>49</v>
      </c>
      <c r="P17" s="37" t="s">
        <v>134</v>
      </c>
      <c r="Q17" s="37" t="s">
        <v>52</v>
      </c>
      <c r="R17" s="37" t="s">
        <v>53</v>
      </c>
      <c r="S17" s="40">
        <v>-1199042</v>
      </c>
      <c r="T17" s="38">
        <v>44882</v>
      </c>
      <c r="U17" s="37" t="s">
        <v>49</v>
      </c>
      <c r="V17" s="37" t="s">
        <v>54</v>
      </c>
      <c r="W17" s="37" t="s">
        <v>49</v>
      </c>
      <c r="X17" s="37" t="s">
        <v>49</v>
      </c>
      <c r="Y17" s="37" t="s">
        <v>49</v>
      </c>
      <c r="Z17" s="37" t="s">
        <v>49</v>
      </c>
      <c r="AA17" s="37" t="s">
        <v>49</v>
      </c>
      <c r="AB17" s="38">
        <v>44890</v>
      </c>
      <c r="AC17" s="37" t="s">
        <v>58</v>
      </c>
      <c r="AD17" s="37" t="s">
        <v>73</v>
      </c>
      <c r="AE17" s="37" t="s">
        <v>49</v>
      </c>
      <c r="AF17" s="37" t="s">
        <v>49</v>
      </c>
    </row>
    <row r="18" spans="1:32" s="37" customFormat="1" x14ac:dyDescent="0.2">
      <c r="A18" s="37" t="s">
        <v>46</v>
      </c>
      <c r="B18" s="37" t="s">
        <v>47</v>
      </c>
      <c r="C18" s="37" t="s">
        <v>48</v>
      </c>
      <c r="D18" s="37" t="s">
        <v>67</v>
      </c>
      <c r="E18" s="54" t="s">
        <v>135</v>
      </c>
      <c r="F18" s="38">
        <v>44834</v>
      </c>
      <c r="G18" s="37" t="s">
        <v>136</v>
      </c>
      <c r="H18" s="37" t="s">
        <v>74</v>
      </c>
      <c r="I18" s="37" t="s">
        <v>70</v>
      </c>
      <c r="J18" s="37" t="s">
        <v>49</v>
      </c>
      <c r="K18" s="38">
        <v>44882</v>
      </c>
      <c r="L18" s="37" t="s">
        <v>137</v>
      </c>
      <c r="M18" s="37" t="s">
        <v>50</v>
      </c>
      <c r="N18" s="37" t="s">
        <v>51</v>
      </c>
      <c r="O18" s="37" t="s">
        <v>49</v>
      </c>
      <c r="P18" s="37" t="s">
        <v>138</v>
      </c>
      <c r="Q18" s="37" t="s">
        <v>52</v>
      </c>
      <c r="R18" s="37" t="s">
        <v>53</v>
      </c>
      <c r="S18" s="40">
        <v>-1229206</v>
      </c>
      <c r="T18" s="38">
        <v>44882</v>
      </c>
      <c r="U18" s="37" t="s">
        <v>49</v>
      </c>
      <c r="V18" s="37" t="s">
        <v>54</v>
      </c>
      <c r="W18" s="37" t="s">
        <v>49</v>
      </c>
      <c r="X18" s="37" t="s">
        <v>49</v>
      </c>
      <c r="Y18" s="37" t="s">
        <v>49</v>
      </c>
      <c r="Z18" s="37" t="s">
        <v>49</v>
      </c>
      <c r="AA18" s="37" t="s">
        <v>49</v>
      </c>
      <c r="AB18" s="38">
        <v>44890</v>
      </c>
      <c r="AC18" s="37" t="s">
        <v>58</v>
      </c>
      <c r="AD18" s="37" t="s">
        <v>73</v>
      </c>
      <c r="AE18" s="37" t="s">
        <v>49</v>
      </c>
      <c r="AF18" s="37" t="s">
        <v>49</v>
      </c>
    </row>
    <row r="19" spans="1:32" s="46" customFormat="1" x14ac:dyDescent="0.2">
      <c r="A19" s="46" t="s">
        <v>46</v>
      </c>
      <c r="B19" s="46" t="s">
        <v>47</v>
      </c>
      <c r="C19" s="46" t="s">
        <v>48</v>
      </c>
      <c r="D19" s="46" t="s">
        <v>67</v>
      </c>
      <c r="E19" s="52" t="s">
        <v>139</v>
      </c>
      <c r="F19" s="47">
        <v>44875</v>
      </c>
      <c r="G19" s="46" t="s">
        <v>140</v>
      </c>
      <c r="H19" s="46" t="s">
        <v>74</v>
      </c>
      <c r="I19" s="46" t="s">
        <v>70</v>
      </c>
      <c r="J19" s="46" t="s">
        <v>49</v>
      </c>
      <c r="K19" s="47">
        <v>44875</v>
      </c>
      <c r="L19" s="46" t="s">
        <v>141</v>
      </c>
      <c r="M19" s="46" t="s">
        <v>50</v>
      </c>
      <c r="N19" s="46" t="s">
        <v>51</v>
      </c>
      <c r="O19" s="46" t="s">
        <v>49</v>
      </c>
      <c r="P19" s="46" t="s">
        <v>142</v>
      </c>
      <c r="Q19" s="46" t="s">
        <v>52</v>
      </c>
      <c r="R19" s="46" t="s">
        <v>53</v>
      </c>
      <c r="S19" s="40">
        <v>577016</v>
      </c>
      <c r="T19" s="47">
        <v>44879</v>
      </c>
      <c r="U19" s="46" t="s">
        <v>49</v>
      </c>
      <c r="V19" s="46" t="s">
        <v>54</v>
      </c>
      <c r="W19" s="46" t="s">
        <v>49</v>
      </c>
      <c r="X19" s="46" t="s">
        <v>49</v>
      </c>
      <c r="Y19" s="46" t="s">
        <v>49</v>
      </c>
      <c r="Z19" s="46" t="s">
        <v>49</v>
      </c>
      <c r="AA19" s="46" t="s">
        <v>49</v>
      </c>
      <c r="AB19" s="47">
        <v>44875</v>
      </c>
      <c r="AC19" s="46" t="s">
        <v>73</v>
      </c>
      <c r="AD19" s="46" t="s">
        <v>49</v>
      </c>
      <c r="AE19" s="46" t="s">
        <v>49</v>
      </c>
      <c r="AF19" s="46" t="s">
        <v>49</v>
      </c>
    </row>
    <row r="20" spans="1:32" s="46" customFormat="1" x14ac:dyDescent="0.2">
      <c r="A20" s="46" t="s">
        <v>46</v>
      </c>
      <c r="B20" s="46" t="s">
        <v>47</v>
      </c>
      <c r="C20" s="46" t="s">
        <v>48</v>
      </c>
      <c r="D20" s="46" t="s">
        <v>67</v>
      </c>
      <c r="E20" s="51" t="s">
        <v>143</v>
      </c>
      <c r="F20" s="47">
        <v>44875</v>
      </c>
      <c r="G20" s="46" t="s">
        <v>144</v>
      </c>
      <c r="H20" s="46" t="s">
        <v>74</v>
      </c>
      <c r="I20" s="46" t="s">
        <v>70</v>
      </c>
      <c r="J20" s="46" t="s">
        <v>49</v>
      </c>
      <c r="K20" s="47">
        <v>44875</v>
      </c>
      <c r="L20" s="46" t="s">
        <v>145</v>
      </c>
      <c r="M20" s="46" t="s">
        <v>50</v>
      </c>
      <c r="N20" s="46" t="s">
        <v>51</v>
      </c>
      <c r="O20" s="46" t="s">
        <v>49</v>
      </c>
      <c r="P20" s="46" t="s">
        <v>146</v>
      </c>
      <c r="Q20" s="46" t="s">
        <v>52</v>
      </c>
      <c r="R20" s="46" t="s">
        <v>53</v>
      </c>
      <c r="S20" s="40">
        <v>1133619</v>
      </c>
      <c r="T20" s="47">
        <v>44879</v>
      </c>
      <c r="U20" s="46" t="s">
        <v>49</v>
      </c>
      <c r="V20" s="46" t="s">
        <v>54</v>
      </c>
      <c r="W20" s="46" t="s">
        <v>49</v>
      </c>
      <c r="X20" s="46" t="s">
        <v>49</v>
      </c>
      <c r="Y20" s="46" t="s">
        <v>49</v>
      </c>
      <c r="Z20" s="46" t="s">
        <v>49</v>
      </c>
      <c r="AA20" s="46" t="s">
        <v>49</v>
      </c>
      <c r="AB20" s="47">
        <v>44875</v>
      </c>
      <c r="AC20" s="46" t="s">
        <v>73</v>
      </c>
      <c r="AD20" s="46" t="s">
        <v>49</v>
      </c>
      <c r="AE20" s="46" t="s">
        <v>49</v>
      </c>
      <c r="AF20" s="46" t="s">
        <v>49</v>
      </c>
    </row>
    <row r="21" spans="1:32" s="46" customFormat="1" x14ac:dyDescent="0.2">
      <c r="A21" s="46" t="s">
        <v>46</v>
      </c>
      <c r="B21" s="46" t="s">
        <v>47</v>
      </c>
      <c r="C21" s="46" t="s">
        <v>48</v>
      </c>
      <c r="D21" s="46" t="s">
        <v>67</v>
      </c>
      <c r="E21" s="51" t="s">
        <v>147</v>
      </c>
      <c r="F21" s="47">
        <v>44875</v>
      </c>
      <c r="G21" s="46" t="s">
        <v>148</v>
      </c>
      <c r="H21" s="46" t="s">
        <v>74</v>
      </c>
      <c r="I21" s="46" t="s">
        <v>70</v>
      </c>
      <c r="J21" s="46" t="s">
        <v>49</v>
      </c>
      <c r="K21" s="47">
        <v>44875</v>
      </c>
      <c r="L21" s="46" t="s">
        <v>149</v>
      </c>
      <c r="M21" s="46" t="s">
        <v>50</v>
      </c>
      <c r="N21" s="46" t="s">
        <v>51</v>
      </c>
      <c r="O21" s="46" t="s">
        <v>49</v>
      </c>
      <c r="P21" s="46" t="s">
        <v>150</v>
      </c>
      <c r="Q21" s="46" t="s">
        <v>52</v>
      </c>
      <c r="R21" s="46" t="s">
        <v>53</v>
      </c>
      <c r="S21" s="40">
        <v>888926</v>
      </c>
      <c r="T21" s="47">
        <v>44879</v>
      </c>
      <c r="U21" s="46" t="s">
        <v>49</v>
      </c>
      <c r="V21" s="46" t="s">
        <v>54</v>
      </c>
      <c r="W21" s="46" t="s">
        <v>49</v>
      </c>
      <c r="X21" s="46" t="s">
        <v>49</v>
      </c>
      <c r="Y21" s="46" t="s">
        <v>49</v>
      </c>
      <c r="Z21" s="46" t="s">
        <v>49</v>
      </c>
      <c r="AA21" s="46" t="s">
        <v>49</v>
      </c>
      <c r="AB21" s="47">
        <v>44875</v>
      </c>
      <c r="AC21" s="46" t="s">
        <v>73</v>
      </c>
      <c r="AD21" s="46" t="s">
        <v>49</v>
      </c>
      <c r="AE21" s="46" t="s">
        <v>49</v>
      </c>
      <c r="AF21" s="46" t="s">
        <v>49</v>
      </c>
    </row>
    <row r="22" spans="1:32" s="46" customFormat="1" x14ac:dyDescent="0.2">
      <c r="A22" s="46" t="s">
        <v>46</v>
      </c>
      <c r="B22" s="46" t="s">
        <v>47</v>
      </c>
      <c r="C22" s="46" t="s">
        <v>48</v>
      </c>
      <c r="D22" s="46" t="s">
        <v>67</v>
      </c>
      <c r="E22" s="51" t="s">
        <v>151</v>
      </c>
      <c r="F22" s="47">
        <v>44875</v>
      </c>
      <c r="G22" s="46" t="s">
        <v>152</v>
      </c>
      <c r="H22" s="46" t="s">
        <v>74</v>
      </c>
      <c r="I22" s="46" t="s">
        <v>70</v>
      </c>
      <c r="J22" s="46" t="s">
        <v>49</v>
      </c>
      <c r="K22" s="47">
        <v>44875</v>
      </c>
      <c r="L22" s="46" t="s">
        <v>153</v>
      </c>
      <c r="M22" s="46" t="s">
        <v>50</v>
      </c>
      <c r="N22" s="46" t="s">
        <v>51</v>
      </c>
      <c r="O22" s="46" t="s">
        <v>49</v>
      </c>
      <c r="P22" s="46" t="s">
        <v>154</v>
      </c>
      <c r="Q22" s="46" t="s">
        <v>52</v>
      </c>
      <c r="R22" s="46" t="s">
        <v>53</v>
      </c>
      <c r="S22" s="40">
        <v>349170</v>
      </c>
      <c r="T22" s="47">
        <v>44879</v>
      </c>
      <c r="U22" s="46" t="s">
        <v>49</v>
      </c>
      <c r="V22" s="46" t="s">
        <v>54</v>
      </c>
      <c r="W22" s="46" t="s">
        <v>49</v>
      </c>
      <c r="X22" s="46" t="s">
        <v>49</v>
      </c>
      <c r="Y22" s="46" t="s">
        <v>49</v>
      </c>
      <c r="Z22" s="46" t="s">
        <v>49</v>
      </c>
      <c r="AA22" s="46" t="s">
        <v>49</v>
      </c>
      <c r="AB22" s="47">
        <v>44875</v>
      </c>
      <c r="AC22" s="46" t="s">
        <v>73</v>
      </c>
      <c r="AD22" s="46" t="s">
        <v>49</v>
      </c>
      <c r="AE22" s="46" t="s">
        <v>49</v>
      </c>
      <c r="AF22" s="46" t="s">
        <v>49</v>
      </c>
    </row>
    <row r="23" spans="1:32" s="46" customFormat="1" x14ac:dyDescent="0.2">
      <c r="A23" s="46" t="s">
        <v>46</v>
      </c>
      <c r="B23" s="46" t="s">
        <v>47</v>
      </c>
      <c r="C23" s="46" t="s">
        <v>48</v>
      </c>
      <c r="D23" s="46" t="s">
        <v>67</v>
      </c>
      <c r="E23" s="51" t="s">
        <v>155</v>
      </c>
      <c r="F23" s="47">
        <v>44875</v>
      </c>
      <c r="G23" s="46" t="s">
        <v>156</v>
      </c>
      <c r="H23" s="46" t="s">
        <v>74</v>
      </c>
      <c r="I23" s="46" t="s">
        <v>70</v>
      </c>
      <c r="J23" s="46" t="s">
        <v>49</v>
      </c>
      <c r="K23" s="47">
        <v>44875</v>
      </c>
      <c r="L23" s="46" t="s">
        <v>157</v>
      </c>
      <c r="M23" s="46" t="s">
        <v>50</v>
      </c>
      <c r="N23" s="46" t="s">
        <v>51</v>
      </c>
      <c r="O23" s="46" t="s">
        <v>49</v>
      </c>
      <c r="P23" s="46" t="s">
        <v>158</v>
      </c>
      <c r="Q23" s="46" t="s">
        <v>52</v>
      </c>
      <c r="R23" s="46" t="s">
        <v>53</v>
      </c>
      <c r="S23" s="40">
        <v>417447</v>
      </c>
      <c r="T23" s="47">
        <v>44879</v>
      </c>
      <c r="U23" s="46" t="s">
        <v>49</v>
      </c>
      <c r="V23" s="46" t="s">
        <v>54</v>
      </c>
      <c r="W23" s="46" t="s">
        <v>49</v>
      </c>
      <c r="X23" s="46" t="s">
        <v>49</v>
      </c>
      <c r="Y23" s="46" t="s">
        <v>49</v>
      </c>
      <c r="Z23" s="46" t="s">
        <v>49</v>
      </c>
      <c r="AA23" s="46" t="s">
        <v>49</v>
      </c>
      <c r="AB23" s="47">
        <v>44875</v>
      </c>
      <c r="AC23" s="46" t="s">
        <v>73</v>
      </c>
      <c r="AD23" s="46" t="s">
        <v>49</v>
      </c>
      <c r="AE23" s="46" t="s">
        <v>49</v>
      </c>
      <c r="AF23" s="46" t="s">
        <v>49</v>
      </c>
    </row>
    <row r="24" spans="1:32" s="46" customFormat="1" x14ac:dyDescent="0.2">
      <c r="A24" s="46" t="s">
        <v>46</v>
      </c>
      <c r="B24" s="46" t="s">
        <v>47</v>
      </c>
      <c r="C24" s="46" t="s">
        <v>48</v>
      </c>
      <c r="D24" s="46" t="s">
        <v>67</v>
      </c>
      <c r="E24" s="51" t="s">
        <v>159</v>
      </c>
      <c r="F24" s="47">
        <v>44875</v>
      </c>
      <c r="G24" s="46" t="s">
        <v>160</v>
      </c>
      <c r="H24" s="46" t="s">
        <v>74</v>
      </c>
      <c r="I24" s="46" t="s">
        <v>70</v>
      </c>
      <c r="J24" s="46" t="s">
        <v>49</v>
      </c>
      <c r="K24" s="47">
        <v>44875</v>
      </c>
      <c r="L24" s="46" t="s">
        <v>161</v>
      </c>
      <c r="M24" s="46" t="s">
        <v>50</v>
      </c>
      <c r="N24" s="46" t="s">
        <v>51</v>
      </c>
      <c r="O24" s="46" t="s">
        <v>49</v>
      </c>
      <c r="P24" s="46" t="s">
        <v>162</v>
      </c>
      <c r="Q24" s="46" t="s">
        <v>52</v>
      </c>
      <c r="R24" s="46" t="s">
        <v>53</v>
      </c>
      <c r="S24" s="40">
        <v>364863</v>
      </c>
      <c r="T24" s="47">
        <v>44879</v>
      </c>
      <c r="U24" s="46" t="s">
        <v>49</v>
      </c>
      <c r="V24" s="46" t="s">
        <v>54</v>
      </c>
      <c r="W24" s="46" t="s">
        <v>49</v>
      </c>
      <c r="X24" s="46" t="s">
        <v>49</v>
      </c>
      <c r="Y24" s="46" t="s">
        <v>49</v>
      </c>
      <c r="Z24" s="46" t="s">
        <v>49</v>
      </c>
      <c r="AA24" s="46" t="s">
        <v>49</v>
      </c>
      <c r="AB24" s="47">
        <v>44875</v>
      </c>
      <c r="AC24" s="46" t="s">
        <v>73</v>
      </c>
      <c r="AD24" s="46" t="s">
        <v>49</v>
      </c>
      <c r="AE24" s="46" t="s">
        <v>49</v>
      </c>
      <c r="AF24" s="46" t="s">
        <v>49</v>
      </c>
    </row>
    <row r="25" spans="1:32" s="46" customFormat="1" x14ac:dyDescent="0.2">
      <c r="A25" s="46" t="s">
        <v>46</v>
      </c>
      <c r="B25" s="46" t="s">
        <v>47</v>
      </c>
      <c r="C25" s="46" t="s">
        <v>48</v>
      </c>
      <c r="D25" s="46" t="s">
        <v>67</v>
      </c>
      <c r="E25" s="51" t="s">
        <v>163</v>
      </c>
      <c r="F25" s="47">
        <v>44875</v>
      </c>
      <c r="G25" s="46" t="s">
        <v>164</v>
      </c>
      <c r="H25" s="46" t="s">
        <v>74</v>
      </c>
      <c r="I25" s="46" t="s">
        <v>70</v>
      </c>
      <c r="J25" s="46" t="s">
        <v>49</v>
      </c>
      <c r="K25" s="47">
        <v>44875</v>
      </c>
      <c r="L25" s="46" t="s">
        <v>165</v>
      </c>
      <c r="M25" s="46" t="s">
        <v>50</v>
      </c>
      <c r="N25" s="46" t="s">
        <v>51</v>
      </c>
      <c r="O25" s="46" t="s">
        <v>49</v>
      </c>
      <c r="P25" s="46" t="s">
        <v>166</v>
      </c>
      <c r="Q25" s="46" t="s">
        <v>52</v>
      </c>
      <c r="R25" s="46" t="s">
        <v>53</v>
      </c>
      <c r="S25" s="40">
        <v>797110</v>
      </c>
      <c r="T25" s="47">
        <v>44879</v>
      </c>
      <c r="U25" s="46" t="s">
        <v>49</v>
      </c>
      <c r="V25" s="46" t="s">
        <v>54</v>
      </c>
      <c r="W25" s="46" t="s">
        <v>49</v>
      </c>
      <c r="X25" s="46" t="s">
        <v>49</v>
      </c>
      <c r="Y25" s="46" t="s">
        <v>49</v>
      </c>
      <c r="Z25" s="46" t="s">
        <v>49</v>
      </c>
      <c r="AA25" s="46" t="s">
        <v>49</v>
      </c>
      <c r="AB25" s="47">
        <v>44875</v>
      </c>
      <c r="AC25" s="46" t="s">
        <v>73</v>
      </c>
      <c r="AD25" s="46" t="s">
        <v>49</v>
      </c>
      <c r="AE25" s="46" t="s">
        <v>49</v>
      </c>
      <c r="AF25" s="46" t="s">
        <v>49</v>
      </c>
    </row>
    <row r="26" spans="1:32" s="46" customFormat="1" x14ac:dyDescent="0.2">
      <c r="A26" s="46" t="s">
        <v>46</v>
      </c>
      <c r="B26" s="46" t="s">
        <v>47</v>
      </c>
      <c r="C26" s="46" t="s">
        <v>48</v>
      </c>
      <c r="D26" s="46" t="s">
        <v>67</v>
      </c>
      <c r="E26" s="68" t="s">
        <v>167</v>
      </c>
      <c r="F26" s="47">
        <v>44708</v>
      </c>
      <c r="G26" s="46" t="s">
        <v>168</v>
      </c>
      <c r="H26" s="46" t="s">
        <v>74</v>
      </c>
      <c r="I26" s="46" t="s">
        <v>70</v>
      </c>
      <c r="J26" s="46" t="s">
        <v>49</v>
      </c>
      <c r="K26" s="47">
        <v>44872</v>
      </c>
      <c r="L26" s="46" t="s">
        <v>169</v>
      </c>
      <c r="M26" s="46" t="s">
        <v>50</v>
      </c>
      <c r="N26" s="46" t="s">
        <v>51</v>
      </c>
      <c r="O26" s="46" t="s">
        <v>49</v>
      </c>
      <c r="P26" s="46" t="s">
        <v>170</v>
      </c>
      <c r="Q26" s="46" t="s">
        <v>52</v>
      </c>
      <c r="R26" s="46" t="s">
        <v>53</v>
      </c>
      <c r="S26" s="40">
        <v>-1579986</v>
      </c>
      <c r="T26" s="47">
        <v>44872</v>
      </c>
      <c r="U26" s="46" t="s">
        <v>49</v>
      </c>
      <c r="V26" s="46" t="s">
        <v>54</v>
      </c>
      <c r="W26" s="46" t="s">
        <v>49</v>
      </c>
      <c r="X26" s="46" t="s">
        <v>49</v>
      </c>
      <c r="Y26" s="46" t="s">
        <v>49</v>
      </c>
      <c r="Z26" s="46" t="s">
        <v>49</v>
      </c>
      <c r="AA26" s="46" t="s">
        <v>49</v>
      </c>
      <c r="AB26" s="47">
        <v>44885</v>
      </c>
      <c r="AC26" s="46" t="s">
        <v>73</v>
      </c>
      <c r="AD26" s="46" t="s">
        <v>49</v>
      </c>
      <c r="AE26" s="46" t="s">
        <v>49</v>
      </c>
      <c r="AF26" s="46" t="s">
        <v>49</v>
      </c>
    </row>
    <row r="27" spans="1:32" s="46" customFormat="1" x14ac:dyDescent="0.2">
      <c r="A27" s="46" t="s">
        <v>46</v>
      </c>
      <c r="B27" s="46" t="s">
        <v>47</v>
      </c>
      <c r="C27" s="46" t="s">
        <v>48</v>
      </c>
      <c r="D27" s="46" t="s">
        <v>67</v>
      </c>
      <c r="E27" s="54" t="s">
        <v>171</v>
      </c>
      <c r="F27" s="47">
        <v>44824</v>
      </c>
      <c r="G27" s="46" t="s">
        <v>172</v>
      </c>
      <c r="H27" s="46" t="s">
        <v>74</v>
      </c>
      <c r="I27" s="46" t="s">
        <v>70</v>
      </c>
      <c r="J27" s="46" t="s">
        <v>49</v>
      </c>
      <c r="K27" s="47">
        <v>44870</v>
      </c>
      <c r="L27" s="46" t="s">
        <v>173</v>
      </c>
      <c r="M27" s="46" t="s">
        <v>50</v>
      </c>
      <c r="N27" s="46" t="s">
        <v>51</v>
      </c>
      <c r="O27" s="46" t="s">
        <v>49</v>
      </c>
      <c r="P27" s="46" t="s">
        <v>174</v>
      </c>
      <c r="Q27" s="46" t="s">
        <v>52</v>
      </c>
      <c r="R27" s="46" t="s">
        <v>53</v>
      </c>
      <c r="S27" s="40">
        <v>-1278749</v>
      </c>
      <c r="T27" s="47">
        <v>44872</v>
      </c>
      <c r="U27" s="46" t="s">
        <v>49</v>
      </c>
      <c r="V27" s="46" t="s">
        <v>54</v>
      </c>
      <c r="W27" s="46" t="s">
        <v>49</v>
      </c>
      <c r="X27" s="46" t="s">
        <v>49</v>
      </c>
      <c r="Y27" s="46" t="s">
        <v>49</v>
      </c>
      <c r="Z27" s="46" t="s">
        <v>49</v>
      </c>
      <c r="AA27" s="46" t="s">
        <v>49</v>
      </c>
      <c r="AB27" s="47">
        <v>44885</v>
      </c>
      <c r="AC27" s="46" t="s">
        <v>58</v>
      </c>
      <c r="AD27" s="46" t="s">
        <v>73</v>
      </c>
      <c r="AE27" s="46" t="s">
        <v>49</v>
      </c>
      <c r="AF27" s="46" t="s">
        <v>49</v>
      </c>
    </row>
    <row r="28" spans="1:32" s="46" customFormat="1" x14ac:dyDescent="0.2">
      <c r="A28" s="46" t="s">
        <v>46</v>
      </c>
      <c r="B28" s="46" t="s">
        <v>47</v>
      </c>
      <c r="C28" s="46" t="s">
        <v>48</v>
      </c>
      <c r="D28" s="46" t="s">
        <v>67</v>
      </c>
      <c r="E28" s="54" t="s">
        <v>175</v>
      </c>
      <c r="F28" s="47">
        <v>44708</v>
      </c>
      <c r="G28" s="46" t="s">
        <v>176</v>
      </c>
      <c r="H28" s="46" t="s">
        <v>74</v>
      </c>
      <c r="I28" s="46" t="s">
        <v>70</v>
      </c>
      <c r="J28" s="46" t="s">
        <v>49</v>
      </c>
      <c r="K28" s="47">
        <v>44870</v>
      </c>
      <c r="L28" s="46" t="s">
        <v>177</v>
      </c>
      <c r="M28" s="46" t="s">
        <v>50</v>
      </c>
      <c r="N28" s="46" t="s">
        <v>51</v>
      </c>
      <c r="O28" s="46" t="s">
        <v>49</v>
      </c>
      <c r="P28" s="46" t="s">
        <v>178</v>
      </c>
      <c r="Q28" s="46" t="s">
        <v>52</v>
      </c>
      <c r="R28" s="46" t="s">
        <v>53</v>
      </c>
      <c r="S28" s="40">
        <v>-1755544</v>
      </c>
      <c r="T28" s="47">
        <v>44872</v>
      </c>
      <c r="U28" s="46" t="s">
        <v>49</v>
      </c>
      <c r="V28" s="46" t="s">
        <v>54</v>
      </c>
      <c r="W28" s="46" t="s">
        <v>49</v>
      </c>
      <c r="X28" s="46" t="s">
        <v>49</v>
      </c>
      <c r="Y28" s="46" t="s">
        <v>49</v>
      </c>
      <c r="Z28" s="46" t="s">
        <v>49</v>
      </c>
      <c r="AA28" s="46" t="s">
        <v>49</v>
      </c>
      <c r="AB28" s="47">
        <v>44885</v>
      </c>
      <c r="AC28" s="46" t="s">
        <v>73</v>
      </c>
      <c r="AD28" s="46" t="s">
        <v>49</v>
      </c>
      <c r="AE28" s="46" t="s">
        <v>49</v>
      </c>
      <c r="AF28" s="46" t="s">
        <v>49</v>
      </c>
    </row>
    <row r="29" spans="1:32" s="46" customFormat="1" x14ac:dyDescent="0.2">
      <c r="A29" s="46" t="s">
        <v>46</v>
      </c>
      <c r="B29" s="46" t="s">
        <v>47</v>
      </c>
      <c r="C29" s="46" t="s">
        <v>48</v>
      </c>
      <c r="D29" s="46" t="s">
        <v>67</v>
      </c>
      <c r="E29" s="54" t="s">
        <v>179</v>
      </c>
      <c r="F29" s="47">
        <v>44708</v>
      </c>
      <c r="G29" s="46" t="s">
        <v>180</v>
      </c>
      <c r="H29" s="46" t="s">
        <v>74</v>
      </c>
      <c r="I29" s="46" t="s">
        <v>70</v>
      </c>
      <c r="J29" s="46" t="s">
        <v>49</v>
      </c>
      <c r="K29" s="47">
        <v>44870</v>
      </c>
      <c r="L29" s="46" t="s">
        <v>181</v>
      </c>
      <c r="M29" s="46" t="s">
        <v>50</v>
      </c>
      <c r="N29" s="46" t="s">
        <v>51</v>
      </c>
      <c r="O29" s="46" t="s">
        <v>49</v>
      </c>
      <c r="P29" s="46" t="s">
        <v>182</v>
      </c>
      <c r="Q29" s="46" t="s">
        <v>52</v>
      </c>
      <c r="R29" s="46" t="s">
        <v>53</v>
      </c>
      <c r="S29" s="40">
        <v>-1579986</v>
      </c>
      <c r="T29" s="47">
        <v>44872</v>
      </c>
      <c r="U29" s="46" t="s">
        <v>49</v>
      </c>
      <c r="V29" s="46" t="s">
        <v>54</v>
      </c>
      <c r="W29" s="46" t="s">
        <v>49</v>
      </c>
      <c r="X29" s="46" t="s">
        <v>49</v>
      </c>
      <c r="Y29" s="46" t="s">
        <v>49</v>
      </c>
      <c r="Z29" s="46" t="s">
        <v>49</v>
      </c>
      <c r="AA29" s="46" t="s">
        <v>49</v>
      </c>
      <c r="AB29" s="47">
        <v>44885</v>
      </c>
      <c r="AC29" s="46" t="s">
        <v>73</v>
      </c>
      <c r="AD29" s="46" t="s">
        <v>49</v>
      </c>
      <c r="AE29" s="46" t="s">
        <v>49</v>
      </c>
      <c r="AF29" s="46" t="s">
        <v>49</v>
      </c>
    </row>
    <row r="30" spans="1:32" s="46" customFormat="1" x14ac:dyDescent="0.2">
      <c r="A30" s="46" t="s">
        <v>46</v>
      </c>
      <c r="B30" s="46" t="s">
        <v>47</v>
      </c>
      <c r="C30" s="46" t="s">
        <v>48</v>
      </c>
      <c r="D30" s="46" t="s">
        <v>67</v>
      </c>
      <c r="E30" s="54" t="s">
        <v>183</v>
      </c>
      <c r="F30" s="47">
        <v>44708</v>
      </c>
      <c r="G30" s="46" t="s">
        <v>184</v>
      </c>
      <c r="H30" s="46" t="s">
        <v>74</v>
      </c>
      <c r="I30" s="46" t="s">
        <v>70</v>
      </c>
      <c r="J30" s="46" t="s">
        <v>49</v>
      </c>
      <c r="K30" s="47">
        <v>44870</v>
      </c>
      <c r="L30" s="46" t="s">
        <v>185</v>
      </c>
      <c r="M30" s="46" t="s">
        <v>50</v>
      </c>
      <c r="N30" s="46" t="s">
        <v>51</v>
      </c>
      <c r="O30" s="46" t="s">
        <v>49</v>
      </c>
      <c r="P30" s="46" t="s">
        <v>186</v>
      </c>
      <c r="Q30" s="46" t="s">
        <v>52</v>
      </c>
      <c r="R30" s="46" t="s">
        <v>53</v>
      </c>
      <c r="S30" s="40">
        <v>-1804016</v>
      </c>
      <c r="T30" s="47">
        <v>44872</v>
      </c>
      <c r="U30" s="46" t="s">
        <v>49</v>
      </c>
      <c r="V30" s="46" t="s">
        <v>54</v>
      </c>
      <c r="W30" s="46" t="s">
        <v>49</v>
      </c>
      <c r="X30" s="46" t="s">
        <v>49</v>
      </c>
      <c r="Y30" s="46" t="s">
        <v>49</v>
      </c>
      <c r="Z30" s="46" t="s">
        <v>49</v>
      </c>
      <c r="AA30" s="46" t="s">
        <v>49</v>
      </c>
      <c r="AB30" s="47">
        <v>44885</v>
      </c>
      <c r="AC30" s="46" t="s">
        <v>73</v>
      </c>
      <c r="AD30" s="46" t="s">
        <v>49</v>
      </c>
      <c r="AE30" s="46" t="s">
        <v>49</v>
      </c>
      <c r="AF30" s="46" t="s">
        <v>49</v>
      </c>
    </row>
    <row r="31" spans="1:32" s="37" customFormat="1" x14ac:dyDescent="0.2">
      <c r="A31" s="37" t="s">
        <v>46</v>
      </c>
      <c r="B31" s="37" t="s">
        <v>47</v>
      </c>
      <c r="C31" s="37" t="s">
        <v>48</v>
      </c>
      <c r="D31" s="37" t="s">
        <v>57</v>
      </c>
      <c r="E31" s="51" t="s">
        <v>187</v>
      </c>
      <c r="F31" s="38">
        <v>44848</v>
      </c>
      <c r="G31" s="37" t="s">
        <v>188</v>
      </c>
      <c r="H31" s="37" t="s">
        <v>74</v>
      </c>
      <c r="I31" s="37" t="s">
        <v>70</v>
      </c>
      <c r="J31" s="37" t="s">
        <v>49</v>
      </c>
      <c r="K31" s="38">
        <v>44848</v>
      </c>
      <c r="L31" s="37" t="s">
        <v>189</v>
      </c>
      <c r="M31" s="37" t="s">
        <v>50</v>
      </c>
      <c r="N31" s="37" t="s">
        <v>51</v>
      </c>
      <c r="O31" s="37" t="s">
        <v>49</v>
      </c>
      <c r="P31" s="37" t="s">
        <v>190</v>
      </c>
      <c r="Q31" s="37" t="s">
        <v>52</v>
      </c>
      <c r="R31" s="37" t="s">
        <v>53</v>
      </c>
      <c r="S31" s="40">
        <v>587362</v>
      </c>
      <c r="T31" s="38">
        <v>44858</v>
      </c>
      <c r="U31" s="37" t="s">
        <v>49</v>
      </c>
      <c r="V31" s="37" t="s">
        <v>54</v>
      </c>
      <c r="W31" s="37" t="s">
        <v>49</v>
      </c>
      <c r="X31" s="37" t="s">
        <v>49</v>
      </c>
      <c r="Y31" s="37" t="s">
        <v>49</v>
      </c>
      <c r="Z31" s="37" t="s">
        <v>49</v>
      </c>
      <c r="AA31" s="37" t="s">
        <v>49</v>
      </c>
      <c r="AB31" s="38">
        <v>44848</v>
      </c>
      <c r="AC31" s="37" t="s">
        <v>73</v>
      </c>
      <c r="AD31" s="37" t="s">
        <v>49</v>
      </c>
      <c r="AE31" s="37" t="s">
        <v>49</v>
      </c>
      <c r="AF31" s="37" t="s">
        <v>49</v>
      </c>
    </row>
    <row r="32" spans="1:32" s="37" customFormat="1" x14ac:dyDescent="0.2">
      <c r="A32" s="37" t="s">
        <v>46</v>
      </c>
      <c r="B32" s="37" t="s">
        <v>47</v>
      </c>
      <c r="C32" s="37" t="s">
        <v>48</v>
      </c>
      <c r="D32" s="37" t="s">
        <v>57</v>
      </c>
      <c r="E32" s="51" t="s">
        <v>191</v>
      </c>
      <c r="F32" s="38">
        <v>44848</v>
      </c>
      <c r="G32" s="37" t="s">
        <v>192</v>
      </c>
      <c r="H32" s="37" t="s">
        <v>74</v>
      </c>
      <c r="I32" s="37" t="s">
        <v>70</v>
      </c>
      <c r="J32" s="37" t="s">
        <v>49</v>
      </c>
      <c r="K32" s="38">
        <v>44848</v>
      </c>
      <c r="L32" s="37" t="s">
        <v>193</v>
      </c>
      <c r="M32" s="37" t="s">
        <v>50</v>
      </c>
      <c r="N32" s="37" t="s">
        <v>51</v>
      </c>
      <c r="O32" s="37" t="s">
        <v>49</v>
      </c>
      <c r="P32" s="37" t="s">
        <v>194</v>
      </c>
      <c r="Q32" s="37" t="s">
        <v>52</v>
      </c>
      <c r="R32" s="37" t="s">
        <v>53</v>
      </c>
      <c r="S32" s="40">
        <v>1238475</v>
      </c>
      <c r="T32" s="38">
        <v>44858</v>
      </c>
      <c r="U32" s="37" t="s">
        <v>49</v>
      </c>
      <c r="V32" s="37" t="s">
        <v>54</v>
      </c>
      <c r="W32" s="37" t="s">
        <v>49</v>
      </c>
      <c r="X32" s="37" t="s">
        <v>49</v>
      </c>
      <c r="Y32" s="37" t="s">
        <v>49</v>
      </c>
      <c r="Z32" s="37" t="s">
        <v>49</v>
      </c>
      <c r="AA32" s="37" t="s">
        <v>49</v>
      </c>
      <c r="AB32" s="38">
        <v>44848</v>
      </c>
      <c r="AC32" s="37" t="s">
        <v>73</v>
      </c>
      <c r="AD32" s="37" t="s">
        <v>49</v>
      </c>
      <c r="AE32" s="37" t="s">
        <v>49</v>
      </c>
      <c r="AF32" s="37" t="s">
        <v>49</v>
      </c>
    </row>
    <row r="33" spans="1:32" s="37" customFormat="1" x14ac:dyDescent="0.2">
      <c r="A33" s="37" t="s">
        <v>46</v>
      </c>
      <c r="B33" s="37" t="s">
        <v>47</v>
      </c>
      <c r="C33" s="37" t="s">
        <v>48</v>
      </c>
      <c r="D33" s="37" t="s">
        <v>57</v>
      </c>
      <c r="E33" s="51" t="s">
        <v>195</v>
      </c>
      <c r="F33" s="38">
        <v>44848</v>
      </c>
      <c r="G33" s="37" t="s">
        <v>196</v>
      </c>
      <c r="H33" s="37" t="s">
        <v>74</v>
      </c>
      <c r="I33" s="37" t="s">
        <v>70</v>
      </c>
      <c r="J33" s="37" t="s">
        <v>49</v>
      </c>
      <c r="K33" s="38">
        <v>44848</v>
      </c>
      <c r="L33" s="37" t="s">
        <v>197</v>
      </c>
      <c r="M33" s="37" t="s">
        <v>50</v>
      </c>
      <c r="N33" s="37" t="s">
        <v>51</v>
      </c>
      <c r="O33" s="37" t="s">
        <v>49</v>
      </c>
      <c r="P33" s="37" t="s">
        <v>198</v>
      </c>
      <c r="Q33" s="37" t="s">
        <v>52</v>
      </c>
      <c r="R33" s="37" t="s">
        <v>53</v>
      </c>
      <c r="S33" s="40">
        <v>1222783</v>
      </c>
      <c r="T33" s="38">
        <v>44858</v>
      </c>
      <c r="U33" s="37" t="s">
        <v>49</v>
      </c>
      <c r="V33" s="37" t="s">
        <v>54</v>
      </c>
      <c r="W33" s="37" t="s">
        <v>49</v>
      </c>
      <c r="X33" s="37" t="s">
        <v>49</v>
      </c>
      <c r="Y33" s="37" t="s">
        <v>49</v>
      </c>
      <c r="Z33" s="37" t="s">
        <v>49</v>
      </c>
      <c r="AA33" s="37" t="s">
        <v>49</v>
      </c>
      <c r="AB33" s="38">
        <v>44848</v>
      </c>
      <c r="AC33" s="37" t="s">
        <v>73</v>
      </c>
      <c r="AD33" s="37" t="s">
        <v>49</v>
      </c>
      <c r="AE33" s="37" t="s">
        <v>49</v>
      </c>
      <c r="AF33" s="37" t="s">
        <v>49</v>
      </c>
    </row>
    <row r="34" spans="1:32" s="37" customFormat="1" x14ac:dyDescent="0.2">
      <c r="A34" s="37" t="s">
        <v>46</v>
      </c>
      <c r="B34" s="37" t="s">
        <v>47</v>
      </c>
      <c r="C34" s="37" t="s">
        <v>48</v>
      </c>
      <c r="D34" s="37" t="s">
        <v>57</v>
      </c>
      <c r="E34" s="54" t="s">
        <v>199</v>
      </c>
      <c r="F34" s="38">
        <v>44824</v>
      </c>
      <c r="G34" s="37" t="s">
        <v>200</v>
      </c>
      <c r="H34" s="37" t="s">
        <v>74</v>
      </c>
      <c r="I34" s="37" t="s">
        <v>70</v>
      </c>
      <c r="J34" s="37" t="s">
        <v>49</v>
      </c>
      <c r="K34" s="38">
        <v>44835</v>
      </c>
      <c r="L34" s="37" t="s">
        <v>201</v>
      </c>
      <c r="M34" s="37" t="s">
        <v>50</v>
      </c>
      <c r="N34" s="37" t="s">
        <v>51</v>
      </c>
      <c r="O34" s="37" t="s">
        <v>49</v>
      </c>
      <c r="P34" s="37" t="s">
        <v>202</v>
      </c>
      <c r="Q34" s="37" t="s">
        <v>52</v>
      </c>
      <c r="R34" s="37" t="s">
        <v>53</v>
      </c>
      <c r="S34" s="40">
        <v>-1278749</v>
      </c>
      <c r="T34" s="38">
        <v>44839</v>
      </c>
      <c r="U34" s="37" t="s">
        <v>49</v>
      </c>
      <c r="V34" s="37" t="s">
        <v>54</v>
      </c>
      <c r="W34" s="37" t="s">
        <v>49</v>
      </c>
      <c r="X34" s="37" t="s">
        <v>49</v>
      </c>
      <c r="Y34" s="37" t="s">
        <v>49</v>
      </c>
      <c r="Z34" s="37" t="s">
        <v>49</v>
      </c>
      <c r="AA34" s="37" t="s">
        <v>49</v>
      </c>
      <c r="AB34" s="38">
        <v>44854</v>
      </c>
      <c r="AC34" s="37" t="s">
        <v>58</v>
      </c>
      <c r="AD34" s="37" t="s">
        <v>73</v>
      </c>
      <c r="AE34" s="37" t="s">
        <v>49</v>
      </c>
      <c r="AF34" s="37" t="s">
        <v>49</v>
      </c>
    </row>
    <row r="35" spans="1:32" s="37" customFormat="1" x14ac:dyDescent="0.2">
      <c r="A35" s="37" t="s">
        <v>46</v>
      </c>
      <c r="B35" s="37" t="s">
        <v>47</v>
      </c>
      <c r="C35" s="37" t="s">
        <v>48</v>
      </c>
      <c r="D35" s="37" t="s">
        <v>57</v>
      </c>
      <c r="E35" s="54" t="s">
        <v>203</v>
      </c>
      <c r="F35" s="38">
        <v>44776</v>
      </c>
      <c r="G35" s="37" t="s">
        <v>204</v>
      </c>
      <c r="H35" s="37" t="s">
        <v>74</v>
      </c>
      <c r="I35" s="37" t="s">
        <v>70</v>
      </c>
      <c r="J35" s="37" t="s">
        <v>49</v>
      </c>
      <c r="K35" s="38">
        <v>44835</v>
      </c>
      <c r="L35" s="37" t="s">
        <v>205</v>
      </c>
      <c r="M35" s="37" t="s">
        <v>50</v>
      </c>
      <c r="N35" s="37" t="s">
        <v>51</v>
      </c>
      <c r="O35" s="37" t="s">
        <v>49</v>
      </c>
      <c r="P35" s="37" t="s">
        <v>206</v>
      </c>
      <c r="Q35" s="37" t="s">
        <v>52</v>
      </c>
      <c r="R35" s="37" t="s">
        <v>53</v>
      </c>
      <c r="S35" s="40">
        <v>-1519277</v>
      </c>
      <c r="T35" s="38">
        <v>44839</v>
      </c>
      <c r="U35" s="37" t="s">
        <v>49</v>
      </c>
      <c r="V35" s="37" t="s">
        <v>54</v>
      </c>
      <c r="W35" s="37" t="s">
        <v>49</v>
      </c>
      <c r="X35" s="37" t="s">
        <v>49</v>
      </c>
      <c r="Y35" s="37" t="s">
        <v>49</v>
      </c>
      <c r="Z35" s="37" t="s">
        <v>49</v>
      </c>
      <c r="AA35" s="37" t="s">
        <v>49</v>
      </c>
      <c r="AB35" s="38">
        <v>44854</v>
      </c>
      <c r="AC35" s="37" t="s">
        <v>58</v>
      </c>
      <c r="AD35" s="37" t="s">
        <v>73</v>
      </c>
      <c r="AE35" s="37" t="s">
        <v>49</v>
      </c>
      <c r="AF35" s="37" t="s">
        <v>49</v>
      </c>
    </row>
    <row r="36" spans="1:32" s="37" customFormat="1" x14ac:dyDescent="0.2">
      <c r="A36" s="37" t="s">
        <v>46</v>
      </c>
      <c r="B36" s="37" t="s">
        <v>47</v>
      </c>
      <c r="C36" s="37" t="s">
        <v>48</v>
      </c>
      <c r="D36" s="37" t="s">
        <v>57</v>
      </c>
      <c r="E36" s="54" t="s">
        <v>207</v>
      </c>
      <c r="F36" s="38">
        <v>44769</v>
      </c>
      <c r="G36" s="37" t="s">
        <v>208</v>
      </c>
      <c r="H36" s="37" t="s">
        <v>74</v>
      </c>
      <c r="I36" s="37" t="s">
        <v>70</v>
      </c>
      <c r="J36" s="37" t="s">
        <v>49</v>
      </c>
      <c r="K36" s="38">
        <v>44835</v>
      </c>
      <c r="L36" s="37" t="s">
        <v>209</v>
      </c>
      <c r="M36" s="37" t="s">
        <v>50</v>
      </c>
      <c r="N36" s="37" t="s">
        <v>51</v>
      </c>
      <c r="O36" s="37" t="s">
        <v>49</v>
      </c>
      <c r="P36" s="37" t="s">
        <v>210</v>
      </c>
      <c r="Q36" s="37" t="s">
        <v>52</v>
      </c>
      <c r="R36" s="37" t="s">
        <v>53</v>
      </c>
      <c r="S36" s="40">
        <v>-2228455</v>
      </c>
      <c r="T36" s="38">
        <v>44839</v>
      </c>
      <c r="U36" s="37" t="s">
        <v>49</v>
      </c>
      <c r="V36" s="37" t="s">
        <v>54</v>
      </c>
      <c r="W36" s="37" t="s">
        <v>49</v>
      </c>
      <c r="X36" s="37" t="s">
        <v>49</v>
      </c>
      <c r="Y36" s="37" t="s">
        <v>49</v>
      </c>
      <c r="Z36" s="37" t="s">
        <v>49</v>
      </c>
      <c r="AA36" s="37" t="s">
        <v>49</v>
      </c>
      <c r="AB36" s="38">
        <v>44854</v>
      </c>
      <c r="AC36" s="37" t="s">
        <v>58</v>
      </c>
      <c r="AD36" s="37" t="s">
        <v>73</v>
      </c>
      <c r="AE36" s="37" t="s">
        <v>49</v>
      </c>
      <c r="AF36" s="37" t="s">
        <v>49</v>
      </c>
    </row>
    <row r="37" spans="1:32" s="37" customFormat="1" x14ac:dyDescent="0.2">
      <c r="A37" s="37" t="s">
        <v>46</v>
      </c>
      <c r="B37" s="37" t="s">
        <v>47</v>
      </c>
      <c r="C37" s="37" t="s">
        <v>48</v>
      </c>
      <c r="D37" s="37" t="s">
        <v>57</v>
      </c>
      <c r="E37" s="54" t="s">
        <v>211</v>
      </c>
      <c r="F37" s="38">
        <v>44770</v>
      </c>
      <c r="G37" s="37" t="s">
        <v>212</v>
      </c>
      <c r="H37" s="37" t="s">
        <v>74</v>
      </c>
      <c r="I37" s="37" t="s">
        <v>70</v>
      </c>
      <c r="J37" s="37" t="s">
        <v>49</v>
      </c>
      <c r="K37" s="38">
        <v>44835</v>
      </c>
      <c r="L37" s="37" t="s">
        <v>213</v>
      </c>
      <c r="M37" s="37" t="s">
        <v>50</v>
      </c>
      <c r="N37" s="37" t="s">
        <v>51</v>
      </c>
      <c r="O37" s="37" t="s">
        <v>49</v>
      </c>
      <c r="P37" s="37" t="s">
        <v>214</v>
      </c>
      <c r="Q37" s="37" t="s">
        <v>52</v>
      </c>
      <c r="R37" s="37" t="s">
        <v>53</v>
      </c>
      <c r="S37" s="40">
        <v>-1914325</v>
      </c>
      <c r="T37" s="38">
        <v>44839</v>
      </c>
      <c r="U37" s="37" t="s">
        <v>49</v>
      </c>
      <c r="V37" s="37" t="s">
        <v>54</v>
      </c>
      <c r="W37" s="37" t="s">
        <v>49</v>
      </c>
      <c r="X37" s="37" t="s">
        <v>49</v>
      </c>
      <c r="Y37" s="37" t="s">
        <v>49</v>
      </c>
      <c r="Z37" s="37" t="s">
        <v>49</v>
      </c>
      <c r="AA37" s="37" t="s">
        <v>49</v>
      </c>
      <c r="AB37" s="38">
        <v>44854</v>
      </c>
      <c r="AC37" s="37" t="s">
        <v>58</v>
      </c>
      <c r="AD37" s="37" t="s">
        <v>73</v>
      </c>
      <c r="AE37" s="37" t="s">
        <v>49</v>
      </c>
      <c r="AF37" s="37" t="s">
        <v>49</v>
      </c>
    </row>
    <row r="38" spans="1:32" s="37" customFormat="1" x14ac:dyDescent="0.2">
      <c r="A38" s="37" t="s">
        <v>46</v>
      </c>
      <c r="B38" s="37" t="s">
        <v>47</v>
      </c>
      <c r="C38" s="37" t="s">
        <v>48</v>
      </c>
      <c r="D38" s="37" t="s">
        <v>57</v>
      </c>
      <c r="E38" s="54" t="s">
        <v>215</v>
      </c>
      <c r="F38" s="38">
        <v>44769</v>
      </c>
      <c r="G38" s="37" t="s">
        <v>216</v>
      </c>
      <c r="H38" s="37" t="s">
        <v>74</v>
      </c>
      <c r="I38" s="37" t="s">
        <v>70</v>
      </c>
      <c r="J38" s="37" t="s">
        <v>49</v>
      </c>
      <c r="K38" s="38">
        <v>44835</v>
      </c>
      <c r="L38" s="37" t="s">
        <v>217</v>
      </c>
      <c r="M38" s="37" t="s">
        <v>50</v>
      </c>
      <c r="N38" s="37" t="s">
        <v>51</v>
      </c>
      <c r="O38" s="37" t="s">
        <v>49</v>
      </c>
      <c r="P38" s="37" t="s">
        <v>218</v>
      </c>
      <c r="Q38" s="37" t="s">
        <v>52</v>
      </c>
      <c r="R38" s="37" t="s">
        <v>53</v>
      </c>
      <c r="S38" s="40">
        <v>-1940766</v>
      </c>
      <c r="T38" s="38">
        <v>44839</v>
      </c>
      <c r="U38" s="37" t="s">
        <v>49</v>
      </c>
      <c r="V38" s="37" t="s">
        <v>54</v>
      </c>
      <c r="W38" s="37" t="s">
        <v>49</v>
      </c>
      <c r="X38" s="37" t="s">
        <v>49</v>
      </c>
      <c r="Y38" s="37" t="s">
        <v>49</v>
      </c>
      <c r="Z38" s="37" t="s">
        <v>49</v>
      </c>
      <c r="AA38" s="37" t="s">
        <v>49</v>
      </c>
      <c r="AB38" s="38">
        <v>44854</v>
      </c>
      <c r="AC38" s="37" t="s">
        <v>73</v>
      </c>
      <c r="AD38" s="37" t="s">
        <v>49</v>
      </c>
      <c r="AE38" s="37" t="s">
        <v>49</v>
      </c>
      <c r="AF38" s="37" t="s">
        <v>49</v>
      </c>
    </row>
    <row r="39" spans="1:32" s="37" customFormat="1" x14ac:dyDescent="0.2">
      <c r="A39" s="37" t="s">
        <v>46</v>
      </c>
      <c r="B39" s="37" t="s">
        <v>47</v>
      </c>
      <c r="C39" s="37" t="s">
        <v>48</v>
      </c>
      <c r="D39" s="37" t="s">
        <v>57</v>
      </c>
      <c r="E39" s="54" t="s">
        <v>219</v>
      </c>
      <c r="F39" s="38">
        <v>44769</v>
      </c>
      <c r="G39" s="37" t="s">
        <v>220</v>
      </c>
      <c r="H39" s="37" t="s">
        <v>74</v>
      </c>
      <c r="I39" s="37" t="s">
        <v>70</v>
      </c>
      <c r="J39" s="37" t="s">
        <v>49</v>
      </c>
      <c r="K39" s="38">
        <v>44835</v>
      </c>
      <c r="L39" s="37" t="s">
        <v>221</v>
      </c>
      <c r="M39" s="37" t="s">
        <v>50</v>
      </c>
      <c r="N39" s="37" t="s">
        <v>51</v>
      </c>
      <c r="O39" s="37" t="s">
        <v>49</v>
      </c>
      <c r="P39" s="37" t="s">
        <v>222</v>
      </c>
      <c r="Q39" s="37" t="s">
        <v>52</v>
      </c>
      <c r="R39" s="37" t="s">
        <v>53</v>
      </c>
      <c r="S39" s="40">
        <v>-1494179</v>
      </c>
      <c r="T39" s="38">
        <v>44838</v>
      </c>
      <c r="U39" s="37" t="s">
        <v>49</v>
      </c>
      <c r="V39" s="37" t="s">
        <v>54</v>
      </c>
      <c r="W39" s="37" t="s">
        <v>49</v>
      </c>
      <c r="X39" s="37" t="s">
        <v>49</v>
      </c>
      <c r="Y39" s="37" t="s">
        <v>49</v>
      </c>
      <c r="Z39" s="37" t="s">
        <v>49</v>
      </c>
      <c r="AA39" s="37" t="s">
        <v>49</v>
      </c>
      <c r="AB39" s="38">
        <v>44854</v>
      </c>
      <c r="AC39" s="37" t="s">
        <v>73</v>
      </c>
      <c r="AD39" s="37" t="s">
        <v>49</v>
      </c>
      <c r="AE39" s="37" t="s">
        <v>49</v>
      </c>
      <c r="AF39" s="37" t="s">
        <v>49</v>
      </c>
    </row>
    <row r="40" spans="1:32" s="37" customFormat="1" x14ac:dyDescent="0.2">
      <c r="A40" s="37" t="s">
        <v>46</v>
      </c>
      <c r="B40" s="37" t="s">
        <v>47</v>
      </c>
      <c r="C40" s="37" t="s">
        <v>48</v>
      </c>
      <c r="D40" s="37" t="s">
        <v>57</v>
      </c>
      <c r="E40" s="54" t="s">
        <v>223</v>
      </c>
      <c r="F40" s="38">
        <v>44803</v>
      </c>
      <c r="G40" s="37" t="s">
        <v>224</v>
      </c>
      <c r="H40" s="37" t="s">
        <v>74</v>
      </c>
      <c r="I40" s="37" t="s">
        <v>70</v>
      </c>
      <c r="J40" s="37" t="s">
        <v>49</v>
      </c>
      <c r="K40" s="38">
        <v>44835</v>
      </c>
      <c r="L40" s="37" t="s">
        <v>225</v>
      </c>
      <c r="M40" s="37" t="s">
        <v>50</v>
      </c>
      <c r="N40" s="37" t="s">
        <v>51</v>
      </c>
      <c r="O40" s="37" t="s">
        <v>49</v>
      </c>
      <c r="P40" s="37" t="s">
        <v>226</v>
      </c>
      <c r="Q40" s="37" t="s">
        <v>52</v>
      </c>
      <c r="R40" s="37" t="s">
        <v>53</v>
      </c>
      <c r="S40" s="40">
        <v>-1424680</v>
      </c>
      <c r="T40" s="38">
        <v>44838</v>
      </c>
      <c r="U40" s="37" t="s">
        <v>49</v>
      </c>
      <c r="V40" s="37" t="s">
        <v>54</v>
      </c>
      <c r="W40" s="37" t="s">
        <v>49</v>
      </c>
      <c r="X40" s="37" t="s">
        <v>49</v>
      </c>
      <c r="Y40" s="37" t="s">
        <v>49</v>
      </c>
      <c r="Z40" s="37" t="s">
        <v>49</v>
      </c>
      <c r="AA40" s="37" t="s">
        <v>49</v>
      </c>
      <c r="AB40" s="38">
        <v>44854</v>
      </c>
      <c r="AC40" s="37" t="s">
        <v>58</v>
      </c>
      <c r="AD40" s="37" t="s">
        <v>73</v>
      </c>
      <c r="AE40" s="37" t="s">
        <v>49</v>
      </c>
      <c r="AF40" s="37" t="s">
        <v>49</v>
      </c>
    </row>
    <row r="41" spans="1:32" s="37" customFormat="1" x14ac:dyDescent="0.2">
      <c r="A41" s="37" t="s">
        <v>46</v>
      </c>
      <c r="B41" s="37" t="s">
        <v>47</v>
      </c>
      <c r="C41" s="37" t="s">
        <v>48</v>
      </c>
      <c r="D41" s="37" t="s">
        <v>57</v>
      </c>
      <c r="E41" s="54" t="s">
        <v>227</v>
      </c>
      <c r="F41" s="38">
        <v>44803</v>
      </c>
      <c r="G41" s="37" t="s">
        <v>228</v>
      </c>
      <c r="H41" s="37" t="s">
        <v>74</v>
      </c>
      <c r="I41" s="37" t="s">
        <v>70</v>
      </c>
      <c r="J41" s="37" t="s">
        <v>49</v>
      </c>
      <c r="K41" s="38">
        <v>44835</v>
      </c>
      <c r="L41" s="37" t="s">
        <v>229</v>
      </c>
      <c r="M41" s="37" t="s">
        <v>50</v>
      </c>
      <c r="N41" s="37" t="s">
        <v>51</v>
      </c>
      <c r="O41" s="37" t="s">
        <v>49</v>
      </c>
      <c r="P41" s="37" t="s">
        <v>230</v>
      </c>
      <c r="Q41" s="37" t="s">
        <v>52</v>
      </c>
      <c r="R41" s="37" t="s">
        <v>53</v>
      </c>
      <c r="S41" s="40">
        <v>-1018809</v>
      </c>
      <c r="T41" s="38">
        <v>44838</v>
      </c>
      <c r="U41" s="37" t="s">
        <v>49</v>
      </c>
      <c r="V41" s="37" t="s">
        <v>54</v>
      </c>
      <c r="W41" s="37" t="s">
        <v>49</v>
      </c>
      <c r="X41" s="37" t="s">
        <v>49</v>
      </c>
      <c r="Y41" s="37" t="s">
        <v>49</v>
      </c>
      <c r="Z41" s="37" t="s">
        <v>49</v>
      </c>
      <c r="AA41" s="37" t="s">
        <v>49</v>
      </c>
      <c r="AB41" s="38">
        <v>44854</v>
      </c>
      <c r="AC41" s="37" t="s">
        <v>73</v>
      </c>
      <c r="AD41" s="37" t="s">
        <v>49</v>
      </c>
      <c r="AE41" s="37" t="s">
        <v>49</v>
      </c>
      <c r="AF41" s="37" t="s">
        <v>49</v>
      </c>
    </row>
    <row r="42" spans="1:32" s="37" customFormat="1" x14ac:dyDescent="0.2">
      <c r="A42" s="37" t="s">
        <v>46</v>
      </c>
      <c r="B42" s="37" t="s">
        <v>47</v>
      </c>
      <c r="C42" s="37" t="s">
        <v>48</v>
      </c>
      <c r="D42" s="37" t="s">
        <v>57</v>
      </c>
      <c r="E42" s="54" t="s">
        <v>231</v>
      </c>
      <c r="F42" s="38">
        <v>44811</v>
      </c>
      <c r="G42" s="37" t="s">
        <v>232</v>
      </c>
      <c r="H42" s="37" t="s">
        <v>74</v>
      </c>
      <c r="I42" s="37" t="s">
        <v>70</v>
      </c>
      <c r="J42" s="37" t="s">
        <v>49</v>
      </c>
      <c r="K42" s="38">
        <v>44835</v>
      </c>
      <c r="L42" s="37" t="s">
        <v>233</v>
      </c>
      <c r="M42" s="37" t="s">
        <v>50</v>
      </c>
      <c r="N42" s="37" t="s">
        <v>51</v>
      </c>
      <c r="O42" s="37" t="s">
        <v>49</v>
      </c>
      <c r="P42" s="37" t="s">
        <v>234</v>
      </c>
      <c r="Q42" s="37" t="s">
        <v>52</v>
      </c>
      <c r="R42" s="37" t="s">
        <v>53</v>
      </c>
      <c r="S42" s="40">
        <v>-1075647</v>
      </c>
      <c r="T42" s="38">
        <v>44838</v>
      </c>
      <c r="U42" s="37" t="s">
        <v>49</v>
      </c>
      <c r="V42" s="37" t="s">
        <v>54</v>
      </c>
      <c r="W42" s="37" t="s">
        <v>49</v>
      </c>
      <c r="X42" s="37" t="s">
        <v>49</v>
      </c>
      <c r="Y42" s="37" t="s">
        <v>49</v>
      </c>
      <c r="Z42" s="37" t="s">
        <v>49</v>
      </c>
      <c r="AA42" s="37" t="s">
        <v>49</v>
      </c>
      <c r="AB42" s="38">
        <v>44854</v>
      </c>
      <c r="AC42" s="37" t="s">
        <v>73</v>
      </c>
      <c r="AD42" s="37" t="s">
        <v>49</v>
      </c>
      <c r="AE42" s="37" t="s">
        <v>49</v>
      </c>
      <c r="AF42" s="37" t="s">
        <v>49</v>
      </c>
    </row>
    <row r="43" spans="1:32" s="37" customFormat="1" x14ac:dyDescent="0.2">
      <c r="A43" s="37" t="s">
        <v>46</v>
      </c>
      <c r="B43" s="37" t="s">
        <v>47</v>
      </c>
      <c r="C43" s="37" t="s">
        <v>48</v>
      </c>
      <c r="D43" s="37" t="s">
        <v>57</v>
      </c>
      <c r="E43" s="54" t="s">
        <v>235</v>
      </c>
      <c r="F43" s="38">
        <v>44823</v>
      </c>
      <c r="G43" s="37" t="s">
        <v>236</v>
      </c>
      <c r="H43" s="37" t="s">
        <v>74</v>
      </c>
      <c r="I43" s="37" t="s">
        <v>70</v>
      </c>
      <c r="J43" s="37" t="s">
        <v>49</v>
      </c>
      <c r="K43" s="38">
        <v>44835</v>
      </c>
      <c r="L43" s="37" t="s">
        <v>237</v>
      </c>
      <c r="M43" s="37" t="s">
        <v>50</v>
      </c>
      <c r="N43" s="37" t="s">
        <v>51</v>
      </c>
      <c r="O43" s="37" t="s">
        <v>49</v>
      </c>
      <c r="P43" s="37" t="s">
        <v>238</v>
      </c>
      <c r="Q43" s="37" t="s">
        <v>52</v>
      </c>
      <c r="R43" s="37" t="s">
        <v>53</v>
      </c>
      <c r="S43" s="40">
        <v>-1163444</v>
      </c>
      <c r="T43" s="38">
        <v>44838</v>
      </c>
      <c r="U43" s="37" t="s">
        <v>49</v>
      </c>
      <c r="V43" s="37" t="s">
        <v>54</v>
      </c>
      <c r="W43" s="37" t="s">
        <v>49</v>
      </c>
      <c r="X43" s="37" t="s">
        <v>49</v>
      </c>
      <c r="Y43" s="37" t="s">
        <v>49</v>
      </c>
      <c r="Z43" s="37" t="s">
        <v>49</v>
      </c>
      <c r="AA43" s="37" t="s">
        <v>49</v>
      </c>
      <c r="AB43" s="38">
        <v>44854</v>
      </c>
      <c r="AC43" s="37" t="s">
        <v>58</v>
      </c>
      <c r="AD43" s="37" t="s">
        <v>73</v>
      </c>
      <c r="AE43" s="37" t="s">
        <v>49</v>
      </c>
      <c r="AF43" s="37" t="s">
        <v>49</v>
      </c>
    </row>
    <row r="44" spans="1:32" s="37" customFormat="1" x14ac:dyDescent="0.2">
      <c r="A44" s="37" t="s">
        <v>46</v>
      </c>
      <c r="B44" s="37" t="s">
        <v>47</v>
      </c>
      <c r="C44" s="37" t="s">
        <v>48</v>
      </c>
      <c r="D44" s="37" t="s">
        <v>57</v>
      </c>
      <c r="E44" s="54" t="s">
        <v>239</v>
      </c>
      <c r="F44" s="38">
        <v>44803</v>
      </c>
      <c r="G44" s="37" t="s">
        <v>240</v>
      </c>
      <c r="H44" s="37" t="s">
        <v>74</v>
      </c>
      <c r="I44" s="37" t="s">
        <v>70</v>
      </c>
      <c r="J44" s="37" t="s">
        <v>49</v>
      </c>
      <c r="K44" s="38">
        <v>44835</v>
      </c>
      <c r="L44" s="37" t="s">
        <v>241</v>
      </c>
      <c r="M44" s="37" t="s">
        <v>50</v>
      </c>
      <c r="N44" s="37" t="s">
        <v>51</v>
      </c>
      <c r="O44" s="37" t="s">
        <v>49</v>
      </c>
      <c r="P44" s="37" t="s">
        <v>242</v>
      </c>
      <c r="Q44" s="37" t="s">
        <v>52</v>
      </c>
      <c r="R44" s="37" t="s">
        <v>53</v>
      </c>
      <c r="S44" s="40">
        <v>-1043701</v>
      </c>
      <c r="T44" s="38">
        <v>44838</v>
      </c>
      <c r="U44" s="37" t="s">
        <v>49</v>
      </c>
      <c r="V44" s="37" t="s">
        <v>54</v>
      </c>
      <c r="W44" s="37" t="s">
        <v>49</v>
      </c>
      <c r="X44" s="37" t="s">
        <v>49</v>
      </c>
      <c r="Y44" s="37" t="s">
        <v>49</v>
      </c>
      <c r="Z44" s="37" t="s">
        <v>49</v>
      </c>
      <c r="AA44" s="37" t="s">
        <v>49</v>
      </c>
      <c r="AB44" s="38">
        <v>44854</v>
      </c>
      <c r="AC44" s="37" t="s">
        <v>58</v>
      </c>
      <c r="AD44" s="37" t="s">
        <v>73</v>
      </c>
      <c r="AE44" s="37" t="s">
        <v>49</v>
      </c>
      <c r="AF44" s="37" t="s">
        <v>49</v>
      </c>
    </row>
    <row r="45" spans="1:32" s="37" customFormat="1" x14ac:dyDescent="0.2">
      <c r="A45" s="37" t="s">
        <v>46</v>
      </c>
      <c r="B45" s="37" t="s">
        <v>47</v>
      </c>
      <c r="C45" s="37" t="s">
        <v>48</v>
      </c>
      <c r="D45" s="37" t="s">
        <v>57</v>
      </c>
      <c r="E45" s="54" t="s">
        <v>243</v>
      </c>
      <c r="F45" s="38">
        <v>44803</v>
      </c>
      <c r="G45" s="37" t="s">
        <v>244</v>
      </c>
      <c r="H45" s="37" t="s">
        <v>74</v>
      </c>
      <c r="I45" s="37" t="s">
        <v>70</v>
      </c>
      <c r="J45" s="37" t="s">
        <v>49</v>
      </c>
      <c r="K45" s="38">
        <v>44835</v>
      </c>
      <c r="L45" s="37" t="s">
        <v>245</v>
      </c>
      <c r="M45" s="37" t="s">
        <v>50</v>
      </c>
      <c r="N45" s="37" t="s">
        <v>51</v>
      </c>
      <c r="O45" s="37" t="s">
        <v>49</v>
      </c>
      <c r="P45" s="37" t="s">
        <v>246</v>
      </c>
      <c r="Q45" s="37" t="s">
        <v>52</v>
      </c>
      <c r="R45" s="37" t="s">
        <v>53</v>
      </c>
      <c r="S45" s="40">
        <v>-1334216</v>
      </c>
      <c r="T45" s="38">
        <v>44838</v>
      </c>
      <c r="U45" s="37" t="s">
        <v>49</v>
      </c>
      <c r="V45" s="37" t="s">
        <v>54</v>
      </c>
      <c r="W45" s="37" t="s">
        <v>49</v>
      </c>
      <c r="X45" s="37" t="s">
        <v>49</v>
      </c>
      <c r="Y45" s="37" t="s">
        <v>49</v>
      </c>
      <c r="Z45" s="37" t="s">
        <v>49</v>
      </c>
      <c r="AA45" s="37" t="s">
        <v>49</v>
      </c>
      <c r="AB45" s="38">
        <v>44854</v>
      </c>
      <c r="AC45" s="37" t="s">
        <v>58</v>
      </c>
      <c r="AD45" s="37" t="s">
        <v>73</v>
      </c>
      <c r="AE45" s="37" t="s">
        <v>49</v>
      </c>
      <c r="AF45" s="37" t="s">
        <v>49</v>
      </c>
    </row>
    <row r="46" spans="1:32" s="37" customFormat="1" x14ac:dyDescent="0.2">
      <c r="A46" s="37" t="s">
        <v>46</v>
      </c>
      <c r="B46" s="37" t="s">
        <v>47</v>
      </c>
      <c r="C46" s="37" t="s">
        <v>48</v>
      </c>
      <c r="D46" s="37" t="s">
        <v>57</v>
      </c>
      <c r="E46" s="54" t="s">
        <v>247</v>
      </c>
      <c r="F46" s="38">
        <v>44803</v>
      </c>
      <c r="G46" s="37" t="s">
        <v>248</v>
      </c>
      <c r="H46" s="37" t="s">
        <v>74</v>
      </c>
      <c r="I46" s="37" t="s">
        <v>70</v>
      </c>
      <c r="J46" s="37" t="s">
        <v>49</v>
      </c>
      <c r="K46" s="38">
        <v>44835</v>
      </c>
      <c r="L46" s="37" t="s">
        <v>249</v>
      </c>
      <c r="M46" s="37" t="s">
        <v>50</v>
      </c>
      <c r="N46" s="37" t="s">
        <v>51</v>
      </c>
      <c r="O46" s="37" t="s">
        <v>49</v>
      </c>
      <c r="P46" s="37" t="s">
        <v>250</v>
      </c>
      <c r="Q46" s="37" t="s">
        <v>52</v>
      </c>
      <c r="R46" s="37" t="s">
        <v>53</v>
      </c>
      <c r="S46" s="40">
        <v>-1075647</v>
      </c>
      <c r="T46" s="38">
        <v>44838</v>
      </c>
      <c r="U46" s="37" t="s">
        <v>49</v>
      </c>
      <c r="V46" s="37" t="s">
        <v>54</v>
      </c>
      <c r="W46" s="37" t="s">
        <v>49</v>
      </c>
      <c r="X46" s="37" t="s">
        <v>49</v>
      </c>
      <c r="Y46" s="37" t="s">
        <v>49</v>
      </c>
      <c r="Z46" s="37" t="s">
        <v>49</v>
      </c>
      <c r="AA46" s="37" t="s">
        <v>49</v>
      </c>
      <c r="AB46" s="38">
        <v>44854</v>
      </c>
      <c r="AC46" s="37" t="s">
        <v>73</v>
      </c>
      <c r="AD46" s="37" t="s">
        <v>49</v>
      </c>
      <c r="AE46" s="37" t="s">
        <v>49</v>
      </c>
      <c r="AF46" s="37" t="s">
        <v>49</v>
      </c>
    </row>
    <row r="47" spans="1:32" s="37" customFormat="1" x14ac:dyDescent="0.2">
      <c r="A47" s="37" t="s">
        <v>46</v>
      </c>
      <c r="B47" s="37" t="s">
        <v>47</v>
      </c>
      <c r="C47" s="37" t="s">
        <v>48</v>
      </c>
      <c r="D47" s="37" t="s">
        <v>57</v>
      </c>
      <c r="E47" s="54" t="s">
        <v>251</v>
      </c>
      <c r="F47" s="38">
        <v>44803</v>
      </c>
      <c r="G47" s="37" t="s">
        <v>252</v>
      </c>
      <c r="H47" s="37" t="s">
        <v>74</v>
      </c>
      <c r="I47" s="37" t="s">
        <v>70</v>
      </c>
      <c r="J47" s="37" t="s">
        <v>49</v>
      </c>
      <c r="K47" s="38">
        <v>44835</v>
      </c>
      <c r="L47" s="37" t="s">
        <v>253</v>
      </c>
      <c r="M47" s="37" t="s">
        <v>50</v>
      </c>
      <c r="N47" s="37" t="s">
        <v>51</v>
      </c>
      <c r="O47" s="37" t="s">
        <v>49</v>
      </c>
      <c r="P47" s="37" t="s">
        <v>254</v>
      </c>
      <c r="Q47" s="37" t="s">
        <v>52</v>
      </c>
      <c r="R47" s="37" t="s">
        <v>53</v>
      </c>
      <c r="S47" s="40">
        <v>-1590362</v>
      </c>
      <c r="T47" s="38">
        <v>44838</v>
      </c>
      <c r="U47" s="37" t="s">
        <v>49</v>
      </c>
      <c r="V47" s="37" t="s">
        <v>54</v>
      </c>
      <c r="W47" s="37" t="s">
        <v>49</v>
      </c>
      <c r="X47" s="37" t="s">
        <v>49</v>
      </c>
      <c r="Y47" s="37" t="s">
        <v>49</v>
      </c>
      <c r="Z47" s="37" t="s">
        <v>49</v>
      </c>
      <c r="AA47" s="37" t="s">
        <v>49</v>
      </c>
      <c r="AB47" s="38">
        <v>44854</v>
      </c>
      <c r="AC47" s="37" t="s">
        <v>58</v>
      </c>
      <c r="AD47" s="37" t="s">
        <v>73</v>
      </c>
      <c r="AE47" s="37" t="s">
        <v>49</v>
      </c>
      <c r="AF47" s="37" t="s">
        <v>49</v>
      </c>
    </row>
    <row r="48" spans="1:32" s="37" customFormat="1" x14ac:dyDescent="0.2">
      <c r="A48" s="37" t="s">
        <v>46</v>
      </c>
      <c r="B48" s="37" t="s">
        <v>47</v>
      </c>
      <c r="C48" s="37" t="s">
        <v>48</v>
      </c>
      <c r="D48" s="37" t="s">
        <v>57</v>
      </c>
      <c r="E48" s="54" t="s">
        <v>255</v>
      </c>
      <c r="F48" s="38">
        <v>44803</v>
      </c>
      <c r="G48" s="37" t="s">
        <v>256</v>
      </c>
      <c r="H48" s="37" t="s">
        <v>74</v>
      </c>
      <c r="I48" s="37" t="s">
        <v>70</v>
      </c>
      <c r="J48" s="37" t="s">
        <v>49</v>
      </c>
      <c r="K48" s="38">
        <v>44835</v>
      </c>
      <c r="L48" s="37" t="s">
        <v>257</v>
      </c>
      <c r="M48" s="37" t="s">
        <v>50</v>
      </c>
      <c r="N48" s="37" t="s">
        <v>51</v>
      </c>
      <c r="O48" s="37" t="s">
        <v>49</v>
      </c>
      <c r="P48" s="37" t="s">
        <v>258</v>
      </c>
      <c r="Q48" s="37" t="s">
        <v>52</v>
      </c>
      <c r="R48" s="37" t="s">
        <v>53</v>
      </c>
      <c r="S48" s="40">
        <v>-1212438</v>
      </c>
      <c r="T48" s="38">
        <v>44838</v>
      </c>
      <c r="U48" s="37" t="s">
        <v>49</v>
      </c>
      <c r="V48" s="37" t="s">
        <v>54</v>
      </c>
      <c r="W48" s="37" t="s">
        <v>49</v>
      </c>
      <c r="X48" s="37" t="s">
        <v>49</v>
      </c>
      <c r="Y48" s="37" t="s">
        <v>49</v>
      </c>
      <c r="Z48" s="37" t="s">
        <v>49</v>
      </c>
      <c r="AA48" s="37" t="s">
        <v>49</v>
      </c>
      <c r="AB48" s="38">
        <v>44854</v>
      </c>
      <c r="AC48" s="37" t="s">
        <v>73</v>
      </c>
      <c r="AD48" s="37" t="s">
        <v>49</v>
      </c>
      <c r="AE48" s="37" t="s">
        <v>49</v>
      </c>
      <c r="AF48" s="37" t="s">
        <v>49</v>
      </c>
    </row>
    <row r="49" spans="1:32" s="37" customFormat="1" x14ac:dyDescent="0.2">
      <c r="A49" s="37" t="s">
        <v>46</v>
      </c>
      <c r="B49" s="37" t="s">
        <v>47</v>
      </c>
      <c r="C49" s="37" t="s">
        <v>48</v>
      </c>
      <c r="D49" s="37" t="s">
        <v>57</v>
      </c>
      <c r="E49" s="54" t="s">
        <v>259</v>
      </c>
      <c r="F49" s="38">
        <v>44803</v>
      </c>
      <c r="G49" s="37" t="s">
        <v>260</v>
      </c>
      <c r="H49" s="37" t="s">
        <v>74</v>
      </c>
      <c r="I49" s="37" t="s">
        <v>70</v>
      </c>
      <c r="J49" s="37" t="s">
        <v>49</v>
      </c>
      <c r="K49" s="38">
        <v>44835</v>
      </c>
      <c r="L49" s="37" t="s">
        <v>261</v>
      </c>
      <c r="M49" s="37" t="s">
        <v>50</v>
      </c>
      <c r="N49" s="37" t="s">
        <v>51</v>
      </c>
      <c r="O49" s="37" t="s">
        <v>49</v>
      </c>
      <c r="P49" s="37" t="s">
        <v>262</v>
      </c>
      <c r="Q49" s="37" t="s">
        <v>52</v>
      </c>
      <c r="R49" s="37" t="s">
        <v>53</v>
      </c>
      <c r="S49" s="40">
        <v>-1048068</v>
      </c>
      <c r="T49" s="38">
        <v>44838</v>
      </c>
      <c r="U49" s="37" t="s">
        <v>49</v>
      </c>
      <c r="V49" s="37" t="s">
        <v>54</v>
      </c>
      <c r="W49" s="37" t="s">
        <v>49</v>
      </c>
      <c r="X49" s="37" t="s">
        <v>49</v>
      </c>
      <c r="Y49" s="37" t="s">
        <v>49</v>
      </c>
      <c r="Z49" s="37" t="s">
        <v>49</v>
      </c>
      <c r="AA49" s="37" t="s">
        <v>49</v>
      </c>
      <c r="AB49" s="38">
        <v>44854</v>
      </c>
      <c r="AC49" s="37" t="s">
        <v>73</v>
      </c>
      <c r="AD49" s="37" t="s">
        <v>49</v>
      </c>
      <c r="AE49" s="37" t="s">
        <v>49</v>
      </c>
      <c r="AF49" s="37" t="s">
        <v>49</v>
      </c>
    </row>
    <row r="50" spans="1:32" s="37" customFormat="1" x14ac:dyDescent="0.2">
      <c r="A50" s="37" t="s">
        <v>46</v>
      </c>
      <c r="B50" s="37" t="s">
        <v>47</v>
      </c>
      <c r="C50" s="37" t="s">
        <v>48</v>
      </c>
      <c r="D50" s="37" t="s">
        <v>57</v>
      </c>
      <c r="E50" s="54" t="s">
        <v>263</v>
      </c>
      <c r="F50" s="38">
        <v>44795</v>
      </c>
      <c r="G50" s="37" t="s">
        <v>264</v>
      </c>
      <c r="H50" s="37" t="s">
        <v>74</v>
      </c>
      <c r="I50" s="37" t="s">
        <v>70</v>
      </c>
      <c r="J50" s="37" t="s">
        <v>49</v>
      </c>
      <c r="K50" s="38">
        <v>44835</v>
      </c>
      <c r="L50" s="37" t="s">
        <v>265</v>
      </c>
      <c r="M50" s="37" t="s">
        <v>50</v>
      </c>
      <c r="N50" s="37" t="s">
        <v>51</v>
      </c>
      <c r="O50" s="37" t="s">
        <v>49</v>
      </c>
      <c r="P50" s="37" t="s">
        <v>266</v>
      </c>
      <c r="Q50" s="37" t="s">
        <v>52</v>
      </c>
      <c r="R50" s="37" t="s">
        <v>53</v>
      </c>
      <c r="S50" s="40">
        <v>-1273290</v>
      </c>
      <c r="T50" s="38">
        <v>44838</v>
      </c>
      <c r="U50" s="37" t="s">
        <v>49</v>
      </c>
      <c r="V50" s="37" t="s">
        <v>54</v>
      </c>
      <c r="W50" s="37" t="s">
        <v>49</v>
      </c>
      <c r="X50" s="37" t="s">
        <v>49</v>
      </c>
      <c r="Y50" s="37" t="s">
        <v>49</v>
      </c>
      <c r="Z50" s="37" t="s">
        <v>49</v>
      </c>
      <c r="AA50" s="37" t="s">
        <v>49</v>
      </c>
      <c r="AB50" s="38">
        <v>44854</v>
      </c>
      <c r="AC50" s="37" t="s">
        <v>58</v>
      </c>
      <c r="AD50" s="37" t="s">
        <v>73</v>
      </c>
      <c r="AE50" s="37" t="s">
        <v>49</v>
      </c>
      <c r="AF50" s="37" t="s">
        <v>49</v>
      </c>
    </row>
    <row r="51" spans="1:32" s="37" customFormat="1" x14ac:dyDescent="0.2">
      <c r="A51" s="37" t="s">
        <v>46</v>
      </c>
      <c r="B51" s="37" t="s">
        <v>47</v>
      </c>
      <c r="C51" s="37" t="s">
        <v>48</v>
      </c>
      <c r="D51" s="37" t="s">
        <v>57</v>
      </c>
      <c r="E51" s="54" t="s">
        <v>267</v>
      </c>
      <c r="F51" s="38">
        <v>44795</v>
      </c>
      <c r="G51" s="37" t="s">
        <v>268</v>
      </c>
      <c r="H51" s="37" t="s">
        <v>74</v>
      </c>
      <c r="I51" s="37" t="s">
        <v>70</v>
      </c>
      <c r="J51" s="37" t="s">
        <v>49</v>
      </c>
      <c r="K51" s="38">
        <v>44835</v>
      </c>
      <c r="L51" s="37" t="s">
        <v>269</v>
      </c>
      <c r="M51" s="37" t="s">
        <v>50</v>
      </c>
      <c r="N51" s="37" t="s">
        <v>51</v>
      </c>
      <c r="O51" s="37" t="s">
        <v>49</v>
      </c>
      <c r="P51" s="37" t="s">
        <v>270</v>
      </c>
      <c r="Q51" s="37" t="s">
        <v>52</v>
      </c>
      <c r="R51" s="37" t="s">
        <v>53</v>
      </c>
      <c r="S51" s="40">
        <v>-980382</v>
      </c>
      <c r="T51" s="38">
        <v>44838</v>
      </c>
      <c r="U51" s="37" t="s">
        <v>49</v>
      </c>
      <c r="V51" s="37" t="s">
        <v>54</v>
      </c>
      <c r="W51" s="37" t="s">
        <v>49</v>
      </c>
      <c r="X51" s="37" t="s">
        <v>49</v>
      </c>
      <c r="Y51" s="37" t="s">
        <v>49</v>
      </c>
      <c r="Z51" s="37" t="s">
        <v>49</v>
      </c>
      <c r="AA51" s="37" t="s">
        <v>49</v>
      </c>
      <c r="AB51" s="38">
        <v>44854</v>
      </c>
      <c r="AC51" s="37" t="s">
        <v>58</v>
      </c>
      <c r="AD51" s="37" t="s">
        <v>73</v>
      </c>
      <c r="AE51" s="37" t="s">
        <v>49</v>
      </c>
      <c r="AF51" s="37" t="s">
        <v>49</v>
      </c>
    </row>
    <row r="52" spans="1:32" s="37" customFormat="1" x14ac:dyDescent="0.2">
      <c r="A52" s="37" t="s">
        <v>46</v>
      </c>
      <c r="B52" s="37" t="s">
        <v>47</v>
      </c>
      <c r="C52" s="37" t="s">
        <v>48</v>
      </c>
      <c r="D52" s="37" t="s">
        <v>57</v>
      </c>
      <c r="E52" s="54" t="s">
        <v>271</v>
      </c>
      <c r="F52" s="38">
        <v>44795</v>
      </c>
      <c r="G52" s="37" t="s">
        <v>272</v>
      </c>
      <c r="H52" s="37" t="s">
        <v>74</v>
      </c>
      <c r="I52" s="37" t="s">
        <v>70</v>
      </c>
      <c r="J52" s="37" t="s">
        <v>49</v>
      </c>
      <c r="K52" s="38">
        <v>44835</v>
      </c>
      <c r="L52" s="37" t="s">
        <v>273</v>
      </c>
      <c r="M52" s="37" t="s">
        <v>50</v>
      </c>
      <c r="N52" s="37" t="s">
        <v>51</v>
      </c>
      <c r="O52" s="37" t="s">
        <v>49</v>
      </c>
      <c r="P52" s="37" t="s">
        <v>274</v>
      </c>
      <c r="Q52" s="37" t="s">
        <v>52</v>
      </c>
      <c r="R52" s="37" t="s">
        <v>53</v>
      </c>
      <c r="S52" s="40">
        <v>-1597053</v>
      </c>
      <c r="T52" s="38">
        <v>44838</v>
      </c>
      <c r="U52" s="37" t="s">
        <v>49</v>
      </c>
      <c r="V52" s="37" t="s">
        <v>54</v>
      </c>
      <c r="W52" s="37" t="s">
        <v>49</v>
      </c>
      <c r="X52" s="37" t="s">
        <v>49</v>
      </c>
      <c r="Y52" s="37" t="s">
        <v>49</v>
      </c>
      <c r="Z52" s="37" t="s">
        <v>49</v>
      </c>
      <c r="AA52" s="37" t="s">
        <v>49</v>
      </c>
      <c r="AB52" s="38">
        <v>44854</v>
      </c>
      <c r="AC52" s="37" t="s">
        <v>73</v>
      </c>
      <c r="AD52" s="37" t="s">
        <v>49</v>
      </c>
      <c r="AE52" s="37" t="s">
        <v>49</v>
      </c>
      <c r="AF52" s="37" t="s">
        <v>49</v>
      </c>
    </row>
    <row r="53" spans="1:32" s="37" customFormat="1" x14ac:dyDescent="0.2">
      <c r="A53" s="37" t="s">
        <v>46</v>
      </c>
      <c r="B53" s="37" t="s">
        <v>47</v>
      </c>
      <c r="C53" s="37" t="s">
        <v>48</v>
      </c>
      <c r="D53" s="37" t="s">
        <v>57</v>
      </c>
      <c r="E53" s="54" t="s">
        <v>275</v>
      </c>
      <c r="F53" s="38">
        <v>44795</v>
      </c>
      <c r="G53" s="37" t="s">
        <v>276</v>
      </c>
      <c r="H53" s="37" t="s">
        <v>74</v>
      </c>
      <c r="I53" s="37" t="s">
        <v>70</v>
      </c>
      <c r="J53" s="37" t="s">
        <v>49</v>
      </c>
      <c r="K53" s="38">
        <v>44835</v>
      </c>
      <c r="L53" s="37" t="s">
        <v>277</v>
      </c>
      <c r="M53" s="37" t="s">
        <v>50</v>
      </c>
      <c r="N53" s="37" t="s">
        <v>51</v>
      </c>
      <c r="O53" s="37" t="s">
        <v>49</v>
      </c>
      <c r="P53" s="37" t="s">
        <v>278</v>
      </c>
      <c r="Q53" s="37" t="s">
        <v>52</v>
      </c>
      <c r="R53" s="37" t="s">
        <v>53</v>
      </c>
      <c r="S53" s="40">
        <v>-2207430</v>
      </c>
      <c r="T53" s="38">
        <v>44838</v>
      </c>
      <c r="U53" s="37" t="s">
        <v>49</v>
      </c>
      <c r="V53" s="37" t="s">
        <v>54</v>
      </c>
      <c r="W53" s="37" t="s">
        <v>49</v>
      </c>
      <c r="X53" s="37" t="s">
        <v>49</v>
      </c>
      <c r="Y53" s="37" t="s">
        <v>49</v>
      </c>
      <c r="Z53" s="37" t="s">
        <v>49</v>
      </c>
      <c r="AA53" s="37" t="s">
        <v>49</v>
      </c>
      <c r="AB53" s="38">
        <v>44854</v>
      </c>
      <c r="AC53" s="37" t="s">
        <v>58</v>
      </c>
      <c r="AD53" s="37" t="s">
        <v>73</v>
      </c>
      <c r="AE53" s="37" t="s">
        <v>49</v>
      </c>
      <c r="AF53" s="37" t="s">
        <v>49</v>
      </c>
    </row>
    <row r="54" spans="1:32" s="37" customFormat="1" x14ac:dyDescent="0.2">
      <c r="A54" s="37" t="s">
        <v>46</v>
      </c>
      <c r="B54" s="37" t="s">
        <v>47</v>
      </c>
      <c r="C54" s="37" t="s">
        <v>48</v>
      </c>
      <c r="D54" s="37" t="s">
        <v>57</v>
      </c>
      <c r="E54" s="54" t="s">
        <v>279</v>
      </c>
      <c r="F54" s="38">
        <v>44795</v>
      </c>
      <c r="G54" s="37" t="s">
        <v>280</v>
      </c>
      <c r="H54" s="37" t="s">
        <v>74</v>
      </c>
      <c r="I54" s="37" t="s">
        <v>70</v>
      </c>
      <c r="J54" s="37" t="s">
        <v>49</v>
      </c>
      <c r="K54" s="38">
        <v>44835</v>
      </c>
      <c r="L54" s="37" t="s">
        <v>281</v>
      </c>
      <c r="M54" s="37" t="s">
        <v>50</v>
      </c>
      <c r="N54" s="37" t="s">
        <v>51</v>
      </c>
      <c r="O54" s="37" t="s">
        <v>49</v>
      </c>
      <c r="P54" s="37" t="s">
        <v>282</v>
      </c>
      <c r="Q54" s="37" t="s">
        <v>52</v>
      </c>
      <c r="R54" s="37" t="s">
        <v>53</v>
      </c>
      <c r="S54" s="40">
        <v>-1041550</v>
      </c>
      <c r="T54" s="38">
        <v>44838</v>
      </c>
      <c r="U54" s="37" t="s">
        <v>49</v>
      </c>
      <c r="V54" s="37" t="s">
        <v>54</v>
      </c>
      <c r="W54" s="37" t="s">
        <v>49</v>
      </c>
      <c r="X54" s="37" t="s">
        <v>49</v>
      </c>
      <c r="Y54" s="37" t="s">
        <v>49</v>
      </c>
      <c r="Z54" s="37" t="s">
        <v>49</v>
      </c>
      <c r="AA54" s="37" t="s">
        <v>49</v>
      </c>
      <c r="AB54" s="38">
        <v>44854</v>
      </c>
      <c r="AC54" s="37" t="s">
        <v>73</v>
      </c>
      <c r="AD54" s="37" t="s">
        <v>49</v>
      </c>
      <c r="AE54" s="37" t="s">
        <v>49</v>
      </c>
      <c r="AF54" s="37" t="s">
        <v>49</v>
      </c>
    </row>
    <row r="55" spans="1:32" s="37" customFormat="1" x14ac:dyDescent="0.2">
      <c r="A55" s="37" t="s">
        <v>46</v>
      </c>
      <c r="B55" s="37" t="s">
        <v>47</v>
      </c>
      <c r="C55" s="37" t="s">
        <v>48</v>
      </c>
      <c r="D55" s="37" t="s">
        <v>57</v>
      </c>
      <c r="E55" s="54" t="s">
        <v>283</v>
      </c>
      <c r="F55" s="38">
        <v>44791</v>
      </c>
      <c r="G55" s="37" t="s">
        <v>284</v>
      </c>
      <c r="H55" s="37" t="s">
        <v>74</v>
      </c>
      <c r="I55" s="37" t="s">
        <v>70</v>
      </c>
      <c r="J55" s="37" t="s">
        <v>49</v>
      </c>
      <c r="K55" s="38">
        <v>44835</v>
      </c>
      <c r="L55" s="37" t="s">
        <v>285</v>
      </c>
      <c r="M55" s="37" t="s">
        <v>50</v>
      </c>
      <c r="N55" s="37" t="s">
        <v>51</v>
      </c>
      <c r="O55" s="37" t="s">
        <v>49</v>
      </c>
      <c r="P55" s="37" t="s">
        <v>286</v>
      </c>
      <c r="Q55" s="37" t="s">
        <v>52</v>
      </c>
      <c r="R55" s="37" t="s">
        <v>53</v>
      </c>
      <c r="S55" s="40">
        <v>-1163444</v>
      </c>
      <c r="T55" s="38">
        <v>44838</v>
      </c>
      <c r="U55" s="37" t="s">
        <v>49</v>
      </c>
      <c r="V55" s="37" t="s">
        <v>54</v>
      </c>
      <c r="W55" s="37" t="s">
        <v>49</v>
      </c>
      <c r="X55" s="37" t="s">
        <v>49</v>
      </c>
      <c r="Y55" s="37" t="s">
        <v>49</v>
      </c>
      <c r="Z55" s="37" t="s">
        <v>49</v>
      </c>
      <c r="AA55" s="37" t="s">
        <v>49</v>
      </c>
      <c r="AB55" s="38">
        <v>44854</v>
      </c>
      <c r="AC55" s="37" t="s">
        <v>58</v>
      </c>
      <c r="AD55" s="37" t="s">
        <v>73</v>
      </c>
      <c r="AE55" s="37" t="s">
        <v>49</v>
      </c>
      <c r="AF55" s="37" t="s">
        <v>49</v>
      </c>
    </row>
    <row r="56" spans="1:32" s="37" customFormat="1" x14ac:dyDescent="0.2">
      <c r="A56" s="37" t="s">
        <v>46</v>
      </c>
      <c r="B56" s="37" t="s">
        <v>47</v>
      </c>
      <c r="C56" s="37" t="s">
        <v>48</v>
      </c>
      <c r="D56" s="37" t="s">
        <v>57</v>
      </c>
      <c r="E56" s="54" t="s">
        <v>287</v>
      </c>
      <c r="F56" s="38">
        <v>44777</v>
      </c>
      <c r="G56" s="37" t="s">
        <v>288</v>
      </c>
      <c r="H56" s="37" t="s">
        <v>74</v>
      </c>
      <c r="I56" s="37" t="s">
        <v>70</v>
      </c>
      <c r="J56" s="37" t="s">
        <v>49</v>
      </c>
      <c r="K56" s="38">
        <v>44835</v>
      </c>
      <c r="L56" s="37" t="s">
        <v>289</v>
      </c>
      <c r="M56" s="37" t="s">
        <v>50</v>
      </c>
      <c r="N56" s="37" t="s">
        <v>51</v>
      </c>
      <c r="O56" s="37" t="s">
        <v>49</v>
      </c>
      <c r="P56" s="37" t="s">
        <v>290</v>
      </c>
      <c r="Q56" s="37" t="s">
        <v>52</v>
      </c>
      <c r="R56" s="37" t="s">
        <v>53</v>
      </c>
      <c r="S56" s="40">
        <v>-1163444</v>
      </c>
      <c r="T56" s="38">
        <v>44838</v>
      </c>
      <c r="U56" s="37" t="s">
        <v>49</v>
      </c>
      <c r="V56" s="37" t="s">
        <v>54</v>
      </c>
      <c r="W56" s="37" t="s">
        <v>49</v>
      </c>
      <c r="X56" s="37" t="s">
        <v>49</v>
      </c>
      <c r="Y56" s="37" t="s">
        <v>49</v>
      </c>
      <c r="Z56" s="37" t="s">
        <v>49</v>
      </c>
      <c r="AA56" s="37" t="s">
        <v>49</v>
      </c>
      <c r="AB56" s="38">
        <v>44854</v>
      </c>
      <c r="AC56" s="37" t="s">
        <v>58</v>
      </c>
      <c r="AD56" s="37" t="s">
        <v>73</v>
      </c>
      <c r="AE56" s="37" t="s">
        <v>49</v>
      </c>
      <c r="AF56" s="37" t="s">
        <v>49</v>
      </c>
    </row>
    <row r="57" spans="1:32" s="37" customFormat="1" x14ac:dyDescent="0.2">
      <c r="A57" s="37" t="s">
        <v>46</v>
      </c>
      <c r="B57" s="37" t="s">
        <v>47</v>
      </c>
      <c r="C57" s="37" t="s">
        <v>48</v>
      </c>
      <c r="D57" s="37" t="s">
        <v>57</v>
      </c>
      <c r="E57" s="54" t="s">
        <v>291</v>
      </c>
      <c r="F57" s="38">
        <v>44776</v>
      </c>
      <c r="G57" s="37" t="s">
        <v>292</v>
      </c>
      <c r="H57" s="37" t="s">
        <v>74</v>
      </c>
      <c r="I57" s="37" t="s">
        <v>70</v>
      </c>
      <c r="J57" s="37" t="s">
        <v>49</v>
      </c>
      <c r="K57" s="38">
        <v>44835</v>
      </c>
      <c r="L57" s="37" t="s">
        <v>293</v>
      </c>
      <c r="M57" s="37" t="s">
        <v>50</v>
      </c>
      <c r="N57" s="37" t="s">
        <v>51</v>
      </c>
      <c r="O57" s="37" t="s">
        <v>49</v>
      </c>
      <c r="P57" s="37" t="s">
        <v>294</v>
      </c>
      <c r="Q57" s="37" t="s">
        <v>52</v>
      </c>
      <c r="R57" s="37" t="s">
        <v>53</v>
      </c>
      <c r="S57" s="40">
        <v>-1698398</v>
      </c>
      <c r="T57" s="38">
        <v>44838</v>
      </c>
      <c r="U57" s="37" t="s">
        <v>49</v>
      </c>
      <c r="V57" s="37" t="s">
        <v>54</v>
      </c>
      <c r="W57" s="37" t="s">
        <v>49</v>
      </c>
      <c r="X57" s="37" t="s">
        <v>49</v>
      </c>
      <c r="Y57" s="37" t="s">
        <v>49</v>
      </c>
      <c r="Z57" s="37" t="s">
        <v>49</v>
      </c>
      <c r="AA57" s="37" t="s">
        <v>49</v>
      </c>
      <c r="AB57" s="38">
        <v>44854</v>
      </c>
      <c r="AC57" s="37" t="s">
        <v>73</v>
      </c>
      <c r="AD57" s="37" t="s">
        <v>49</v>
      </c>
      <c r="AE57" s="37" t="s">
        <v>49</v>
      </c>
      <c r="AF57" s="37" t="s">
        <v>49</v>
      </c>
    </row>
    <row r="58" spans="1:32" s="37" customFormat="1" x14ac:dyDescent="0.2">
      <c r="A58" s="37" t="s">
        <v>46</v>
      </c>
      <c r="B58" s="37" t="s">
        <v>47</v>
      </c>
      <c r="C58" s="37" t="s">
        <v>48</v>
      </c>
      <c r="D58" s="37" t="s">
        <v>57</v>
      </c>
      <c r="E58" s="54" t="s">
        <v>295</v>
      </c>
      <c r="F58" s="38">
        <v>44739</v>
      </c>
      <c r="G58" s="37" t="s">
        <v>296</v>
      </c>
      <c r="H58" s="37" t="s">
        <v>74</v>
      </c>
      <c r="I58" s="37" t="s">
        <v>70</v>
      </c>
      <c r="J58" s="37" t="s">
        <v>49</v>
      </c>
      <c r="K58" s="38">
        <v>44835</v>
      </c>
      <c r="L58" s="37" t="s">
        <v>297</v>
      </c>
      <c r="M58" s="37" t="s">
        <v>50</v>
      </c>
      <c r="N58" s="37" t="s">
        <v>51</v>
      </c>
      <c r="O58" s="37" t="s">
        <v>49</v>
      </c>
      <c r="P58" s="37" t="s">
        <v>298</v>
      </c>
      <c r="Q58" s="37" t="s">
        <v>52</v>
      </c>
      <c r="R58" s="37" t="s">
        <v>53</v>
      </c>
      <c r="S58" s="69">
        <v>-2802912</v>
      </c>
      <c r="T58" s="38">
        <v>44837</v>
      </c>
      <c r="U58" s="37" t="s">
        <v>49</v>
      </c>
      <c r="V58" s="37" t="s">
        <v>54</v>
      </c>
      <c r="W58" s="37" t="s">
        <v>49</v>
      </c>
      <c r="X58" s="37" t="s">
        <v>49</v>
      </c>
      <c r="Y58" s="37" t="s">
        <v>49</v>
      </c>
      <c r="Z58" s="37" t="s">
        <v>49</v>
      </c>
      <c r="AA58" s="37" t="s">
        <v>49</v>
      </c>
      <c r="AB58" s="38">
        <v>44854</v>
      </c>
      <c r="AC58" s="37" t="s">
        <v>73</v>
      </c>
      <c r="AD58" s="37" t="s">
        <v>49</v>
      </c>
      <c r="AE58" s="37" t="s">
        <v>49</v>
      </c>
      <c r="AF58" s="37" t="s">
        <v>49</v>
      </c>
    </row>
    <row r="59" spans="1:32" s="37" customFormat="1" x14ac:dyDescent="0.2">
      <c r="A59" s="37" t="s">
        <v>46</v>
      </c>
      <c r="B59" s="37" t="s">
        <v>47</v>
      </c>
      <c r="C59" s="37" t="s">
        <v>48</v>
      </c>
      <c r="D59" s="37" t="s">
        <v>57</v>
      </c>
      <c r="E59" s="54" t="s">
        <v>299</v>
      </c>
      <c r="F59" s="38">
        <v>44708</v>
      </c>
      <c r="G59" s="37" t="s">
        <v>300</v>
      </c>
      <c r="H59" s="37" t="s">
        <v>74</v>
      </c>
      <c r="I59" s="37" t="s">
        <v>70</v>
      </c>
      <c r="J59" s="37" t="s">
        <v>49</v>
      </c>
      <c r="K59" s="38">
        <v>44835</v>
      </c>
      <c r="L59" s="37" t="s">
        <v>301</v>
      </c>
      <c r="M59" s="37" t="s">
        <v>50</v>
      </c>
      <c r="N59" s="37" t="s">
        <v>51</v>
      </c>
      <c r="O59" s="37" t="s">
        <v>49</v>
      </c>
      <c r="P59" s="37" t="s">
        <v>302</v>
      </c>
      <c r="Q59" s="37" t="s">
        <v>52</v>
      </c>
      <c r="R59" s="37" t="s">
        <v>53</v>
      </c>
      <c r="S59" s="69">
        <v>-2190860</v>
      </c>
      <c r="T59" s="38">
        <v>44837</v>
      </c>
      <c r="U59" s="37" t="s">
        <v>49</v>
      </c>
      <c r="V59" s="37" t="s">
        <v>54</v>
      </c>
      <c r="W59" s="37" t="s">
        <v>49</v>
      </c>
      <c r="X59" s="37" t="s">
        <v>49</v>
      </c>
      <c r="Y59" s="37" t="s">
        <v>49</v>
      </c>
      <c r="Z59" s="37" t="s">
        <v>49</v>
      </c>
      <c r="AA59" s="37" t="s">
        <v>49</v>
      </c>
      <c r="AB59" s="38">
        <v>44854</v>
      </c>
      <c r="AC59" s="37" t="s">
        <v>73</v>
      </c>
      <c r="AD59" s="37" t="s">
        <v>49</v>
      </c>
      <c r="AE59" s="37" t="s">
        <v>49</v>
      </c>
      <c r="AF59" s="37" t="s">
        <v>49</v>
      </c>
    </row>
    <row r="60" spans="1:32" s="37" customFormat="1" x14ac:dyDescent="0.2">
      <c r="A60" s="37" t="s">
        <v>46</v>
      </c>
      <c r="B60" s="37" t="s">
        <v>47</v>
      </c>
      <c r="C60" s="37" t="s">
        <v>48</v>
      </c>
      <c r="D60" s="37" t="s">
        <v>57</v>
      </c>
      <c r="E60" s="54" t="s">
        <v>303</v>
      </c>
      <c r="F60" s="38">
        <v>44708</v>
      </c>
      <c r="G60" s="37" t="s">
        <v>304</v>
      </c>
      <c r="H60" s="37" t="s">
        <v>74</v>
      </c>
      <c r="I60" s="37" t="s">
        <v>70</v>
      </c>
      <c r="J60" s="37" t="s">
        <v>49</v>
      </c>
      <c r="K60" s="38">
        <v>44835</v>
      </c>
      <c r="L60" s="37" t="s">
        <v>305</v>
      </c>
      <c r="M60" s="37" t="s">
        <v>50</v>
      </c>
      <c r="N60" s="37" t="s">
        <v>51</v>
      </c>
      <c r="O60" s="37" t="s">
        <v>49</v>
      </c>
      <c r="P60" s="37" t="s">
        <v>306</v>
      </c>
      <c r="Q60" s="37" t="s">
        <v>52</v>
      </c>
      <c r="R60" s="37" t="s">
        <v>53</v>
      </c>
      <c r="S60" s="69">
        <v>-2190860</v>
      </c>
      <c r="T60" s="38">
        <v>44837</v>
      </c>
      <c r="U60" s="37" t="s">
        <v>49</v>
      </c>
      <c r="V60" s="37" t="s">
        <v>54</v>
      </c>
      <c r="W60" s="37" t="s">
        <v>49</v>
      </c>
      <c r="X60" s="37" t="s">
        <v>49</v>
      </c>
      <c r="Y60" s="37" t="s">
        <v>49</v>
      </c>
      <c r="Z60" s="37" t="s">
        <v>49</v>
      </c>
      <c r="AA60" s="37" t="s">
        <v>49</v>
      </c>
      <c r="AB60" s="38">
        <v>44854</v>
      </c>
      <c r="AC60" s="37" t="s">
        <v>73</v>
      </c>
      <c r="AD60" s="37" t="s">
        <v>49</v>
      </c>
      <c r="AE60" s="37" t="s">
        <v>49</v>
      </c>
      <c r="AF60" s="37" t="s">
        <v>49</v>
      </c>
    </row>
    <row r="61" spans="1:32" s="37" customFormat="1" x14ac:dyDescent="0.2">
      <c r="A61" s="37" t="s">
        <v>46</v>
      </c>
      <c r="B61" s="37" t="s">
        <v>47</v>
      </c>
      <c r="C61" s="37" t="s">
        <v>48</v>
      </c>
      <c r="D61" s="37" t="s">
        <v>57</v>
      </c>
      <c r="E61" s="54" t="s">
        <v>307</v>
      </c>
      <c r="F61" s="38">
        <v>44708</v>
      </c>
      <c r="G61" s="37" t="s">
        <v>308</v>
      </c>
      <c r="H61" s="37" t="s">
        <v>74</v>
      </c>
      <c r="I61" s="37" t="s">
        <v>70</v>
      </c>
      <c r="J61" s="37" t="s">
        <v>49</v>
      </c>
      <c r="K61" s="38">
        <v>44835</v>
      </c>
      <c r="L61" s="37" t="s">
        <v>309</v>
      </c>
      <c r="M61" s="37" t="s">
        <v>50</v>
      </c>
      <c r="N61" s="37" t="s">
        <v>51</v>
      </c>
      <c r="O61" s="37" t="s">
        <v>49</v>
      </c>
      <c r="P61" s="37" t="s">
        <v>310</v>
      </c>
      <c r="Q61" s="37" t="s">
        <v>52</v>
      </c>
      <c r="R61" s="37" t="s">
        <v>53</v>
      </c>
      <c r="S61" s="69">
        <v>-2190860</v>
      </c>
      <c r="T61" s="38">
        <v>44837</v>
      </c>
      <c r="U61" s="37" t="s">
        <v>49</v>
      </c>
      <c r="V61" s="37" t="s">
        <v>54</v>
      </c>
      <c r="W61" s="37" t="s">
        <v>49</v>
      </c>
      <c r="X61" s="37" t="s">
        <v>49</v>
      </c>
      <c r="Y61" s="37" t="s">
        <v>49</v>
      </c>
      <c r="Z61" s="37" t="s">
        <v>49</v>
      </c>
      <c r="AA61" s="37" t="s">
        <v>49</v>
      </c>
      <c r="AB61" s="38">
        <v>44854</v>
      </c>
      <c r="AC61" s="37" t="s">
        <v>73</v>
      </c>
      <c r="AD61" s="37" t="s">
        <v>49</v>
      </c>
      <c r="AE61" s="37" t="s">
        <v>49</v>
      </c>
      <c r="AF61" s="37" t="s">
        <v>49</v>
      </c>
    </row>
    <row r="62" spans="1:32" s="37" customFormat="1" x14ac:dyDescent="0.2">
      <c r="A62" s="37" t="s">
        <v>46</v>
      </c>
      <c r="B62" s="37" t="s">
        <v>47</v>
      </c>
      <c r="C62" s="37" t="s">
        <v>48</v>
      </c>
      <c r="D62" s="37" t="s">
        <v>57</v>
      </c>
      <c r="E62" s="54" t="s">
        <v>311</v>
      </c>
      <c r="F62" s="38">
        <v>44708</v>
      </c>
      <c r="G62" s="37" t="s">
        <v>312</v>
      </c>
      <c r="H62" s="37" t="s">
        <v>74</v>
      </c>
      <c r="I62" s="37" t="s">
        <v>70</v>
      </c>
      <c r="J62" s="37" t="s">
        <v>49</v>
      </c>
      <c r="K62" s="38">
        <v>44835</v>
      </c>
      <c r="L62" s="37" t="s">
        <v>313</v>
      </c>
      <c r="M62" s="37" t="s">
        <v>50</v>
      </c>
      <c r="N62" s="37" t="s">
        <v>51</v>
      </c>
      <c r="O62" s="37" t="s">
        <v>49</v>
      </c>
      <c r="P62" s="37" t="s">
        <v>314</v>
      </c>
      <c r="Q62" s="37" t="s">
        <v>52</v>
      </c>
      <c r="R62" s="37" t="s">
        <v>53</v>
      </c>
      <c r="S62" s="69">
        <v>-1958172</v>
      </c>
      <c r="T62" s="38">
        <v>44837</v>
      </c>
      <c r="U62" s="37" t="s">
        <v>49</v>
      </c>
      <c r="V62" s="37" t="s">
        <v>54</v>
      </c>
      <c r="W62" s="37" t="s">
        <v>49</v>
      </c>
      <c r="X62" s="37" t="s">
        <v>49</v>
      </c>
      <c r="Y62" s="37" t="s">
        <v>49</v>
      </c>
      <c r="Z62" s="37" t="s">
        <v>49</v>
      </c>
      <c r="AA62" s="37" t="s">
        <v>49</v>
      </c>
      <c r="AB62" s="38">
        <v>44854</v>
      </c>
      <c r="AC62" s="37" t="s">
        <v>73</v>
      </c>
      <c r="AD62" s="37" t="s">
        <v>49</v>
      </c>
      <c r="AE62" s="37" t="s">
        <v>49</v>
      </c>
      <c r="AF62" s="37" t="s">
        <v>49</v>
      </c>
    </row>
    <row r="63" spans="1:32" s="37" customFormat="1" x14ac:dyDescent="0.2">
      <c r="A63" s="37" t="s">
        <v>46</v>
      </c>
      <c r="B63" s="37" t="s">
        <v>47</v>
      </c>
      <c r="C63" s="37" t="s">
        <v>48</v>
      </c>
      <c r="D63" s="37" t="s">
        <v>57</v>
      </c>
      <c r="E63" s="54" t="s">
        <v>315</v>
      </c>
      <c r="F63" s="38">
        <v>44708</v>
      </c>
      <c r="G63" s="37" t="s">
        <v>316</v>
      </c>
      <c r="H63" s="37" t="s">
        <v>74</v>
      </c>
      <c r="I63" s="37" t="s">
        <v>70</v>
      </c>
      <c r="J63" s="37" t="s">
        <v>49</v>
      </c>
      <c r="K63" s="38">
        <v>44835</v>
      </c>
      <c r="L63" s="37" t="s">
        <v>317</v>
      </c>
      <c r="M63" s="37" t="s">
        <v>50</v>
      </c>
      <c r="N63" s="37" t="s">
        <v>51</v>
      </c>
      <c r="O63" s="37" t="s">
        <v>49</v>
      </c>
      <c r="P63" s="37" t="s">
        <v>318</v>
      </c>
      <c r="Q63" s="37" t="s">
        <v>52</v>
      </c>
      <c r="R63" s="37" t="s">
        <v>53</v>
      </c>
      <c r="S63" s="69">
        <v>-1958172</v>
      </c>
      <c r="T63" s="38">
        <v>44837</v>
      </c>
      <c r="U63" s="37" t="s">
        <v>49</v>
      </c>
      <c r="V63" s="37" t="s">
        <v>54</v>
      </c>
      <c r="W63" s="37" t="s">
        <v>49</v>
      </c>
      <c r="X63" s="37" t="s">
        <v>49</v>
      </c>
      <c r="Y63" s="37" t="s">
        <v>49</v>
      </c>
      <c r="Z63" s="37" t="s">
        <v>49</v>
      </c>
      <c r="AA63" s="37" t="s">
        <v>49</v>
      </c>
      <c r="AB63" s="38">
        <v>44854</v>
      </c>
      <c r="AC63" s="37" t="s">
        <v>73</v>
      </c>
      <c r="AD63" s="37" t="s">
        <v>49</v>
      </c>
      <c r="AE63" s="37" t="s">
        <v>49</v>
      </c>
      <c r="AF63" s="37" t="s">
        <v>49</v>
      </c>
    </row>
    <row r="64" spans="1:32" s="37" customFormat="1" x14ac:dyDescent="0.2">
      <c r="A64" s="37" t="s">
        <v>46</v>
      </c>
      <c r="B64" s="37" t="s">
        <v>47</v>
      </c>
      <c r="C64" s="37" t="s">
        <v>48</v>
      </c>
      <c r="D64" s="37" t="s">
        <v>57</v>
      </c>
      <c r="E64" s="54" t="s">
        <v>319</v>
      </c>
      <c r="F64" s="38">
        <v>44708</v>
      </c>
      <c r="G64" s="37" t="s">
        <v>320</v>
      </c>
      <c r="H64" s="37" t="s">
        <v>74</v>
      </c>
      <c r="I64" s="37" t="s">
        <v>70</v>
      </c>
      <c r="J64" s="37" t="s">
        <v>49</v>
      </c>
      <c r="K64" s="38">
        <v>44835</v>
      </c>
      <c r="L64" s="37" t="s">
        <v>321</v>
      </c>
      <c r="M64" s="37" t="s">
        <v>50</v>
      </c>
      <c r="N64" s="37" t="s">
        <v>51</v>
      </c>
      <c r="O64" s="37" t="s">
        <v>49</v>
      </c>
      <c r="P64" s="37" t="s">
        <v>322</v>
      </c>
      <c r="Q64" s="37" t="s">
        <v>52</v>
      </c>
      <c r="R64" s="37" t="s">
        <v>53</v>
      </c>
      <c r="S64" s="69">
        <v>-2190860</v>
      </c>
      <c r="T64" s="38">
        <v>44837</v>
      </c>
      <c r="U64" s="37" t="s">
        <v>49</v>
      </c>
      <c r="V64" s="37" t="s">
        <v>54</v>
      </c>
      <c r="W64" s="37" t="s">
        <v>49</v>
      </c>
      <c r="X64" s="37" t="s">
        <v>49</v>
      </c>
      <c r="Y64" s="37" t="s">
        <v>49</v>
      </c>
      <c r="Z64" s="37" t="s">
        <v>49</v>
      </c>
      <c r="AA64" s="37" t="s">
        <v>49</v>
      </c>
      <c r="AB64" s="38">
        <v>44854</v>
      </c>
      <c r="AC64" s="37" t="s">
        <v>73</v>
      </c>
      <c r="AD64" s="37" t="s">
        <v>49</v>
      </c>
      <c r="AE64" s="37" t="s">
        <v>49</v>
      </c>
      <c r="AF64" s="37" t="s">
        <v>49</v>
      </c>
    </row>
    <row r="65" spans="5:20" x14ac:dyDescent="0.2">
      <c r="S65" s="41"/>
    </row>
    <row r="66" spans="5:20" x14ac:dyDescent="0.2">
      <c r="R66" s="37" t="s">
        <v>323</v>
      </c>
      <c r="S66" s="48">
        <f>SUM(S2:S65)</f>
        <v>-70412370</v>
      </c>
      <c r="T66" s="43"/>
    </row>
    <row r="67" spans="5:20" x14ac:dyDescent="0.2">
      <c r="R67" s="37" t="s">
        <v>324</v>
      </c>
      <c r="S67" s="40">
        <v>5215735</v>
      </c>
    </row>
    <row r="68" spans="5:20" x14ac:dyDescent="0.2">
      <c r="R68" s="37" t="s">
        <v>325</v>
      </c>
      <c r="S68" s="48">
        <f>S66+S67</f>
        <v>-65196635</v>
      </c>
    </row>
    <row r="71" spans="5:20" x14ac:dyDescent="0.2">
      <c r="S71" s="43">
        <f>S66/1.08</f>
        <v>-65196638.888888888</v>
      </c>
    </row>
    <row r="72" spans="5:20" x14ac:dyDescent="0.2">
      <c r="F72" s="53"/>
      <c r="S72" s="53"/>
    </row>
    <row r="73" spans="5:20" ht="15.75" x14ac:dyDescent="0.2">
      <c r="E73" s="67"/>
      <c r="F73" s="53"/>
      <c r="K73" s="43"/>
      <c r="S73" s="53"/>
    </row>
    <row r="74" spans="5:20" ht="15.75" x14ac:dyDescent="0.2">
      <c r="E74" s="67"/>
      <c r="F74" s="53"/>
      <c r="S74" s="53"/>
    </row>
    <row r="75" spans="5:20" ht="15.75" x14ac:dyDescent="0.2">
      <c r="E75" s="67"/>
      <c r="F75" s="53"/>
      <c r="S75" s="53"/>
    </row>
    <row r="76" spans="5:20" ht="15.75" x14ac:dyDescent="0.2">
      <c r="E76" s="67"/>
      <c r="F76" s="53"/>
      <c r="S76" s="53"/>
    </row>
    <row r="77" spans="5:20" ht="15.75" x14ac:dyDescent="0.2">
      <c r="E77" s="67"/>
      <c r="F77" s="53"/>
      <c r="S77" s="53"/>
    </row>
    <row r="78" spans="5:20" ht="15.75" x14ac:dyDescent="0.2">
      <c r="E78" s="67"/>
    </row>
    <row r="79" spans="5:20" ht="15.75" x14ac:dyDescent="0.2">
      <c r="E79" s="67"/>
    </row>
    <row r="80" spans="5:20" ht="15.75" x14ac:dyDescent="0.2">
      <c r="E80" s="67"/>
    </row>
    <row r="81" spans="5:5" ht="15.75" x14ac:dyDescent="0.2">
      <c r="E81" s="67"/>
    </row>
    <row r="82" spans="5:5" ht="15.75" x14ac:dyDescent="0.2">
      <c r="E82" s="67"/>
    </row>
    <row r="83" spans="5:5" ht="15.75" x14ac:dyDescent="0.2">
      <c r="E83" s="67"/>
    </row>
    <row r="84" spans="5:5" ht="15.75" x14ac:dyDescent="0.2">
      <c r="E84" s="67"/>
    </row>
    <row r="85" spans="5:5" ht="15.75" x14ac:dyDescent="0.2">
      <c r="E85" s="67"/>
    </row>
    <row r="86" spans="5:5" ht="15.75" x14ac:dyDescent="0.2">
      <c r="E86" s="67"/>
    </row>
    <row r="87" spans="5:5" ht="15.75" x14ac:dyDescent="0.2">
      <c r="E87" s="67"/>
    </row>
    <row r="88" spans="5:5" ht="15.75" x14ac:dyDescent="0.2">
      <c r="E88" s="67"/>
    </row>
    <row r="89" spans="5:5" ht="15.75" x14ac:dyDescent="0.2">
      <c r="E89" s="67"/>
    </row>
    <row r="90" spans="5:5" ht="15.75" x14ac:dyDescent="0.2">
      <c r="E90" s="67"/>
    </row>
  </sheetData>
  <autoFilter ref="A1:AF64"/>
  <conditionalFormatting sqref="E1:E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tư 01.10.2022 đến 17.11.2022</vt:lpstr>
      <vt:lpstr>chi tiết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2022-09-14T07:55:56Z</cp:lastPrinted>
  <dcterms:created xsi:type="dcterms:W3CDTF">2022-06-07T02:02:52Z</dcterms:created>
  <dcterms:modified xsi:type="dcterms:W3CDTF">2023-06-19T06:49:57Z</dcterms:modified>
</cp:coreProperties>
</file>