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HOA DON DAU VAO\Hóa đơn mua vào CẢNH TOÀN\CN 2023\"/>
    </mc:Choice>
  </mc:AlternateContent>
  <bookViews>
    <workbookView xWindow="0" yWindow="0" windowWidth="24000" windowHeight="9630"/>
  </bookViews>
  <sheets>
    <sheet name="Doi chieu SG" sheetId="4" r:id="rId1"/>
    <sheet name="Doi chieu HN" sheetId="2" r:id="rId2"/>
  </sheets>
  <calcPr calcId="162913"/>
</workbook>
</file>

<file path=xl/calcChain.xml><?xml version="1.0" encoding="utf-8"?>
<calcChain xmlns="http://schemas.openxmlformats.org/spreadsheetml/2006/main">
  <c r="G27" i="4" l="1"/>
  <c r="G29" i="4" s="1"/>
  <c r="G31" i="4" s="1"/>
  <c r="F27" i="4"/>
  <c r="F29" i="4" s="1"/>
  <c r="F31" i="4" s="1"/>
  <c r="E27" i="4"/>
  <c r="E29" i="4" s="1"/>
  <c r="E31" i="4" s="1"/>
  <c r="D27" i="4"/>
  <c r="D29" i="4" s="1"/>
  <c r="D31" i="4" s="1"/>
  <c r="H27" i="4"/>
  <c r="H29" i="4" s="1"/>
  <c r="H31" i="4" s="1"/>
  <c r="I18" i="2"/>
  <c r="I17" i="2"/>
  <c r="G33" i="2"/>
  <c r="H33" i="2"/>
  <c r="H35" i="2" s="1"/>
  <c r="H37" i="2" s="1"/>
  <c r="D32" i="4" l="1"/>
  <c r="D36" i="4" s="1"/>
  <c r="G35" i="2"/>
  <c r="G37" i="2" s="1"/>
  <c r="I33" i="2"/>
  <c r="I35" i="2" s="1"/>
  <c r="I37" i="2" s="1"/>
  <c r="F33" i="2" l="1"/>
  <c r="F35" i="2" s="1"/>
  <c r="F37" i="2" s="1"/>
  <c r="D33" i="2" l="1"/>
  <c r="E33" i="2" l="1"/>
  <c r="E35" i="2" s="1"/>
  <c r="E37" i="2" s="1"/>
  <c r="D35" i="2"/>
  <c r="D37" i="2" s="1"/>
  <c r="D38" i="2" l="1"/>
  <c r="D37" i="4" s="1"/>
  <c r="D38" i="4" s="1"/>
  <c r="D40" i="4" s="1"/>
</calcChain>
</file>

<file path=xl/sharedStrings.xml><?xml version="1.0" encoding="utf-8"?>
<sst xmlns="http://schemas.openxmlformats.org/spreadsheetml/2006/main" count="129" uniqueCount="68">
  <si>
    <t>Đơn giá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</si>
  <si>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</si>
  <si>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</si>
  <si>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</si>
  <si>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</si>
  <si>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</si>
  <si>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</si>
  <si>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</si>
  <si>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</si>
  <si>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</si>
  <si>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</si>
  <si>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</si>
  <si>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</si>
  <si>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</si>
  <si>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04/8/2022</t>
  </si>
  <si>
    <t>05/8/2022</t>
  </si>
  <si>
    <t>14/8/2022</t>
  </si>
  <si>
    <t>17/8/2022</t>
  </si>
  <si>
    <t>18/8/2022</t>
  </si>
  <si>
    <t>19/8/2022</t>
  </si>
  <si>
    <t>11/8/2022</t>
  </si>
  <si>
    <t>24/8/2022</t>
  </si>
  <si>
    <t>29/8/2022</t>
  </si>
  <si>
    <t>Từ ngày 01 đến ngày 31 tháng 8 năm 2023</t>
  </si>
  <si>
    <t>Sườn heo XK</t>
  </si>
  <si>
    <t>Chân gà TM</t>
  </si>
  <si>
    <t>Gà XD 500G</t>
  </si>
  <si>
    <t>Chân gà XD</t>
  </si>
  <si>
    <t>01/8/2023</t>
  </si>
  <si>
    <t>07/8/2022</t>
  </si>
  <si>
    <t>10/08/2023</t>
  </si>
  <si>
    <t>BẢNG TỔNG HỢP ĐỐI CHIẾU XUẤT HÀNG - TPHCM</t>
  </si>
  <si>
    <t>Gà XK 300G</t>
  </si>
  <si>
    <t>13/08/2023</t>
  </si>
  <si>
    <t>Chốt công nợ T8/2023:</t>
  </si>
  <si>
    <t>HN</t>
  </si>
  <si>
    <t>TPHCM</t>
  </si>
  <si>
    <t>Tổng</t>
  </si>
  <si>
    <t>21/8/2022</t>
  </si>
  <si>
    <t>22/8/2022</t>
  </si>
  <si>
    <t>27/8/2022</t>
  </si>
  <si>
    <t>28/8/2022</t>
  </si>
  <si>
    <t>26/8/2023</t>
  </si>
  <si>
    <t>02/8/2023</t>
  </si>
  <si>
    <t>03/8/2023</t>
  </si>
  <si>
    <t>05/8/2023</t>
  </si>
  <si>
    <t>07/8/2023</t>
  </si>
  <si>
    <t>08/8/2023</t>
  </si>
  <si>
    <t>09/8/2023</t>
  </si>
  <si>
    <t>11/8/2023</t>
  </si>
  <si>
    <t>12/8/2023</t>
  </si>
  <si>
    <t>14/8/2023</t>
  </si>
  <si>
    <t>15/8/2023</t>
  </si>
  <si>
    <t>16/8/2023</t>
  </si>
  <si>
    <t>17/8/2023</t>
  </si>
  <si>
    <t>18/8/2023</t>
  </si>
  <si>
    <t>20/8/2023</t>
  </si>
  <si>
    <t>21/8/2023</t>
  </si>
  <si>
    <t>22/8/2023</t>
  </si>
  <si>
    <t>23/8/2023</t>
  </si>
  <si>
    <t>24/8/2023</t>
  </si>
  <si>
    <t>25/8/2023</t>
  </si>
  <si>
    <t>28/8/2023</t>
  </si>
  <si>
    <t>29/8/2023</t>
  </si>
  <si>
    <t>Đã thanh toán:</t>
  </si>
  <si>
    <t>Công nợ còn:</t>
  </si>
  <si>
    <t>09/8/2022</t>
  </si>
  <si>
    <t>31/8/2022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</si>
</sst>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3" fontId="1" fillId="0" borderId="28" xfId="0" applyNumberFormat="1" applyFont="1" applyBorder="1"/>
    <xf numFmtId="0" fontId="1" fillId="0" borderId="29" xfId="0" applyFont="1" applyBorder="1"/>
    <xf numFmtId="3" fontId="1" fillId="0" borderId="30" xfId="0" applyNumberFormat="1" applyFont="1" applyBorder="1"/>
    <xf numFmtId="0" fontId="5" fillId="0" borderId="5" xfId="0" applyFont="1" applyBorder="1"/>
    <xf numFmtId="0" fontId="4" fillId="0" borderId="0" xfId="0" applyFont="1"/>
    <xf numFmtId="3" fontId="4" fillId="0" borderId="0" xfId="0" applyNumberFormat="1" applyFont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9" zoomScale="85" zoomScaleNormal="85" workbookViewId="0">
      <selection activeCell="F26" sqref="F26"/>
    </sheetView>
  </sheetViews>
  <sheetFormatPr defaultRowHeight="15" x14ac:dyDescent="0.25"/>
  <cols>
    <col min="1" max="1" width="10.5703125" customWidth="1"/>
    <col min="2" max="2" width="17.42578125" customWidth="1"/>
    <col min="3" max="3" width="11" customWidth="1"/>
    <col min="4" max="4" width="20.7109375" customWidth="1"/>
    <col min="5" max="7" width="20.28515625" customWidth="1"/>
    <col min="8" max="8" width="19.140625" customWidth="1"/>
    <col min="9" max="9" width="13.5703125" customWidth="1"/>
    <col min="10" max="10" width="20.5703125" customWidth="1"/>
  </cols>
  <sheetData>
    <row r="1" spans="1:10" ht="2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</row>
    <row r="3" spans="1:10" ht="18.75" x14ac:dyDescent="0.3">
      <c r="A3" s="35" t="s">
        <v>31</v>
      </c>
      <c r="B3" s="35"/>
      <c r="C3" s="35"/>
      <c r="D3" s="36"/>
      <c r="E3" s="37"/>
      <c r="F3" s="37"/>
      <c r="G3" s="37"/>
      <c r="H3" s="37"/>
      <c r="I3" s="37"/>
    </row>
    <row r="4" spans="1:10" ht="18.75" x14ac:dyDescent="0.3">
      <c r="A4" s="38" t="s">
        <v>23</v>
      </c>
      <c r="B4" s="38"/>
      <c r="C4" s="38"/>
      <c r="D4" s="38"/>
      <c r="E4" s="38"/>
      <c r="F4" s="38"/>
      <c r="G4" s="38"/>
      <c r="H4" s="38"/>
      <c r="I4" s="38"/>
    </row>
    <row r="5" spans="1:10" ht="18.75" x14ac:dyDescent="0.3">
      <c r="A5" s="39"/>
      <c r="B5" s="39"/>
      <c r="C5" s="39"/>
      <c r="D5" s="40"/>
      <c r="E5" s="41"/>
      <c r="F5" s="41"/>
      <c r="G5" s="41"/>
      <c r="H5" s="41"/>
      <c r="I5" s="41"/>
    </row>
    <row r="6" spans="1:10" ht="18.75" x14ac:dyDescent="0.3">
      <c r="A6" s="12" t="s">
        <v>1</v>
      </c>
      <c r="B6" s="15" t="s">
        <v>2</v>
      </c>
      <c r="C6" s="15" t="s">
        <v>3</v>
      </c>
      <c r="D6" s="13" t="s">
        <v>32</v>
      </c>
      <c r="E6" s="22" t="s">
        <v>24</v>
      </c>
      <c r="F6" s="22" t="s">
        <v>26</v>
      </c>
      <c r="G6" s="22" t="s">
        <v>27</v>
      </c>
      <c r="H6" s="22" t="s">
        <v>25</v>
      </c>
      <c r="I6" s="14" t="s">
        <v>6</v>
      </c>
    </row>
    <row r="7" spans="1:10" ht="18.75" x14ac:dyDescent="0.3">
      <c r="A7" s="5">
        <v>1</v>
      </c>
      <c r="B7" s="21" t="s">
        <v>28</v>
      </c>
      <c r="C7" s="17" t="s">
        <v>7</v>
      </c>
      <c r="D7" s="7">
        <v>90</v>
      </c>
      <c r="E7" s="23"/>
      <c r="F7" s="23"/>
      <c r="G7" s="23"/>
      <c r="H7" s="23"/>
      <c r="I7" s="8"/>
    </row>
    <row r="8" spans="1:10" ht="18.75" x14ac:dyDescent="0.3">
      <c r="A8" s="5">
        <v>3</v>
      </c>
      <c r="B8" s="21" t="s">
        <v>14</v>
      </c>
      <c r="C8" s="17" t="s">
        <v>7</v>
      </c>
      <c r="D8" s="7">
        <v>90</v>
      </c>
      <c r="E8" s="23">
        <v>600</v>
      </c>
      <c r="F8" s="23">
        <v>300</v>
      </c>
      <c r="G8" s="23">
        <v>600</v>
      </c>
      <c r="H8" s="23">
        <v>600</v>
      </c>
      <c r="I8" s="8"/>
    </row>
    <row r="9" spans="1:10" ht="18.75" x14ac:dyDescent="0.3">
      <c r="A9" s="5">
        <v>5</v>
      </c>
      <c r="B9" s="21" t="s">
        <v>15</v>
      </c>
      <c r="C9" s="17" t="s">
        <v>7</v>
      </c>
      <c r="D9" s="7">
        <v>80</v>
      </c>
      <c r="E9" s="23"/>
      <c r="F9" s="23">
        <v>300</v>
      </c>
      <c r="G9" s="23"/>
      <c r="H9" s="23"/>
      <c r="I9" s="8"/>
    </row>
    <row r="10" spans="1:10" ht="18.75" x14ac:dyDescent="0.3">
      <c r="A10" s="5">
        <v>6</v>
      </c>
      <c r="B10" s="21" t="s">
        <v>29</v>
      </c>
      <c r="C10" s="17" t="s">
        <v>7</v>
      </c>
      <c r="D10" s="7"/>
      <c r="E10" s="23"/>
      <c r="F10" s="23"/>
      <c r="G10" s="23">
        <v>150</v>
      </c>
      <c r="H10" s="23">
        <v>128</v>
      </c>
      <c r="I10" s="8"/>
    </row>
    <row r="11" spans="1:10" ht="18.75" x14ac:dyDescent="0.3">
      <c r="A11" s="5">
        <v>7</v>
      </c>
      <c r="B11" s="21" t="s">
        <v>66</v>
      </c>
      <c r="C11" s="17" t="s">
        <v>7</v>
      </c>
      <c r="D11" s="7">
        <v>160</v>
      </c>
      <c r="E11" s="23"/>
      <c r="F11" s="23"/>
      <c r="G11" s="23"/>
      <c r="H11" s="23"/>
      <c r="I11" s="8"/>
    </row>
    <row r="12" spans="1:10" ht="18.75" x14ac:dyDescent="0.3">
      <c r="A12" s="5">
        <v>8</v>
      </c>
      <c r="B12" s="21" t="s">
        <v>20</v>
      </c>
      <c r="C12" s="17" t="s">
        <v>7</v>
      </c>
      <c r="D12" s="7">
        <v>160</v>
      </c>
      <c r="E12" s="23"/>
      <c r="F12" s="23"/>
      <c r="G12" s="23">
        <v>150</v>
      </c>
      <c r="H12" s="23">
        <v>200</v>
      </c>
      <c r="I12" s="8"/>
    </row>
    <row r="13" spans="1:10" ht="18.75" x14ac:dyDescent="0.3">
      <c r="A13" s="5">
        <v>9</v>
      </c>
      <c r="B13" s="21" t="s">
        <v>33</v>
      </c>
      <c r="C13" s="17" t="s">
        <v>7</v>
      </c>
      <c r="D13" s="7">
        <v>160</v>
      </c>
      <c r="E13" s="23"/>
      <c r="F13" s="23">
        <v>300</v>
      </c>
      <c r="G13" s="23">
        <v>100</v>
      </c>
      <c r="H13" s="23">
        <v>100</v>
      </c>
      <c r="I13" s="8"/>
    </row>
    <row r="14" spans="1:10" ht="18.75" x14ac:dyDescent="0.3">
      <c r="A14" s="5">
        <v>10</v>
      </c>
      <c r="B14" s="21" t="s">
        <v>16</v>
      </c>
      <c r="C14" s="17" t="s">
        <v>7</v>
      </c>
      <c r="D14" s="7">
        <v>80</v>
      </c>
      <c r="E14" s="23"/>
      <c r="F14" s="23">
        <v>200</v>
      </c>
      <c r="G14" s="23"/>
      <c r="H14" s="23"/>
      <c r="I14" s="8"/>
    </row>
    <row r="15" spans="1:10" ht="18.75" x14ac:dyDescent="0.3">
      <c r="A15" s="5">
        <v>11</v>
      </c>
      <c r="B15" s="21" t="s">
        <v>17</v>
      </c>
      <c r="C15" s="17" t="s">
        <v>7</v>
      </c>
      <c r="D15" s="7">
        <v>150</v>
      </c>
      <c r="E15" s="23"/>
      <c r="F15" s="23">
        <v>412</v>
      </c>
      <c r="G15" s="23">
        <v>100</v>
      </c>
      <c r="H15" s="23">
        <v>100</v>
      </c>
      <c r="I15" s="8"/>
    </row>
    <row r="16" spans="1:10" ht="18.75" x14ac:dyDescent="0.3">
      <c r="A16" s="5">
        <v>12</v>
      </c>
      <c r="B16" s="21" t="s">
        <v>17</v>
      </c>
      <c r="C16" s="17" t="s">
        <v>7</v>
      </c>
      <c r="D16" s="7"/>
      <c r="E16" s="23"/>
      <c r="F16" s="23"/>
      <c r="G16" s="23">
        <v>180</v>
      </c>
      <c r="H16" s="23">
        <v>180</v>
      </c>
      <c r="I16" s="8"/>
    </row>
    <row r="17" spans="1:9" ht="18.75" x14ac:dyDescent="0.3">
      <c r="A17" s="5">
        <v>13</v>
      </c>
      <c r="B17" s="21" t="s">
        <v>18</v>
      </c>
      <c r="C17" s="17" t="s">
        <v>7</v>
      </c>
      <c r="D17" s="7"/>
      <c r="E17" s="23"/>
      <c r="F17" s="23">
        <v>280</v>
      </c>
      <c r="G17" s="23">
        <v>300</v>
      </c>
      <c r="H17" s="23">
        <v>300</v>
      </c>
      <c r="I17" s="8"/>
    </row>
    <row r="18" spans="1:9" ht="18.75" x14ac:dyDescent="0.3">
      <c r="A18" s="5">
        <v>14</v>
      </c>
      <c r="B18" s="21" t="s">
        <v>19</v>
      </c>
      <c r="C18" s="17" t="s">
        <v>7</v>
      </c>
      <c r="D18" s="7"/>
      <c r="E18" s="23"/>
      <c r="F18" s="23">
        <v>360</v>
      </c>
      <c r="G18" s="23"/>
      <c r="H18" s="23"/>
      <c r="I18" s="8"/>
    </row>
    <row r="19" spans="1:9" ht="18.75" x14ac:dyDescent="0.3">
      <c r="A19" s="5">
        <v>15</v>
      </c>
      <c r="B19" s="21" t="s">
        <v>38</v>
      </c>
      <c r="C19" s="17" t="s">
        <v>7</v>
      </c>
      <c r="D19" s="7">
        <v>150</v>
      </c>
      <c r="E19" s="23"/>
      <c r="F19" s="23">
        <v>300</v>
      </c>
      <c r="G19" s="23"/>
      <c r="H19" s="23"/>
      <c r="I19" s="8"/>
    </row>
    <row r="20" spans="1:9" ht="18.75" x14ac:dyDescent="0.3">
      <c r="A20" s="5">
        <v>16</v>
      </c>
      <c r="B20" s="21" t="s">
        <v>38</v>
      </c>
      <c r="C20" s="17" t="s">
        <v>7</v>
      </c>
      <c r="D20" s="7"/>
      <c r="E20" s="23"/>
      <c r="F20" s="23">
        <v>200</v>
      </c>
      <c r="G20" s="23"/>
      <c r="H20" s="23"/>
      <c r="I20" s="8"/>
    </row>
    <row r="21" spans="1:9" ht="18.75" x14ac:dyDescent="0.3">
      <c r="A21" s="5">
        <v>17</v>
      </c>
      <c r="B21" s="21" t="s">
        <v>39</v>
      </c>
      <c r="C21" s="17" t="s">
        <v>7</v>
      </c>
      <c r="D21" s="7"/>
      <c r="E21" s="23"/>
      <c r="F21" s="23">
        <v>270</v>
      </c>
      <c r="G21" s="23"/>
      <c r="H21" s="23"/>
      <c r="I21" s="8"/>
    </row>
    <row r="22" spans="1:9" ht="18.75" x14ac:dyDescent="0.3">
      <c r="A22" s="5">
        <v>18</v>
      </c>
      <c r="B22" s="21" t="s">
        <v>21</v>
      </c>
      <c r="C22" s="17" t="s">
        <v>7</v>
      </c>
      <c r="D22" s="7"/>
      <c r="E22" s="23"/>
      <c r="F22" s="23">
        <v>300</v>
      </c>
      <c r="G22" s="23"/>
      <c r="H22" s="23"/>
      <c r="I22" s="8"/>
    </row>
    <row r="23" spans="1:9" ht="18.75" x14ac:dyDescent="0.3">
      <c r="A23" s="5">
        <v>19</v>
      </c>
      <c r="B23" s="21" t="s">
        <v>40</v>
      </c>
      <c r="C23" s="17" t="s">
        <v>7</v>
      </c>
      <c r="D23" s="7">
        <v>300</v>
      </c>
      <c r="E23" s="23"/>
      <c r="F23" s="23">
        <v>225</v>
      </c>
      <c r="G23" s="23"/>
      <c r="H23" s="23"/>
      <c r="I23" s="8"/>
    </row>
    <row r="24" spans="1:9" ht="18.75" x14ac:dyDescent="0.3">
      <c r="A24" s="5">
        <v>20</v>
      </c>
      <c r="B24" s="21" t="s">
        <v>41</v>
      </c>
      <c r="C24" s="17" t="s">
        <v>7</v>
      </c>
      <c r="D24" s="7"/>
      <c r="E24" s="23"/>
      <c r="F24" s="23">
        <v>200</v>
      </c>
      <c r="G24" s="23"/>
      <c r="H24" s="23"/>
      <c r="I24" s="8"/>
    </row>
    <row r="25" spans="1:9" ht="18.75" x14ac:dyDescent="0.3">
      <c r="A25" s="5">
        <v>21</v>
      </c>
      <c r="B25" s="21" t="s">
        <v>22</v>
      </c>
      <c r="C25" s="17" t="s">
        <v>7</v>
      </c>
      <c r="D25" s="7">
        <v>150</v>
      </c>
      <c r="E25" s="23"/>
      <c r="F25" s="23">
        <v>144</v>
      </c>
      <c r="G25" s="23"/>
      <c r="H25" s="23"/>
      <c r="I25" s="8"/>
    </row>
    <row r="26" spans="1:9" ht="18.75" x14ac:dyDescent="0.3">
      <c r="A26" s="5">
        <v>22</v>
      </c>
      <c r="B26" s="21" t="s">
        <v>67</v>
      </c>
      <c r="C26" s="17" t="s">
        <v>7</v>
      </c>
      <c r="D26" s="7"/>
      <c r="E26" s="23">
        <v>95</v>
      </c>
      <c r="F26" s="23">
        <v>216</v>
      </c>
      <c r="G26" s="23"/>
      <c r="H26" s="23"/>
      <c r="I26" s="8"/>
    </row>
    <row r="27" spans="1:9" ht="18.75" x14ac:dyDescent="0.3">
      <c r="A27" s="42" t="s">
        <v>8</v>
      </c>
      <c r="B27" s="43"/>
      <c r="C27" s="16"/>
      <c r="D27" s="10">
        <f>SUM(D7:D26)</f>
        <v>1570</v>
      </c>
      <c r="E27" s="10">
        <f>SUM(E7:E26)</f>
        <v>695</v>
      </c>
      <c r="F27" s="10">
        <f>SUM(F7:F26)</f>
        <v>4007</v>
      </c>
      <c r="G27" s="10">
        <f>SUM(G7:G26)</f>
        <v>1580</v>
      </c>
      <c r="H27" s="10">
        <f>SUM(H7:H26)</f>
        <v>1608</v>
      </c>
      <c r="I27" s="11"/>
    </row>
    <row r="28" spans="1:9" ht="18.75" x14ac:dyDescent="0.3">
      <c r="A28" s="44" t="s">
        <v>9</v>
      </c>
      <c r="B28" s="45"/>
      <c r="C28" s="9"/>
      <c r="D28" s="9"/>
      <c r="E28" s="24"/>
      <c r="F28" s="24"/>
      <c r="G28" s="24">
        <v>300</v>
      </c>
      <c r="H28" s="24">
        <v>300</v>
      </c>
      <c r="I28" s="18"/>
    </row>
    <row r="29" spans="1:9" ht="18.75" x14ac:dyDescent="0.3">
      <c r="A29" s="48" t="s">
        <v>10</v>
      </c>
      <c r="B29" s="49"/>
      <c r="C29" s="2"/>
      <c r="D29" s="26">
        <f>D27-D28</f>
        <v>1570</v>
      </c>
      <c r="E29" s="26">
        <f t="shared" ref="E29:H29" si="0">E27-E28</f>
        <v>695</v>
      </c>
      <c r="F29" s="26">
        <f t="shared" si="0"/>
        <v>4007</v>
      </c>
      <c r="G29" s="26">
        <f t="shared" si="0"/>
        <v>1280</v>
      </c>
      <c r="H29" s="26">
        <f t="shared" si="0"/>
        <v>1308</v>
      </c>
      <c r="I29" s="19"/>
    </row>
    <row r="30" spans="1:9" ht="18.75" x14ac:dyDescent="0.3">
      <c r="A30" s="48" t="s">
        <v>0</v>
      </c>
      <c r="B30" s="49"/>
      <c r="C30" s="2"/>
      <c r="D30" s="3">
        <v>36209</v>
      </c>
      <c r="E30" s="25">
        <v>33440</v>
      </c>
      <c r="F30" s="25">
        <v>62700</v>
      </c>
      <c r="G30" s="25">
        <v>18288</v>
      </c>
      <c r="H30" s="25">
        <v>17504</v>
      </c>
      <c r="I30" s="19"/>
    </row>
    <row r="31" spans="1:9" ht="18.75" x14ac:dyDescent="0.3">
      <c r="A31" s="48" t="s">
        <v>11</v>
      </c>
      <c r="B31" s="49"/>
      <c r="C31" s="2"/>
      <c r="D31" s="3">
        <f>D30*D29</f>
        <v>56848130</v>
      </c>
      <c r="E31" s="3">
        <f t="shared" ref="E31:H31" si="1">E30*E29</f>
        <v>23240800</v>
      </c>
      <c r="F31" s="3">
        <f t="shared" si="1"/>
        <v>251238900</v>
      </c>
      <c r="G31" s="3">
        <f t="shared" si="1"/>
        <v>23408640</v>
      </c>
      <c r="H31" s="3">
        <f t="shared" si="1"/>
        <v>22895232</v>
      </c>
      <c r="I31" s="19"/>
    </row>
    <row r="32" spans="1:9" ht="18.75" x14ac:dyDescent="0.3">
      <c r="A32" s="29" t="s">
        <v>12</v>
      </c>
      <c r="B32" s="30"/>
      <c r="C32" s="4"/>
      <c r="D32" s="32">
        <f>D31+E31+F31+G31+H31</f>
        <v>377631702</v>
      </c>
      <c r="E32" s="32"/>
      <c r="F32" s="32"/>
      <c r="G32" s="32"/>
      <c r="H32" s="33"/>
      <c r="I32" s="20"/>
    </row>
    <row r="35" spans="1:4" ht="21" x14ac:dyDescent="0.35">
      <c r="A35" s="34" t="s">
        <v>34</v>
      </c>
      <c r="B35" s="34"/>
      <c r="C35" s="34"/>
    </row>
    <row r="36" spans="1:4" ht="21" x14ac:dyDescent="0.35">
      <c r="A36" s="27"/>
      <c r="B36" s="46" t="s">
        <v>36</v>
      </c>
      <c r="C36" s="47"/>
      <c r="D36" s="28">
        <f>D32</f>
        <v>377631702</v>
      </c>
    </row>
    <row r="37" spans="1:4" ht="21" x14ac:dyDescent="0.35">
      <c r="A37" s="27"/>
      <c r="B37" s="46" t="s">
        <v>35</v>
      </c>
      <c r="C37" s="47"/>
      <c r="D37" s="28">
        <f>'Doi chieu HN'!D38:I38</f>
        <v>445019414</v>
      </c>
    </row>
    <row r="38" spans="1:4" ht="21" x14ac:dyDescent="0.35">
      <c r="A38" s="27"/>
      <c r="B38" s="47" t="s">
        <v>37</v>
      </c>
      <c r="C38" s="47"/>
      <c r="D38" s="28">
        <f>D36+D37</f>
        <v>822651116</v>
      </c>
    </row>
    <row r="39" spans="1:4" ht="23.25" x14ac:dyDescent="0.35">
      <c r="A39" s="31" t="s">
        <v>64</v>
      </c>
      <c r="B39" s="31"/>
      <c r="C39" s="31"/>
      <c r="D39" s="28">
        <v>200000000</v>
      </c>
    </row>
    <row r="40" spans="1:4" ht="23.25" x14ac:dyDescent="0.35">
      <c r="A40" s="31" t="s">
        <v>65</v>
      </c>
      <c r="B40" s="31"/>
      <c r="C40" s="31"/>
      <c r="D40" s="28">
        <f>D38-D39</f>
        <v>622651116</v>
      </c>
    </row>
  </sheetData>
  <mergeCells count="17">
    <mergeCell ref="A28:B28"/>
    <mergeCell ref="B36:C36"/>
    <mergeCell ref="B37:C37"/>
    <mergeCell ref="B38:C38"/>
    <mergeCell ref="A29:B29"/>
    <mergeCell ref="A30:B30"/>
    <mergeCell ref="A31:B31"/>
    <mergeCell ref="A1:J1"/>
    <mergeCell ref="A3:I3"/>
    <mergeCell ref="A4:I4"/>
    <mergeCell ref="A5:I5"/>
    <mergeCell ref="A27:B27"/>
    <mergeCell ref="A32:B32"/>
    <mergeCell ref="A39:C39"/>
    <mergeCell ref="A40:C40"/>
    <mergeCell ref="D32:H32"/>
    <mergeCell ref="A35:C35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B4" zoomScale="70" zoomScaleNormal="70" workbookViewId="0">
      <selection activeCell="D28" sqref="D28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8" width="14.5703125" customWidth="1"/>
    <col min="9" max="9" width="17.5703125" customWidth="1"/>
    <col min="10" max="10" width="13.5703125" customWidth="1"/>
    <col min="11" max="11" width="20.5703125" customWidth="1"/>
  </cols>
  <sheetData>
    <row r="1" spans="1:11" ht="2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.75" x14ac:dyDescent="0.3">
      <c r="A3" s="35" t="s">
        <v>13</v>
      </c>
      <c r="B3" s="35"/>
      <c r="C3" s="35"/>
      <c r="D3" s="36"/>
      <c r="E3" s="36"/>
      <c r="F3" s="37"/>
      <c r="G3" s="37"/>
      <c r="H3" s="37"/>
      <c r="I3" s="37"/>
      <c r="J3" s="37"/>
    </row>
    <row r="4" spans="1:11" ht="18.75" x14ac:dyDescent="0.3">
      <c r="A4" s="38" t="s">
        <v>23</v>
      </c>
      <c r="B4" s="38"/>
      <c r="C4" s="38"/>
      <c r="D4" s="38"/>
      <c r="E4" s="38"/>
      <c r="F4" s="38"/>
      <c r="G4" s="38"/>
      <c r="H4" s="38"/>
      <c r="I4" s="38"/>
      <c r="J4" s="38"/>
    </row>
    <row r="5" spans="1:11" ht="18.75" x14ac:dyDescent="0.3">
      <c r="A5" s="39"/>
      <c r="B5" s="39"/>
      <c r="C5" s="39"/>
      <c r="D5" s="40"/>
      <c r="E5" s="40"/>
      <c r="F5" s="41"/>
      <c r="G5" s="41"/>
      <c r="H5" s="41"/>
      <c r="I5" s="41"/>
      <c r="J5" s="41"/>
    </row>
    <row r="6" spans="1:11" ht="18.75" x14ac:dyDescent="0.3">
      <c r="A6" s="12" t="s">
        <v>1</v>
      </c>
      <c r="B6" s="15" t="s">
        <v>2</v>
      </c>
      <c r="C6" s="15" t="s">
        <v>3</v>
      </c>
      <c r="D6" s="13" t="s">
        <v>4</v>
      </c>
      <c r="E6" s="13" t="s">
        <v>5</v>
      </c>
      <c r="F6" s="22" t="s">
        <v>24</v>
      </c>
      <c r="G6" s="22" t="s">
        <v>26</v>
      </c>
      <c r="H6" s="22" t="s">
        <v>27</v>
      </c>
      <c r="I6" s="22" t="s">
        <v>25</v>
      </c>
      <c r="J6" s="14" t="s">
        <v>6</v>
      </c>
    </row>
    <row r="7" spans="1:11" ht="18.75" x14ac:dyDescent="0.3">
      <c r="A7" s="5">
        <v>1</v>
      </c>
      <c r="B7" s="21" t="s">
        <v>28</v>
      </c>
      <c r="C7" s="17" t="s">
        <v>7</v>
      </c>
      <c r="D7" s="6"/>
      <c r="E7" s="7"/>
      <c r="F7" s="23">
        <v>300</v>
      </c>
      <c r="G7" s="23"/>
      <c r="H7" s="23">
        <v>300</v>
      </c>
      <c r="I7" s="23">
        <v>300</v>
      </c>
      <c r="J7" s="8"/>
    </row>
    <row r="8" spans="1:11" ht="18.75" x14ac:dyDescent="0.3">
      <c r="A8" s="5">
        <v>2</v>
      </c>
      <c r="B8" s="21" t="s">
        <v>43</v>
      </c>
      <c r="C8" s="17" t="s">
        <v>7</v>
      </c>
      <c r="D8" s="6">
        <v>20</v>
      </c>
      <c r="E8" s="7">
        <v>20</v>
      </c>
      <c r="F8" s="23"/>
      <c r="G8" s="23">
        <v>150</v>
      </c>
      <c r="H8" s="23"/>
      <c r="I8" s="23"/>
      <c r="J8" s="8"/>
    </row>
    <row r="9" spans="1:11" ht="18.75" x14ac:dyDescent="0.3">
      <c r="A9" s="5">
        <v>3</v>
      </c>
      <c r="B9" s="21" t="s">
        <v>44</v>
      </c>
      <c r="C9" s="17" t="s">
        <v>7</v>
      </c>
      <c r="D9" s="6"/>
      <c r="E9" s="7"/>
      <c r="F9" s="23"/>
      <c r="G9" s="23">
        <v>150</v>
      </c>
      <c r="H9" s="23"/>
      <c r="I9" s="23"/>
      <c r="J9" s="8"/>
    </row>
    <row r="10" spans="1:11" ht="18.75" x14ac:dyDescent="0.3">
      <c r="A10" s="5">
        <v>4</v>
      </c>
      <c r="B10" s="21" t="s">
        <v>45</v>
      </c>
      <c r="C10" s="17" t="s">
        <v>7</v>
      </c>
      <c r="D10" s="6">
        <v>10</v>
      </c>
      <c r="E10" s="7">
        <v>10</v>
      </c>
      <c r="F10" s="23"/>
      <c r="G10" s="23"/>
      <c r="H10" s="23">
        <v>300</v>
      </c>
      <c r="I10" s="23">
        <v>450</v>
      </c>
      <c r="J10" s="8"/>
    </row>
    <row r="11" spans="1:11" ht="18.75" x14ac:dyDescent="0.3">
      <c r="A11" s="5">
        <v>5</v>
      </c>
      <c r="B11" s="21" t="s">
        <v>46</v>
      </c>
      <c r="C11" s="17" t="s">
        <v>7</v>
      </c>
      <c r="D11" s="6">
        <v>15</v>
      </c>
      <c r="E11" s="7">
        <v>15</v>
      </c>
      <c r="F11" s="23">
        <v>120</v>
      </c>
      <c r="G11" s="23">
        <v>120</v>
      </c>
      <c r="H11" s="23"/>
      <c r="I11" s="23"/>
      <c r="J11" s="8"/>
    </row>
    <row r="12" spans="1:11" ht="18.75" x14ac:dyDescent="0.3">
      <c r="A12" s="5">
        <v>6</v>
      </c>
      <c r="B12" s="21" t="s">
        <v>47</v>
      </c>
      <c r="C12" s="17" t="s">
        <v>7</v>
      </c>
      <c r="D12" s="6"/>
      <c r="E12" s="7"/>
      <c r="F12" s="23"/>
      <c r="G12" s="23"/>
      <c r="H12" s="23"/>
      <c r="I12" s="23">
        <v>300</v>
      </c>
      <c r="J12" s="8"/>
    </row>
    <row r="13" spans="1:11" ht="18.75" x14ac:dyDescent="0.3">
      <c r="A13" s="5">
        <v>7</v>
      </c>
      <c r="B13" s="21" t="s">
        <v>48</v>
      </c>
      <c r="C13" s="17" t="s">
        <v>7</v>
      </c>
      <c r="D13" s="6">
        <v>25</v>
      </c>
      <c r="E13" s="7">
        <v>15</v>
      </c>
      <c r="F13" s="23">
        <v>150</v>
      </c>
      <c r="G13" s="23">
        <v>150</v>
      </c>
      <c r="H13" s="23">
        <v>150</v>
      </c>
      <c r="I13" s="23">
        <v>450</v>
      </c>
      <c r="J13" s="8"/>
    </row>
    <row r="14" spans="1:11" ht="18.75" x14ac:dyDescent="0.3">
      <c r="A14" s="5">
        <v>8</v>
      </c>
      <c r="B14" s="21" t="s">
        <v>30</v>
      </c>
      <c r="C14" s="17" t="s">
        <v>7</v>
      </c>
      <c r="D14" s="6"/>
      <c r="E14" s="7"/>
      <c r="F14" s="23"/>
      <c r="G14" s="23"/>
      <c r="H14" s="23"/>
      <c r="I14" s="23">
        <v>600</v>
      </c>
      <c r="J14" s="8"/>
    </row>
    <row r="15" spans="1:11" ht="18.75" x14ac:dyDescent="0.3">
      <c r="A15" s="5">
        <v>9</v>
      </c>
      <c r="B15" s="21" t="s">
        <v>49</v>
      </c>
      <c r="C15" s="17" t="s">
        <v>7</v>
      </c>
      <c r="D15" s="6">
        <v>20</v>
      </c>
      <c r="E15" s="7">
        <v>15</v>
      </c>
      <c r="F15" s="23"/>
      <c r="G15" s="23"/>
      <c r="H15" s="23"/>
      <c r="I15" s="23"/>
      <c r="J15" s="8"/>
    </row>
    <row r="16" spans="1:11" ht="18.75" x14ac:dyDescent="0.3">
      <c r="A16" s="5">
        <v>10</v>
      </c>
      <c r="B16" s="21" t="s">
        <v>50</v>
      </c>
      <c r="C16" s="17" t="s">
        <v>7</v>
      </c>
      <c r="D16" s="6"/>
      <c r="E16" s="7"/>
      <c r="F16" s="23">
        <v>105</v>
      </c>
      <c r="G16" s="23"/>
      <c r="H16" s="23">
        <v>324</v>
      </c>
      <c r="I16" s="23">
        <v>1050</v>
      </c>
      <c r="J16" s="8"/>
    </row>
    <row r="17" spans="1:10" ht="18.75" x14ac:dyDescent="0.3">
      <c r="A17" s="5">
        <v>11</v>
      </c>
      <c r="B17" s="21" t="s">
        <v>51</v>
      </c>
      <c r="C17" s="17" t="s">
        <v>7</v>
      </c>
      <c r="D17" s="6"/>
      <c r="E17" s="7"/>
      <c r="F17" s="23"/>
      <c r="G17" s="23"/>
      <c r="H17" s="23">
        <v>300</v>
      </c>
      <c r="I17" s="23">
        <f>1800+1350</f>
        <v>3150</v>
      </c>
      <c r="J17" s="8"/>
    </row>
    <row r="18" spans="1:10" ht="18.75" x14ac:dyDescent="0.3">
      <c r="A18" s="5">
        <v>12</v>
      </c>
      <c r="B18" s="21" t="s">
        <v>52</v>
      </c>
      <c r="C18" s="17" t="s">
        <v>7</v>
      </c>
      <c r="D18" s="6"/>
      <c r="E18" s="7"/>
      <c r="F18" s="23">
        <v>393</v>
      </c>
      <c r="G18" s="23">
        <v>330</v>
      </c>
      <c r="H18" s="23"/>
      <c r="I18" s="23">
        <f>1200+900</f>
        <v>2100</v>
      </c>
      <c r="J18" s="8"/>
    </row>
    <row r="19" spans="1:10" ht="18.75" x14ac:dyDescent="0.3">
      <c r="A19" s="5">
        <v>13</v>
      </c>
      <c r="B19" s="21" t="s">
        <v>53</v>
      </c>
      <c r="C19" s="17" t="s">
        <v>7</v>
      </c>
      <c r="D19" s="6">
        <v>20</v>
      </c>
      <c r="E19" s="7">
        <v>20</v>
      </c>
      <c r="F19" s="23"/>
      <c r="G19" s="23"/>
      <c r="H19" s="23"/>
      <c r="I19" s="23">
        <v>1500</v>
      </c>
      <c r="J19" s="8"/>
    </row>
    <row r="20" spans="1:10" ht="18.75" x14ac:dyDescent="0.3">
      <c r="A20" s="5">
        <v>14</v>
      </c>
      <c r="B20" s="21" t="s">
        <v>54</v>
      </c>
      <c r="C20" s="17" t="s">
        <v>7</v>
      </c>
      <c r="D20" s="6"/>
      <c r="E20" s="7"/>
      <c r="F20" s="23"/>
      <c r="G20" s="23"/>
      <c r="H20" s="23">
        <v>300</v>
      </c>
      <c r="I20" s="23">
        <v>750</v>
      </c>
      <c r="J20" s="8"/>
    </row>
    <row r="21" spans="1:10" ht="18.75" x14ac:dyDescent="0.3">
      <c r="A21" s="5">
        <v>15</v>
      </c>
      <c r="B21" s="21" t="s">
        <v>55</v>
      </c>
      <c r="C21" s="17" t="s">
        <v>7</v>
      </c>
      <c r="D21" s="6"/>
      <c r="E21" s="7"/>
      <c r="F21" s="23"/>
      <c r="G21" s="23">
        <v>150</v>
      </c>
      <c r="H21" s="23"/>
      <c r="I21" s="23"/>
      <c r="J21" s="8"/>
    </row>
    <row r="22" spans="1:10" ht="18.75" x14ac:dyDescent="0.3">
      <c r="A22" s="5">
        <v>16</v>
      </c>
      <c r="B22" s="21" t="s">
        <v>56</v>
      </c>
      <c r="C22" s="17" t="s">
        <v>7</v>
      </c>
      <c r="D22" s="6"/>
      <c r="E22" s="7"/>
      <c r="F22" s="23"/>
      <c r="G22" s="23"/>
      <c r="H22" s="23"/>
      <c r="I22" s="23">
        <v>600</v>
      </c>
      <c r="J22" s="8"/>
    </row>
    <row r="23" spans="1:10" ht="18.75" x14ac:dyDescent="0.3">
      <c r="A23" s="5">
        <v>17</v>
      </c>
      <c r="B23" s="21" t="s">
        <v>57</v>
      </c>
      <c r="C23" s="17" t="s">
        <v>7</v>
      </c>
      <c r="D23" s="6"/>
      <c r="E23" s="7"/>
      <c r="F23" s="23"/>
      <c r="G23" s="23"/>
      <c r="H23" s="23"/>
      <c r="I23" s="23">
        <v>675</v>
      </c>
      <c r="J23" s="8"/>
    </row>
    <row r="24" spans="1:10" ht="18.75" x14ac:dyDescent="0.3">
      <c r="A24" s="5">
        <v>18</v>
      </c>
      <c r="B24" s="21" t="s">
        <v>58</v>
      </c>
      <c r="C24" s="17" t="s">
        <v>7</v>
      </c>
      <c r="D24" s="6">
        <v>26</v>
      </c>
      <c r="E24" s="7">
        <v>11</v>
      </c>
      <c r="F24" s="23"/>
      <c r="G24" s="23"/>
      <c r="H24" s="23"/>
      <c r="I24" s="23"/>
      <c r="J24" s="8"/>
    </row>
    <row r="25" spans="1:10" ht="18.75" x14ac:dyDescent="0.3">
      <c r="A25" s="5">
        <v>19</v>
      </c>
      <c r="B25" s="21" t="s">
        <v>59</v>
      </c>
      <c r="C25" s="17" t="s">
        <v>7</v>
      </c>
      <c r="D25" s="6">
        <v>25</v>
      </c>
      <c r="E25" s="7"/>
      <c r="F25" s="23"/>
      <c r="G25" s="23"/>
      <c r="H25" s="23"/>
      <c r="I25" s="23">
        <v>1150</v>
      </c>
      <c r="J25" s="8"/>
    </row>
    <row r="26" spans="1:10" ht="18.75" x14ac:dyDescent="0.3">
      <c r="A26" s="5">
        <v>20</v>
      </c>
      <c r="B26" s="21" t="s">
        <v>60</v>
      </c>
      <c r="C26" s="17" t="s">
        <v>7</v>
      </c>
      <c r="D26" s="6">
        <v>10</v>
      </c>
      <c r="E26" s="7">
        <v>10</v>
      </c>
      <c r="F26" s="23"/>
      <c r="G26" s="23"/>
      <c r="H26" s="23"/>
      <c r="I26" s="23">
        <v>1568</v>
      </c>
      <c r="J26" s="8"/>
    </row>
    <row r="27" spans="1:10" ht="18.75" x14ac:dyDescent="0.3">
      <c r="A27" s="5">
        <v>21</v>
      </c>
      <c r="B27" s="21" t="s">
        <v>61</v>
      </c>
      <c r="C27" s="17" t="s">
        <v>7</v>
      </c>
      <c r="D27" s="6"/>
      <c r="E27" s="7"/>
      <c r="F27" s="23"/>
      <c r="G27" s="23"/>
      <c r="H27" s="23"/>
      <c r="I27" s="23">
        <v>750</v>
      </c>
      <c r="J27" s="8"/>
    </row>
    <row r="28" spans="1:10" ht="18.75" x14ac:dyDescent="0.3">
      <c r="A28" s="5">
        <v>22</v>
      </c>
      <c r="B28" s="21" t="s">
        <v>42</v>
      </c>
      <c r="C28" s="17" t="s">
        <v>7</v>
      </c>
      <c r="D28" s="6">
        <v>15</v>
      </c>
      <c r="E28" s="7">
        <v>15</v>
      </c>
      <c r="F28" s="23"/>
      <c r="G28" s="23"/>
      <c r="H28" s="23"/>
      <c r="I28" s="23">
        <v>567</v>
      </c>
      <c r="J28" s="8"/>
    </row>
    <row r="29" spans="1:10" ht="18.75" x14ac:dyDescent="0.3">
      <c r="A29" s="5">
        <v>23</v>
      </c>
      <c r="B29" s="21" t="s">
        <v>62</v>
      </c>
      <c r="C29" s="17" t="s">
        <v>7</v>
      </c>
      <c r="D29" s="6"/>
      <c r="E29" s="7"/>
      <c r="F29" s="23"/>
      <c r="G29" s="23"/>
      <c r="H29" s="23"/>
      <c r="I29" s="23">
        <v>900</v>
      </c>
      <c r="J29" s="8"/>
    </row>
    <row r="30" spans="1:10" ht="18.75" x14ac:dyDescent="0.3">
      <c r="A30" s="5">
        <v>24</v>
      </c>
      <c r="B30" s="21" t="s">
        <v>63</v>
      </c>
      <c r="C30" s="17" t="s">
        <v>7</v>
      </c>
      <c r="D30" s="6">
        <v>35</v>
      </c>
      <c r="E30" s="7">
        <v>30</v>
      </c>
      <c r="F30" s="23"/>
      <c r="G30" s="23"/>
      <c r="H30" s="23"/>
      <c r="I30" s="23"/>
      <c r="J30" s="8"/>
    </row>
    <row r="31" spans="1:10" ht="18.75" x14ac:dyDescent="0.3">
      <c r="A31" s="5">
        <v>25</v>
      </c>
      <c r="B31" s="21"/>
      <c r="C31" s="17"/>
      <c r="D31" s="6"/>
      <c r="E31" s="7"/>
      <c r="F31" s="23"/>
      <c r="G31" s="23"/>
      <c r="H31" s="23"/>
      <c r="I31" s="23"/>
      <c r="J31" s="8"/>
    </row>
    <row r="32" spans="1:10" ht="18.75" x14ac:dyDescent="0.3">
      <c r="A32" s="5">
        <v>26</v>
      </c>
      <c r="B32" s="21"/>
      <c r="C32" s="17"/>
      <c r="D32" s="6"/>
      <c r="E32" s="7"/>
      <c r="F32" s="23"/>
      <c r="G32" s="23"/>
      <c r="H32" s="23"/>
      <c r="I32" s="23"/>
      <c r="J32" s="8"/>
    </row>
    <row r="33" spans="1:10" ht="18.75" x14ac:dyDescent="0.3">
      <c r="A33" s="42" t="s">
        <v>8</v>
      </c>
      <c r="B33" s="43"/>
      <c r="C33" s="16"/>
      <c r="D33" s="10">
        <f>SUM(D7:D32)</f>
        <v>221</v>
      </c>
      <c r="E33" s="10">
        <f>SUM(E7:E32)</f>
        <v>161</v>
      </c>
      <c r="F33" s="10">
        <f>SUM(F7:F32)</f>
        <v>1068</v>
      </c>
      <c r="G33" s="10">
        <f t="shared" ref="G33:I33" si="0">SUM(G7:G32)</f>
        <v>1050</v>
      </c>
      <c r="H33" s="10">
        <f t="shared" si="0"/>
        <v>1674</v>
      </c>
      <c r="I33" s="10">
        <f t="shared" si="0"/>
        <v>16860</v>
      </c>
      <c r="J33" s="11"/>
    </row>
    <row r="34" spans="1:10" ht="18.75" x14ac:dyDescent="0.3">
      <c r="A34" s="44" t="s">
        <v>9</v>
      </c>
      <c r="B34" s="45"/>
      <c r="C34" s="9"/>
      <c r="D34" s="9"/>
      <c r="E34" s="9">
        <v>1</v>
      </c>
      <c r="F34" s="24">
        <v>9</v>
      </c>
      <c r="G34" s="24">
        <v>8</v>
      </c>
      <c r="H34" s="24">
        <v>167</v>
      </c>
      <c r="I34" s="24">
        <v>163</v>
      </c>
      <c r="J34" s="18"/>
    </row>
    <row r="35" spans="1:10" ht="18.75" x14ac:dyDescent="0.3">
      <c r="A35" s="48" t="s">
        <v>10</v>
      </c>
      <c r="B35" s="49"/>
      <c r="C35" s="2"/>
      <c r="D35" s="26">
        <f>D33-D34</f>
        <v>221</v>
      </c>
      <c r="E35" s="26">
        <f>E33-E34</f>
        <v>160</v>
      </c>
      <c r="F35" s="26">
        <f t="shared" ref="F35:I35" si="1">F33-F34</f>
        <v>1059</v>
      </c>
      <c r="G35" s="26">
        <f t="shared" si="1"/>
        <v>1042</v>
      </c>
      <c r="H35" s="26">
        <f t="shared" si="1"/>
        <v>1507</v>
      </c>
      <c r="I35" s="26">
        <f t="shared" si="1"/>
        <v>16697</v>
      </c>
      <c r="J35" s="19"/>
    </row>
    <row r="36" spans="1:10" ht="18.75" x14ac:dyDescent="0.3">
      <c r="A36" s="48" t="s">
        <v>0</v>
      </c>
      <c r="B36" s="49"/>
      <c r="C36" s="2"/>
      <c r="D36" s="3">
        <v>63750</v>
      </c>
      <c r="E36" s="3">
        <v>64750</v>
      </c>
      <c r="F36" s="25">
        <v>33440</v>
      </c>
      <c r="G36" s="25">
        <v>62700</v>
      </c>
      <c r="H36" s="25">
        <v>18288</v>
      </c>
      <c r="I36" s="25">
        <v>17504</v>
      </c>
      <c r="J36" s="19"/>
    </row>
    <row r="37" spans="1:10" ht="18.75" x14ac:dyDescent="0.3">
      <c r="A37" s="48" t="s">
        <v>11</v>
      </c>
      <c r="B37" s="49"/>
      <c r="C37" s="2"/>
      <c r="D37" s="3">
        <f>D36*D35</f>
        <v>14088750</v>
      </c>
      <c r="E37" s="3">
        <f>E36*E35</f>
        <v>10360000</v>
      </c>
      <c r="F37" s="3">
        <f t="shared" ref="F37:I37" si="2">F36*F35</f>
        <v>35412960</v>
      </c>
      <c r="G37" s="3">
        <f t="shared" si="2"/>
        <v>65333400</v>
      </c>
      <c r="H37" s="3">
        <f t="shared" si="2"/>
        <v>27560016</v>
      </c>
      <c r="I37" s="3">
        <f t="shared" si="2"/>
        <v>292264288</v>
      </c>
      <c r="J37" s="19"/>
    </row>
    <row r="38" spans="1:10" ht="18.75" x14ac:dyDescent="0.3">
      <c r="A38" s="29" t="s">
        <v>12</v>
      </c>
      <c r="B38" s="30"/>
      <c r="C38" s="4"/>
      <c r="D38" s="50">
        <f>D37+E37+F37+G37+H37+I37</f>
        <v>445019414</v>
      </c>
      <c r="E38" s="32"/>
      <c r="F38" s="32"/>
      <c r="G38" s="32"/>
      <c r="H38" s="32"/>
      <c r="I38" s="33"/>
      <c r="J38" s="20"/>
    </row>
    <row r="43" spans="1:10" x14ac:dyDescent="0.25">
      <c r="D43" s="1"/>
    </row>
  </sheetData>
  <mergeCells count="11">
    <mergeCell ref="D38:I38"/>
    <mergeCell ref="A1:K1"/>
    <mergeCell ref="A3:J3"/>
    <mergeCell ref="A4:J4"/>
    <mergeCell ref="A5:J5"/>
    <mergeCell ref="A33:B33"/>
    <mergeCell ref="A34:B34"/>
    <mergeCell ref="A35:B35"/>
    <mergeCell ref="A36:B36"/>
    <mergeCell ref="A37:B37"/>
    <mergeCell ref="A38:B38"/>
  </mergeCells>
  <pageMargins left="0.7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SG</vt:lpstr>
      <vt:lpstr>Doi chieu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2008-12-31T17:20:25Z</cp:lastPrinted>
  <dcterms:created xsi:type="dcterms:W3CDTF">2009-01-01T19:07:43Z</dcterms:created>
  <dcterms:modified xsi:type="dcterms:W3CDTF">2023-09-08T04:17:22Z</dcterms:modified>
</cp:coreProperties>
</file>