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HCNS\chấm công\"/>
    </mc:Choice>
  </mc:AlternateContent>
  <bookViews>
    <workbookView xWindow="0" yWindow="0" windowWidth="19290" windowHeight="5010" tabRatio="410" activeTab="3"/>
  </bookViews>
  <sheets>
    <sheet name="T9" sheetId="2" r:id="rId1"/>
    <sheet name="T10" sheetId="3" r:id="rId2"/>
    <sheet name="T11" sheetId="6" r:id="rId3"/>
    <sheet name="T12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1" i="8" l="1"/>
  <c r="AK11" i="8"/>
  <c r="AO12" i="8" l="1"/>
  <c r="AP12" i="8" s="1"/>
  <c r="AK10" i="8"/>
  <c r="AO10" i="8" s="1"/>
  <c r="AP10" i="8" s="1"/>
  <c r="AO11" i="8"/>
  <c r="AP11" i="8" s="1"/>
  <c r="AK12" i="8"/>
  <c r="AK8" i="8"/>
  <c r="AO8" i="8" s="1"/>
  <c r="AP8" i="8" s="1"/>
  <c r="AK9" i="8"/>
  <c r="AO9" i="8" s="1"/>
  <c r="AP9" i="8" s="1"/>
  <c r="AM11" i="8" l="1"/>
  <c r="AL12" i="8" l="1"/>
  <c r="AJ12" i="8"/>
  <c r="AL10" i="8"/>
  <c r="AJ10" i="8"/>
  <c r="AL9" i="8"/>
  <c r="AJ9" i="8"/>
  <c r="AL8" i="8"/>
  <c r="AJ8" i="8"/>
  <c r="E6" i="8"/>
  <c r="F6" i="8" s="1"/>
  <c r="AM12" i="8" l="1"/>
  <c r="AM9" i="8"/>
  <c r="AM8" i="8"/>
  <c r="AM10" i="8"/>
  <c r="E7" i="8"/>
  <c r="F7" i="8"/>
  <c r="G6" i="8"/>
  <c r="AL11" i="6"/>
  <c r="AK11" i="6"/>
  <c r="AJ11" i="6"/>
  <c r="AL10" i="6"/>
  <c r="AK10" i="6"/>
  <c r="AJ10" i="6"/>
  <c r="AL9" i="6"/>
  <c r="AK9" i="6"/>
  <c r="AJ9" i="6"/>
  <c r="AL8" i="6"/>
  <c r="AK8" i="6"/>
  <c r="AJ8" i="6"/>
  <c r="E6" i="6"/>
  <c r="F6" i="6" s="1"/>
  <c r="G7" i="8" l="1"/>
  <c r="H6" i="8"/>
  <c r="AM9" i="6"/>
  <c r="AM11" i="6"/>
  <c r="AM10" i="6"/>
  <c r="AM8" i="6"/>
  <c r="G6" i="6"/>
  <c r="F7" i="6"/>
  <c r="E7" i="6"/>
  <c r="AJ9" i="3"/>
  <c r="AJ10" i="3"/>
  <c r="AJ11" i="3"/>
  <c r="AJ8" i="3"/>
  <c r="H7" i="8" l="1"/>
  <c r="I6" i="8"/>
  <c r="G7" i="6"/>
  <c r="H6" i="6"/>
  <c r="AL11" i="3"/>
  <c r="AK11" i="3"/>
  <c r="AM11" i="3" s="1"/>
  <c r="AL10" i="3"/>
  <c r="AK10" i="3"/>
  <c r="AL9" i="3"/>
  <c r="AK9" i="3"/>
  <c r="AL8" i="3"/>
  <c r="AK8" i="3"/>
  <c r="E6" i="3"/>
  <c r="F6" i="3" s="1"/>
  <c r="J6" i="8" l="1"/>
  <c r="I7" i="8"/>
  <c r="H7" i="6"/>
  <c r="I6" i="6"/>
  <c r="AM9" i="3"/>
  <c r="AM10" i="3"/>
  <c r="AM8" i="3"/>
  <c r="F7" i="3"/>
  <c r="G6" i="3"/>
  <c r="E7" i="3"/>
  <c r="AH9" i="2"/>
  <c r="AH8" i="2"/>
  <c r="AH7" i="2"/>
  <c r="AH6" i="2"/>
  <c r="J7" i="8" l="1"/>
  <c r="K6" i="8"/>
  <c r="J6" i="6"/>
  <c r="I7" i="6"/>
  <c r="G7" i="3"/>
  <c r="H6" i="3"/>
  <c r="K7" i="8" l="1"/>
  <c r="L6" i="8"/>
  <c r="J7" i="6"/>
  <c r="K6" i="6"/>
  <c r="I6" i="3"/>
  <c r="H7" i="3"/>
  <c r="L7" i="8" l="1"/>
  <c r="M6" i="8"/>
  <c r="K7" i="6"/>
  <c r="L6" i="6"/>
  <c r="J6" i="3"/>
  <c r="I7" i="3"/>
  <c r="N6" i="8" l="1"/>
  <c r="M7" i="8"/>
  <c r="L7" i="6"/>
  <c r="M6" i="6"/>
  <c r="J7" i="3"/>
  <c r="K6" i="3"/>
  <c r="O6" i="8" l="1"/>
  <c r="N7" i="8"/>
  <c r="N6" i="6"/>
  <c r="M7" i="6"/>
  <c r="K7" i="3"/>
  <c r="L6" i="3"/>
  <c r="O7" i="8" l="1"/>
  <c r="P6" i="8"/>
  <c r="O6" i="6"/>
  <c r="N7" i="6"/>
  <c r="M6" i="3"/>
  <c r="L7" i="3"/>
  <c r="Q6" i="8" l="1"/>
  <c r="P7" i="8"/>
  <c r="O7" i="6"/>
  <c r="P6" i="6"/>
  <c r="N6" i="3"/>
  <c r="M7" i="3"/>
  <c r="R6" i="8" l="1"/>
  <c r="Q7" i="8"/>
  <c r="Q6" i="6"/>
  <c r="P7" i="6"/>
  <c r="N7" i="3"/>
  <c r="O6" i="3"/>
  <c r="R7" i="8" l="1"/>
  <c r="S6" i="8"/>
  <c r="R6" i="6"/>
  <c r="Q7" i="6"/>
  <c r="P6" i="3"/>
  <c r="O7" i="3"/>
  <c r="S7" i="8" l="1"/>
  <c r="T6" i="8"/>
  <c r="S6" i="6"/>
  <c r="R7" i="6"/>
  <c r="Q6" i="3"/>
  <c r="P7" i="3"/>
  <c r="T7" i="8" l="1"/>
  <c r="U6" i="8"/>
  <c r="S7" i="6"/>
  <c r="T6" i="6"/>
  <c r="R6" i="3"/>
  <c r="Q7" i="3"/>
  <c r="V6" i="8" l="1"/>
  <c r="U7" i="8"/>
  <c r="T7" i="6"/>
  <c r="U6" i="6"/>
  <c r="S6" i="3"/>
  <c r="R7" i="3"/>
  <c r="V7" i="8" l="1"/>
  <c r="W6" i="8"/>
  <c r="V6" i="6"/>
  <c r="U7" i="6"/>
  <c r="T6" i="3"/>
  <c r="S7" i="3"/>
  <c r="W7" i="8" l="1"/>
  <c r="X6" i="8"/>
  <c r="V7" i="6"/>
  <c r="W6" i="6"/>
  <c r="U6" i="3"/>
  <c r="T7" i="3"/>
  <c r="X7" i="8" l="1"/>
  <c r="Y6" i="8"/>
  <c r="W7" i="6"/>
  <c r="X6" i="6"/>
  <c r="U7" i="3"/>
  <c r="V6" i="3"/>
  <c r="Z6" i="8" l="1"/>
  <c r="Y7" i="8"/>
  <c r="X7" i="6"/>
  <c r="Y6" i="6"/>
  <c r="V7" i="3"/>
  <c r="W6" i="3"/>
  <c r="AA6" i="8" l="1"/>
  <c r="Z7" i="8"/>
  <c r="Z6" i="6"/>
  <c r="Y7" i="6"/>
  <c r="W7" i="3"/>
  <c r="X6" i="3"/>
  <c r="AA7" i="8" l="1"/>
  <c r="AB6" i="8"/>
  <c r="AA6" i="6"/>
  <c r="Z7" i="6"/>
  <c r="Y6" i="3"/>
  <c r="X7" i="3"/>
  <c r="AC6" i="8" l="1"/>
  <c r="AB7" i="8"/>
  <c r="AA7" i="6"/>
  <c r="AB6" i="6"/>
  <c r="Y7" i="3"/>
  <c r="Z6" i="3"/>
  <c r="AD6" i="8" l="1"/>
  <c r="AC7" i="8"/>
  <c r="AC6" i="6"/>
  <c r="AB7" i="6"/>
  <c r="Z7" i="3"/>
  <c r="AA6" i="3"/>
  <c r="AE6" i="8" l="1"/>
  <c r="AD7" i="8"/>
  <c r="AD6" i="6"/>
  <c r="AC7" i="6"/>
  <c r="AA7" i="3"/>
  <c r="AB6" i="3"/>
  <c r="AE7" i="8" l="1"/>
  <c r="AF6" i="8"/>
  <c r="AE6" i="6"/>
  <c r="AD7" i="6"/>
  <c r="AC6" i="3"/>
  <c r="AB7" i="3"/>
  <c r="AF7" i="8" l="1"/>
  <c r="AG6" i="8"/>
  <c r="AE7" i="6"/>
  <c r="AF6" i="6"/>
  <c r="AD6" i="3"/>
  <c r="AC7" i="3"/>
  <c r="AH6" i="8" l="1"/>
  <c r="AG7" i="8"/>
  <c r="AF7" i="6"/>
  <c r="AG6" i="6"/>
  <c r="AD7" i="3"/>
  <c r="AE6" i="3"/>
  <c r="AH7" i="8" l="1"/>
  <c r="AI6" i="8"/>
  <c r="AI7" i="8" s="1"/>
  <c r="AH6" i="6"/>
  <c r="AG7" i="6"/>
  <c r="AE7" i="3"/>
  <c r="AF6" i="3"/>
  <c r="AH7" i="6" l="1"/>
  <c r="AI6" i="6"/>
  <c r="AI7" i="6" s="1"/>
  <c r="AF7" i="3"/>
  <c r="AG6" i="3"/>
  <c r="AH6" i="3" l="1"/>
  <c r="AG7" i="3"/>
  <c r="AH7" i="3" l="1"/>
  <c r="AI6" i="3"/>
  <c r="AI7" i="3" s="1"/>
</calcChain>
</file>

<file path=xl/sharedStrings.xml><?xml version="1.0" encoding="utf-8"?>
<sst xmlns="http://schemas.openxmlformats.org/spreadsheetml/2006/main" count="544" uniqueCount="74">
  <si>
    <t>BẢNG CHẤM CÔNG THÁNG 09/2022</t>
  </si>
  <si>
    <t>TT</t>
  </si>
  <si>
    <t>Họ và tên</t>
  </si>
  <si>
    <t>Chức vụ/Bộ phận</t>
  </si>
  <si>
    <t>Ngày trong tháng</t>
  </si>
  <si>
    <t xml:space="preserve">Tổng cộng ngày công </t>
  </si>
  <si>
    <t>T5</t>
  </si>
  <si>
    <t>T6</t>
  </si>
  <si>
    <t>T7</t>
  </si>
  <si>
    <t>CN</t>
  </si>
  <si>
    <t>T2</t>
  </si>
  <si>
    <t>T3</t>
  </si>
  <si>
    <t>T4</t>
  </si>
  <si>
    <t>A Hoàng</t>
  </si>
  <si>
    <t>Kế toán Trưởng</t>
  </si>
  <si>
    <t>x</t>
  </si>
  <si>
    <t>Nhi</t>
  </si>
  <si>
    <t>Kế toán viên</t>
  </si>
  <si>
    <t>Thúy</t>
  </si>
  <si>
    <t>C Tuyền</t>
  </si>
  <si>
    <t>TP.HCHM, ngày 29   tháng  9  năm 2022</t>
  </si>
  <si>
    <t>Giám đốc</t>
  </si>
  <si>
    <t xml:space="preserve">Kế toán </t>
  </si>
  <si>
    <t>Người lập biểu</t>
  </si>
  <si>
    <t>Ký hiệu:</t>
  </si>
  <si>
    <t xml:space="preserve">Đủ ngày công </t>
  </si>
  <si>
    <t>X</t>
  </si>
  <si>
    <t>Nghỉ phép</t>
  </si>
  <si>
    <t>P</t>
  </si>
  <si>
    <t xml:space="preserve">Nửa ngày công </t>
  </si>
  <si>
    <t>X/2</t>
  </si>
  <si>
    <t>Nghỉ lễ</t>
  </si>
  <si>
    <t>L</t>
  </si>
  <si>
    <t>Tháng</t>
  </si>
  <si>
    <t>Năm</t>
  </si>
  <si>
    <t>STT</t>
  </si>
  <si>
    <t>Mã NV</t>
  </si>
  <si>
    <t>Họ tên nv</t>
  </si>
  <si>
    <t>Chức vụ</t>
  </si>
  <si>
    <t>NGÀY TRONG THÁNG</t>
  </si>
  <si>
    <t>Phép</t>
  </si>
  <si>
    <t>Ký nhận</t>
  </si>
  <si>
    <t>NV01</t>
  </si>
  <si>
    <t>NV02</t>
  </si>
  <si>
    <t>NV03</t>
  </si>
  <si>
    <t>NV04</t>
  </si>
  <si>
    <t>Người lập</t>
  </si>
  <si>
    <t>Kế toán trưởng</t>
  </si>
  <si>
    <t>(Ký, họ tên)</t>
  </si>
  <si>
    <t>(Ký, họ tên, đóng dấu)</t>
  </si>
  <si>
    <t>BẢNG CHẤM CÔNG T10/2022</t>
  </si>
  <si>
    <t>Hồng Anh</t>
  </si>
  <si>
    <t>NV kế toán</t>
  </si>
  <si>
    <t>Ngày công thực tế</t>
  </si>
  <si>
    <t>Lễ</t>
  </si>
  <si>
    <t>Tổng ngày công hưởng lương</t>
  </si>
  <si>
    <t>sau 17h tính thêm giờ tăng ca từ ngày 26/10</t>
  </si>
  <si>
    <t>26/10 thúy 5h15</t>
  </si>
  <si>
    <t>27/10 NHI, THÚY 5H20</t>
  </si>
  <si>
    <t>28/10 NHI, THÚY 5H20</t>
  </si>
  <si>
    <t>overtime được tính blog 30 phút (0,5 hour) còn vài phút là bình thường em nhé</t>
  </si>
  <si>
    <t>Thành</t>
  </si>
  <si>
    <t>overtime được tính blog 30 phút (0,5 hour) còn vài phút không tính các em nhé</t>
  </si>
  <si>
    <t>BẢNG CHẤM CÔNG T12/2022</t>
  </si>
  <si>
    <t>BẢNG CHẤM CÔNG T11/2022</t>
  </si>
  <si>
    <t>Nhung</t>
  </si>
  <si>
    <t>lũy kế</t>
  </si>
  <si>
    <t>đã sử dụng</t>
  </si>
  <si>
    <t>còn lại</t>
  </si>
  <si>
    <t xml:space="preserve">Nghỉ không lương </t>
  </si>
  <si>
    <t>KL</t>
  </si>
  <si>
    <t>Ghi chú ngày phép năm</t>
  </si>
  <si>
    <t>LÀM THÊM GIỜ:</t>
  </si>
  <si>
    <t>Nhi 2 ngày công; Thúy 1 ngày công.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</si>
</sst>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_);_(* \(#,##0\);_(* &quot;-&quot;??_);_(@_)"/>
    <numFmt numFmtId="167" formatCode="dd"/>
    <numFmt numFmtId="168" formatCode="&quot;T&quot;General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VNI-Avo"/>
    </font>
    <font>
      <b/>
      <sz val="12"/>
      <color rgb="FFFF0000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1" xfId="0" applyFont="1" applyFill="1" applyBorder="1"/>
    <xf numFmtId="0" fontId="6" fillId="3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 wrapText="1" indent="1"/>
    </xf>
    <xf numFmtId="3" fontId="4" fillId="2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0" fillId="0" borderId="0" xfId="2" applyFont="1" applyFill="1" applyProtection="1">
      <protection locked="0"/>
    </xf>
    <xf numFmtId="0" fontId="5" fillId="0" borderId="0" xfId="2" quotePrefix="1" applyFont="1" applyFill="1" applyProtection="1">
      <protection locked="0"/>
    </xf>
    <xf numFmtId="0" fontId="5" fillId="0" borderId="0" xfId="2" applyFont="1" applyFill="1" applyProtection="1">
      <protection locked="0"/>
    </xf>
    <xf numFmtId="0" fontId="4" fillId="0" borderId="0" xfId="2" applyFont="1" applyFill="1" applyProtection="1">
      <protection locked="0"/>
    </xf>
    <xf numFmtId="0" fontId="4" fillId="0" borderId="0" xfId="2" applyFont="1" applyFill="1" applyAlignment="1" applyProtection="1">
      <alignment horizontal="center"/>
      <protection locked="0"/>
    </xf>
    <xf numFmtId="0" fontId="5" fillId="0" borderId="0" xfId="2" applyFont="1" applyFill="1" applyAlignment="1" applyProtection="1">
      <alignment horizontal="center"/>
      <protection locked="0"/>
    </xf>
    <xf numFmtId="0" fontId="12" fillId="0" borderId="0" xfId="2" applyFont="1" applyFill="1" applyAlignment="1" applyProtection="1">
      <alignment horizontal="center"/>
      <protection locked="0"/>
    </xf>
    <xf numFmtId="0" fontId="12" fillId="0" borderId="0" xfId="2" applyFont="1" applyFill="1" applyProtection="1">
      <protection locked="0"/>
    </xf>
    <xf numFmtId="0" fontId="13" fillId="0" borderId="0" xfId="2" applyFont="1" applyFill="1" applyProtection="1">
      <protection locked="0"/>
    </xf>
    <xf numFmtId="3" fontId="13" fillId="0" borderId="0" xfId="2" applyNumberFormat="1" applyFont="1" applyFill="1" applyProtection="1">
      <protection locked="0"/>
    </xf>
    <xf numFmtId="1" fontId="14" fillId="0" borderId="0" xfId="0" applyNumberFormat="1" applyFont="1" applyFill="1" applyAlignment="1" applyProtection="1">
      <alignment horizontal="center"/>
      <protection locked="0"/>
    </xf>
    <xf numFmtId="0" fontId="13" fillId="0" borderId="0" xfId="2" quotePrefix="1" applyFont="1" applyFill="1" applyProtection="1">
      <protection locked="0"/>
    </xf>
    <xf numFmtId="0" fontId="15" fillId="0" borderId="0" xfId="2" applyFont="1" applyFill="1" applyProtection="1">
      <protection locked="0"/>
    </xf>
    <xf numFmtId="0" fontId="15" fillId="0" borderId="0" xfId="2" applyFont="1" applyFill="1" applyAlignment="1" applyProtection="1">
      <alignment horizontal="center"/>
      <protection locked="0"/>
    </xf>
    <xf numFmtId="0" fontId="13" fillId="0" borderId="0" xfId="2" applyFont="1" applyFill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167" fontId="3" fillId="0" borderId="1" xfId="0" applyNumberFormat="1" applyFont="1" applyFill="1" applyBorder="1" applyProtection="1">
      <protection locked="0"/>
    </xf>
    <xf numFmtId="168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6" fillId="0" borderId="1" xfId="0" applyFont="1" applyFill="1" applyBorder="1" applyAlignment="1" applyProtection="1">
      <alignment horizontal="left" indent="1"/>
      <protection locked="0"/>
    </xf>
    <xf numFmtId="0" fontId="3" fillId="0" borderId="1" xfId="0" applyFont="1" applyFill="1" applyBorder="1" applyProtection="1"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Protection="1">
      <protection locked="0"/>
    </xf>
    <xf numFmtId="164" fontId="3" fillId="0" borderId="1" xfId="0" applyNumberFormat="1" applyFont="1" applyFill="1" applyBorder="1" applyProtection="1">
      <protection hidden="1"/>
    </xf>
    <xf numFmtId="0" fontId="16" fillId="0" borderId="0" xfId="0" applyFont="1" applyFill="1" applyProtection="1">
      <protection locked="0"/>
    </xf>
    <xf numFmtId="0" fontId="17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center"/>
      <protection locked="0"/>
    </xf>
    <xf numFmtId="0" fontId="19" fillId="0" borderId="1" xfId="0" applyFont="1" applyFill="1" applyBorder="1" applyProtection="1"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14" fontId="16" fillId="0" borderId="0" xfId="0" applyNumberFormat="1" applyFont="1" applyFill="1" applyProtection="1">
      <protection locked="0"/>
    </xf>
    <xf numFmtId="14" fontId="16" fillId="0" borderId="0" xfId="0" applyNumberFormat="1" applyFont="1" applyFill="1" applyAlignment="1" applyProtection="1">
      <alignment horizontal="right"/>
      <protection locked="0"/>
    </xf>
    <xf numFmtId="0" fontId="3" fillId="7" borderId="1" xfId="0" applyFont="1" applyFill="1" applyBorder="1" applyProtection="1">
      <protection locked="0"/>
    </xf>
    <xf numFmtId="0" fontId="20" fillId="0" borderId="1" xfId="0" applyFont="1" applyFill="1" applyBorder="1" applyProtection="1">
      <protection locked="0"/>
    </xf>
    <xf numFmtId="0" fontId="20" fillId="7" borderId="1" xfId="0" applyFont="1" applyFill="1" applyBorder="1" applyProtection="1">
      <protection locked="0"/>
    </xf>
    <xf numFmtId="168" fontId="20" fillId="0" borderId="1" xfId="0" applyNumberFormat="1" applyFont="1" applyFill="1" applyBorder="1" applyAlignment="1" applyProtection="1">
      <alignment horizontal="center" vertical="center"/>
      <protection locked="0"/>
    </xf>
    <xf numFmtId="167" fontId="20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165" fontId="3" fillId="0" borderId="1" xfId="1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1" fillId="0" borderId="0" xfId="0" applyFont="1"/>
    <xf numFmtId="164" fontId="5" fillId="0" borderId="1" xfId="1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Normal_bang_cham_cong" xfId="2"/>
  </cellStyles>
  <dxfs count="11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workbookViewId="0">
      <selection activeCell="C6" sqref="C6"/>
    </sheetView>
  </sheetViews>
  <sheetFormatPr defaultRowHeight="15" x14ac:dyDescent="0.25"/>
  <cols>
    <col min="1" max="1" width="5" customWidth="1"/>
    <col min="2" max="2" width="13.85546875" customWidth="1"/>
    <col min="3" max="3" width="17" customWidth="1"/>
    <col min="4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29" width="4.5703125" customWidth="1"/>
    <col min="30" max="30" width="4.140625" customWidth="1"/>
    <col min="31" max="33" width="4.7109375" customWidth="1"/>
  </cols>
  <sheetData>
    <row r="1" spans="1:35" s="1" customFormat="1" ht="22.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s="1" customFormat="1" ht="15.75" customHeight="1" x14ac:dyDescent="0.25">
      <c r="AI2" s="2"/>
    </row>
    <row r="3" spans="1:35" s="3" customFormat="1" ht="21.75" customHeight="1" x14ac:dyDescent="0.25">
      <c r="A3" s="80" t="s">
        <v>1</v>
      </c>
      <c r="B3" s="80" t="s">
        <v>2</v>
      </c>
      <c r="C3" s="80" t="s">
        <v>3</v>
      </c>
      <c r="D3" s="83" t="s">
        <v>4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5"/>
      <c r="AH3" s="86" t="s">
        <v>5</v>
      </c>
      <c r="AI3" s="86"/>
    </row>
    <row r="4" spans="1:35" s="3" customFormat="1" ht="32.25" customHeight="1" x14ac:dyDescent="0.25">
      <c r="A4" s="81"/>
      <c r="B4" s="81"/>
      <c r="C4" s="81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4">
        <v>18</v>
      </c>
      <c r="V4" s="24">
        <v>19</v>
      </c>
      <c r="W4" s="24">
        <v>20</v>
      </c>
      <c r="X4" s="24">
        <v>21</v>
      </c>
      <c r="Y4" s="24">
        <v>22</v>
      </c>
      <c r="Z4" s="24">
        <v>23</v>
      </c>
      <c r="AA4" s="24">
        <v>24</v>
      </c>
      <c r="AB4" s="24">
        <v>25</v>
      </c>
      <c r="AC4" s="24">
        <v>26</v>
      </c>
      <c r="AD4" s="24">
        <v>27</v>
      </c>
      <c r="AE4" s="24">
        <v>28</v>
      </c>
      <c r="AF4" s="24">
        <v>29</v>
      </c>
      <c r="AG4" s="25">
        <v>30</v>
      </c>
      <c r="AH4" s="86"/>
      <c r="AI4" s="86"/>
    </row>
    <row r="5" spans="1:35" s="4" customFormat="1" ht="19.5" customHeight="1" x14ac:dyDescent="0.25">
      <c r="A5" s="82"/>
      <c r="B5" s="82"/>
      <c r="C5" s="82"/>
      <c r="D5" s="26" t="s">
        <v>6</v>
      </c>
      <c r="E5" s="24" t="s">
        <v>7</v>
      </c>
      <c r="F5" s="26" t="s">
        <v>8</v>
      </c>
      <c r="G5" s="24" t="s">
        <v>9</v>
      </c>
      <c r="H5" s="26" t="s">
        <v>10</v>
      </c>
      <c r="I5" s="24" t="s">
        <v>11</v>
      </c>
      <c r="J5" s="26" t="s">
        <v>12</v>
      </c>
      <c r="K5" s="24" t="s">
        <v>6</v>
      </c>
      <c r="L5" s="26" t="s">
        <v>7</v>
      </c>
      <c r="M5" s="24" t="s">
        <v>8</v>
      </c>
      <c r="N5" s="26" t="s">
        <v>9</v>
      </c>
      <c r="O5" s="24" t="s">
        <v>10</v>
      </c>
      <c r="P5" s="26" t="s">
        <v>11</v>
      </c>
      <c r="Q5" s="24" t="s">
        <v>12</v>
      </c>
      <c r="R5" s="26" t="s">
        <v>6</v>
      </c>
      <c r="S5" s="24" t="s">
        <v>7</v>
      </c>
      <c r="T5" s="26" t="s">
        <v>8</v>
      </c>
      <c r="U5" s="24" t="s">
        <v>9</v>
      </c>
      <c r="V5" s="27" t="s">
        <v>10</v>
      </c>
      <c r="W5" s="26" t="s">
        <v>11</v>
      </c>
      <c r="X5" s="24" t="s">
        <v>12</v>
      </c>
      <c r="Y5" s="26" t="s">
        <v>6</v>
      </c>
      <c r="Z5" s="24" t="s">
        <v>7</v>
      </c>
      <c r="AA5" s="26" t="s">
        <v>8</v>
      </c>
      <c r="AB5" s="26" t="s">
        <v>9</v>
      </c>
      <c r="AC5" s="26" t="s">
        <v>10</v>
      </c>
      <c r="AD5" s="26" t="s">
        <v>11</v>
      </c>
      <c r="AE5" s="24" t="s">
        <v>12</v>
      </c>
      <c r="AF5" s="24" t="s">
        <v>6</v>
      </c>
      <c r="AG5" s="24" t="s">
        <v>7</v>
      </c>
      <c r="AH5" s="86"/>
      <c r="AI5" s="86"/>
    </row>
    <row r="6" spans="1:35" s="11" customFormat="1" ht="19.5" customHeight="1" x14ac:dyDescent="0.25">
      <c r="A6" s="5">
        <v>1</v>
      </c>
      <c r="B6" s="6" t="s">
        <v>13</v>
      </c>
      <c r="C6" s="6" t="s">
        <v>14</v>
      </c>
      <c r="D6" s="7" t="s">
        <v>15</v>
      </c>
      <c r="E6" s="7" t="s">
        <v>15</v>
      </c>
      <c r="F6" s="8" t="s">
        <v>15</v>
      </c>
      <c r="G6" s="23"/>
      <c r="H6" s="7" t="s">
        <v>15</v>
      </c>
      <c r="I6" s="7" t="s">
        <v>15</v>
      </c>
      <c r="J6" s="8" t="s">
        <v>15</v>
      </c>
      <c r="K6" s="7" t="s">
        <v>15</v>
      </c>
      <c r="L6" s="7" t="s">
        <v>15</v>
      </c>
      <c r="M6" s="8" t="s">
        <v>15</v>
      </c>
      <c r="N6" s="23"/>
      <c r="O6" s="7" t="s">
        <v>15</v>
      </c>
      <c r="P6" s="7" t="s">
        <v>15</v>
      </c>
      <c r="Q6" s="8" t="s">
        <v>15</v>
      </c>
      <c r="R6" s="7" t="s">
        <v>15</v>
      </c>
      <c r="S6" s="7" t="s">
        <v>15</v>
      </c>
      <c r="T6" s="8" t="s">
        <v>15</v>
      </c>
      <c r="U6" s="23"/>
      <c r="V6" s="7" t="s">
        <v>15</v>
      </c>
      <c r="W6" s="7" t="s">
        <v>15</v>
      </c>
      <c r="X6" s="8" t="s">
        <v>15</v>
      </c>
      <c r="Y6" s="7" t="s">
        <v>15</v>
      </c>
      <c r="Z6" s="7" t="s">
        <v>15</v>
      </c>
      <c r="AA6" s="8" t="s">
        <v>15</v>
      </c>
      <c r="AB6" s="23"/>
      <c r="AC6" s="7" t="s">
        <v>15</v>
      </c>
      <c r="AD6" s="7" t="s">
        <v>15</v>
      </c>
      <c r="AE6" s="8" t="s">
        <v>15</v>
      </c>
      <c r="AF6" s="9" t="s">
        <v>15</v>
      </c>
      <c r="AG6" s="10" t="s">
        <v>15</v>
      </c>
      <c r="AH6" s="76">
        <f>COUNTIF(D6:AG6,"x")+1/2*(COUNTIF(D6:AG6,"x/2"))+0*(COUNTIF(D6:AG6,"0"))</f>
        <v>26</v>
      </c>
      <c r="AI6" s="76"/>
    </row>
    <row r="7" spans="1:35" s="11" customFormat="1" ht="19.5" customHeight="1" x14ac:dyDescent="0.25">
      <c r="A7" s="5">
        <v>2</v>
      </c>
      <c r="B7" s="12" t="s">
        <v>16</v>
      </c>
      <c r="C7" s="12" t="s">
        <v>17</v>
      </c>
      <c r="D7" s="7" t="s">
        <v>15</v>
      </c>
      <c r="E7" s="7" t="s">
        <v>15</v>
      </c>
      <c r="F7" s="8" t="s">
        <v>15</v>
      </c>
      <c r="G7" s="23"/>
      <c r="H7" s="7" t="s">
        <v>15</v>
      </c>
      <c r="I7" s="7" t="s">
        <v>15</v>
      </c>
      <c r="J7" s="8" t="s">
        <v>15</v>
      </c>
      <c r="K7" s="7" t="s">
        <v>15</v>
      </c>
      <c r="L7" s="7" t="s">
        <v>15</v>
      </c>
      <c r="M7" s="8" t="s">
        <v>15</v>
      </c>
      <c r="N7" s="23"/>
      <c r="O7" s="7" t="s">
        <v>15</v>
      </c>
      <c r="P7" s="7" t="s">
        <v>15</v>
      </c>
      <c r="Q7" s="8" t="s">
        <v>15</v>
      </c>
      <c r="R7" s="7" t="s">
        <v>15</v>
      </c>
      <c r="S7" s="7" t="s">
        <v>15</v>
      </c>
      <c r="T7" s="8" t="s">
        <v>15</v>
      </c>
      <c r="U7" s="23"/>
      <c r="V7" s="7" t="s">
        <v>15</v>
      </c>
      <c r="W7" s="7" t="s">
        <v>15</v>
      </c>
      <c r="X7" s="8" t="s">
        <v>15</v>
      </c>
      <c r="Y7" s="7" t="s">
        <v>15</v>
      </c>
      <c r="Z7" s="7" t="s">
        <v>15</v>
      </c>
      <c r="AA7" s="8" t="s">
        <v>15</v>
      </c>
      <c r="AB7" s="23"/>
      <c r="AC7" s="7" t="s">
        <v>15</v>
      </c>
      <c r="AD7" s="7" t="s">
        <v>15</v>
      </c>
      <c r="AE7" s="8" t="s">
        <v>15</v>
      </c>
      <c r="AF7" s="9" t="s">
        <v>15</v>
      </c>
      <c r="AG7" s="10" t="s">
        <v>15</v>
      </c>
      <c r="AH7" s="76">
        <f t="shared" ref="AH7:AH9" si="0">COUNTIF(D7:AG7,"x")+1/2*(COUNTIF(D7:AG7,"x/2"))+0*(COUNTIF(D7:AG7,"0"))</f>
        <v>26</v>
      </c>
      <c r="AI7" s="76"/>
    </row>
    <row r="8" spans="1:35" s="11" customFormat="1" ht="22.5" customHeight="1" x14ac:dyDescent="0.25">
      <c r="A8" s="5">
        <v>3</v>
      </c>
      <c r="B8" s="12" t="s">
        <v>18</v>
      </c>
      <c r="C8" s="12" t="s">
        <v>17</v>
      </c>
      <c r="D8" s="7"/>
      <c r="E8" s="7"/>
      <c r="F8" s="8"/>
      <c r="G8" s="23"/>
      <c r="H8" s="8"/>
      <c r="I8" s="8"/>
      <c r="J8" s="8"/>
      <c r="K8" s="8"/>
      <c r="L8" s="8"/>
      <c r="M8" s="8"/>
      <c r="N8" s="23"/>
      <c r="O8" s="8"/>
      <c r="P8" s="8"/>
      <c r="Q8" s="8"/>
      <c r="R8" s="8"/>
      <c r="S8" s="7" t="s">
        <v>15</v>
      </c>
      <c r="T8" s="8" t="s">
        <v>15</v>
      </c>
      <c r="U8" s="23"/>
      <c r="V8" s="7" t="s">
        <v>15</v>
      </c>
      <c r="W8" s="7" t="s">
        <v>15</v>
      </c>
      <c r="X8" s="8" t="s">
        <v>15</v>
      </c>
      <c r="Y8" s="7" t="s">
        <v>15</v>
      </c>
      <c r="Z8" s="7" t="s">
        <v>15</v>
      </c>
      <c r="AA8" s="8" t="s">
        <v>15</v>
      </c>
      <c r="AB8" s="23"/>
      <c r="AC8" s="7" t="s">
        <v>15</v>
      </c>
      <c r="AD8" s="7" t="s">
        <v>15</v>
      </c>
      <c r="AE8" s="8" t="s">
        <v>15</v>
      </c>
      <c r="AF8" s="9" t="s">
        <v>15</v>
      </c>
      <c r="AG8" s="10" t="s">
        <v>15</v>
      </c>
      <c r="AH8" s="76">
        <f t="shared" si="0"/>
        <v>13</v>
      </c>
      <c r="AI8" s="76"/>
    </row>
    <row r="9" spans="1:35" s="11" customFormat="1" ht="23.25" customHeight="1" x14ac:dyDescent="0.25">
      <c r="A9" s="5">
        <v>4</v>
      </c>
      <c r="B9" s="12" t="s">
        <v>19</v>
      </c>
      <c r="C9" s="12" t="s">
        <v>17</v>
      </c>
      <c r="D9" s="7"/>
      <c r="E9" s="7"/>
      <c r="F9" s="8"/>
      <c r="G9" s="23"/>
      <c r="H9" s="8"/>
      <c r="I9" s="8"/>
      <c r="J9" s="8"/>
      <c r="K9" s="8"/>
      <c r="L9" s="8"/>
      <c r="M9" s="8"/>
      <c r="N9" s="23"/>
      <c r="O9" s="8"/>
      <c r="P9" s="8"/>
      <c r="Q9" s="8"/>
      <c r="R9" s="8"/>
      <c r="S9" s="8"/>
      <c r="T9" s="8"/>
      <c r="U9" s="23"/>
      <c r="V9" s="8"/>
      <c r="W9" s="8"/>
      <c r="X9" s="8"/>
      <c r="Y9" s="8"/>
      <c r="Z9" s="8"/>
      <c r="AA9" s="8"/>
      <c r="AB9" s="23"/>
      <c r="AC9" s="7" t="s">
        <v>15</v>
      </c>
      <c r="AD9" s="7" t="s">
        <v>15</v>
      </c>
      <c r="AE9" s="8" t="s">
        <v>15</v>
      </c>
      <c r="AF9" s="9" t="s">
        <v>15</v>
      </c>
      <c r="AG9" s="10" t="s">
        <v>15</v>
      </c>
      <c r="AH9" s="76">
        <f t="shared" si="0"/>
        <v>5</v>
      </c>
      <c r="AI9" s="76"/>
    </row>
    <row r="10" spans="1:35" s="1" customFormat="1" ht="18.75" customHeight="1" x14ac:dyDescent="0.25">
      <c r="Y10" s="1" t="s">
        <v>20</v>
      </c>
      <c r="AI10" s="2"/>
    </row>
    <row r="11" spans="1:35" s="22" customFormat="1" ht="18.75" customHeight="1" x14ac:dyDescent="0.25">
      <c r="A11" s="77" t="s">
        <v>21</v>
      </c>
      <c r="B11" s="77"/>
      <c r="C11" s="77"/>
      <c r="D11" s="77"/>
      <c r="E11" s="77"/>
      <c r="F11" s="77"/>
      <c r="G11" s="13"/>
      <c r="H11" s="78"/>
      <c r="I11" s="78"/>
      <c r="J11" s="78"/>
      <c r="K11" s="78"/>
      <c r="L11" s="78"/>
      <c r="M11" s="14"/>
      <c r="N11" s="15"/>
      <c r="O11" s="16"/>
      <c r="P11" s="13"/>
      <c r="Q11" s="17"/>
      <c r="R11" s="78" t="s">
        <v>22</v>
      </c>
      <c r="S11" s="78"/>
      <c r="T11" s="78"/>
      <c r="U11" s="78"/>
      <c r="V11" s="78"/>
      <c r="W11" s="78"/>
      <c r="X11" s="78"/>
      <c r="Y11" s="18"/>
      <c r="Z11" s="18"/>
      <c r="AA11" s="19"/>
      <c r="AB11" s="78" t="s">
        <v>23</v>
      </c>
      <c r="AC11" s="78"/>
      <c r="AD11" s="78"/>
      <c r="AE11" s="78"/>
      <c r="AF11" s="20"/>
      <c r="AG11" s="20"/>
      <c r="AH11" s="20"/>
      <c r="AI11" s="21"/>
    </row>
  </sheetData>
  <mergeCells count="14">
    <mergeCell ref="A1:AI1"/>
    <mergeCell ref="A3:A5"/>
    <mergeCell ref="B3:B5"/>
    <mergeCell ref="C3:C5"/>
    <mergeCell ref="D3:AG3"/>
    <mergeCell ref="AH3:AI5"/>
    <mergeCell ref="AH6:AI6"/>
    <mergeCell ref="AH7:AI7"/>
    <mergeCell ref="AH8:AI8"/>
    <mergeCell ref="AH9:AI9"/>
    <mergeCell ref="A11:F11"/>
    <mergeCell ref="H11:L11"/>
    <mergeCell ref="R11:X11"/>
    <mergeCell ref="AB11:A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showZeros="0" workbookViewId="0">
      <pane xSplit="4" topLeftCell="E1" activePane="topRight" state="frozen"/>
      <selection pane="topRight" activeCell="N8" sqref="N8"/>
    </sheetView>
  </sheetViews>
  <sheetFormatPr defaultRowHeight="15.75" x14ac:dyDescent="0.25"/>
  <cols>
    <col min="1" max="1" width="5.42578125" style="44" customWidth="1"/>
    <col min="2" max="2" width="7.85546875" style="44" hidden="1" customWidth="1"/>
    <col min="3" max="3" width="12.7109375" style="44" customWidth="1"/>
    <col min="4" max="4" width="17.85546875" style="44" customWidth="1"/>
    <col min="5" max="5" width="4.28515625" style="44" customWidth="1"/>
    <col min="6" max="6" width="4.7109375" style="44" customWidth="1"/>
    <col min="7" max="10" width="4.28515625" style="44" customWidth="1"/>
    <col min="11" max="11" width="4.5703125" style="44" customWidth="1"/>
    <col min="12" max="35" width="4.28515625" style="44" customWidth="1"/>
    <col min="36" max="36" width="11.28515625" style="44" customWidth="1"/>
    <col min="37" max="37" width="7.5703125" style="44" customWidth="1"/>
    <col min="38" max="38" width="6.85546875" style="44" customWidth="1"/>
    <col min="39" max="39" width="10.85546875" style="44" customWidth="1"/>
    <col min="40" max="40" width="13.7109375" style="44" customWidth="1"/>
    <col min="41" max="16384" width="9.140625" style="44"/>
  </cols>
  <sheetData>
    <row r="1" spans="1:40" ht="18.75" x14ac:dyDescent="0.3">
      <c r="A1" s="43"/>
      <c r="B1" s="43"/>
      <c r="K1" s="28" t="s">
        <v>24</v>
      </c>
      <c r="L1" s="28"/>
      <c r="M1" s="28"/>
      <c r="N1" s="28"/>
      <c r="O1" s="29" t="s">
        <v>25</v>
      </c>
      <c r="P1" s="30"/>
      <c r="Q1" s="30"/>
      <c r="R1" s="30"/>
      <c r="S1" s="31" t="s">
        <v>26</v>
      </c>
      <c r="T1" s="30"/>
      <c r="U1" s="29" t="s">
        <v>27</v>
      </c>
      <c r="V1" s="30"/>
      <c r="W1" s="30"/>
      <c r="X1" s="30"/>
      <c r="Y1" s="29"/>
      <c r="Z1" s="31" t="s">
        <v>28</v>
      </c>
      <c r="AA1" s="30"/>
      <c r="AB1" s="30"/>
      <c r="AC1" s="30"/>
      <c r="AD1" s="30"/>
      <c r="AE1" s="30"/>
      <c r="AF1" s="31"/>
      <c r="AG1" s="30"/>
      <c r="AH1" s="30"/>
      <c r="AI1" s="30"/>
      <c r="AJ1" s="32"/>
      <c r="AK1" s="31"/>
    </row>
    <row r="2" spans="1:40" x14ac:dyDescent="0.25">
      <c r="O2" s="29" t="s">
        <v>29</v>
      </c>
      <c r="P2" s="30"/>
      <c r="Q2" s="30"/>
      <c r="R2" s="30"/>
      <c r="S2" s="31" t="s">
        <v>30</v>
      </c>
      <c r="T2" s="30"/>
      <c r="U2" s="29" t="s">
        <v>31</v>
      </c>
      <c r="V2" s="30"/>
      <c r="W2" s="30"/>
      <c r="X2" s="30"/>
      <c r="Y2" s="29"/>
      <c r="Z2" s="31" t="s">
        <v>32</v>
      </c>
      <c r="AA2" s="30"/>
      <c r="AB2" s="30"/>
      <c r="AC2" s="30"/>
      <c r="AD2" s="30"/>
      <c r="AE2" s="30"/>
      <c r="AF2" s="31"/>
      <c r="AG2" s="30"/>
      <c r="AH2" s="30"/>
      <c r="AI2" s="30"/>
      <c r="AJ2" s="33"/>
      <c r="AK2" s="31"/>
    </row>
    <row r="3" spans="1:40" ht="22.5" x14ac:dyDescent="0.3">
      <c r="A3" s="88" t="s">
        <v>50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0" ht="21.75" customHeight="1" x14ac:dyDescent="0.25">
      <c r="H4" s="89" t="s">
        <v>33</v>
      </c>
      <c r="I4" s="89"/>
      <c r="J4" s="45">
        <v>10</v>
      </c>
      <c r="K4" s="45" t="s">
        <v>34</v>
      </c>
      <c r="L4" s="89">
        <v>2022</v>
      </c>
      <c r="M4" s="89"/>
    </row>
    <row r="5" spans="1:40" ht="21.75" customHeight="1" x14ac:dyDescent="0.25">
      <c r="A5" s="90" t="s">
        <v>35</v>
      </c>
      <c r="B5" s="90" t="s">
        <v>36</v>
      </c>
      <c r="C5" s="90" t="s">
        <v>37</v>
      </c>
      <c r="D5" s="91" t="s">
        <v>38</v>
      </c>
      <c r="E5" s="92" t="s">
        <v>39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87" t="s">
        <v>53</v>
      </c>
      <c r="AK5" s="87" t="s">
        <v>40</v>
      </c>
      <c r="AL5" s="87" t="s">
        <v>54</v>
      </c>
      <c r="AM5" s="87" t="s">
        <v>55</v>
      </c>
      <c r="AN5" s="87" t="s">
        <v>41</v>
      </c>
    </row>
    <row r="6" spans="1:40" ht="21.75" customHeight="1" x14ac:dyDescent="0.25">
      <c r="A6" s="90"/>
      <c r="B6" s="90"/>
      <c r="C6" s="90"/>
      <c r="D6" s="91"/>
      <c r="E6" s="46">
        <f>DATE(L4,J4,1)</f>
        <v>44835</v>
      </c>
      <c r="F6" s="46">
        <f>E6+1</f>
        <v>44836</v>
      </c>
      <c r="G6" s="46">
        <f t="shared" ref="G6:AF6" si="0">F6+1</f>
        <v>44837</v>
      </c>
      <c r="H6" s="46">
        <f t="shared" si="0"/>
        <v>44838</v>
      </c>
      <c r="I6" s="46">
        <f t="shared" si="0"/>
        <v>44839</v>
      </c>
      <c r="J6" s="46">
        <f t="shared" si="0"/>
        <v>44840</v>
      </c>
      <c r="K6" s="46">
        <f t="shared" si="0"/>
        <v>44841</v>
      </c>
      <c r="L6" s="46">
        <f t="shared" si="0"/>
        <v>44842</v>
      </c>
      <c r="M6" s="46">
        <f t="shared" si="0"/>
        <v>44843</v>
      </c>
      <c r="N6" s="46">
        <f t="shared" si="0"/>
        <v>44844</v>
      </c>
      <c r="O6" s="46">
        <f t="shared" si="0"/>
        <v>44845</v>
      </c>
      <c r="P6" s="46">
        <f t="shared" si="0"/>
        <v>44846</v>
      </c>
      <c r="Q6" s="46">
        <f t="shared" si="0"/>
        <v>44847</v>
      </c>
      <c r="R6" s="46">
        <f t="shared" si="0"/>
        <v>44848</v>
      </c>
      <c r="S6" s="46">
        <f t="shared" si="0"/>
        <v>44849</v>
      </c>
      <c r="T6" s="46">
        <f t="shared" si="0"/>
        <v>44850</v>
      </c>
      <c r="U6" s="46">
        <f t="shared" si="0"/>
        <v>44851</v>
      </c>
      <c r="V6" s="46">
        <f t="shared" si="0"/>
        <v>44852</v>
      </c>
      <c r="W6" s="46">
        <f t="shared" si="0"/>
        <v>44853</v>
      </c>
      <c r="X6" s="46">
        <f t="shared" si="0"/>
        <v>44854</v>
      </c>
      <c r="Y6" s="46">
        <f t="shared" si="0"/>
        <v>44855</v>
      </c>
      <c r="Z6" s="46">
        <f t="shared" si="0"/>
        <v>44856</v>
      </c>
      <c r="AA6" s="46">
        <f t="shared" si="0"/>
        <v>44857</v>
      </c>
      <c r="AB6" s="46">
        <f t="shared" si="0"/>
        <v>44858</v>
      </c>
      <c r="AC6" s="46">
        <f t="shared" si="0"/>
        <v>44859</v>
      </c>
      <c r="AD6" s="46">
        <f t="shared" si="0"/>
        <v>44860</v>
      </c>
      <c r="AE6" s="46">
        <f t="shared" si="0"/>
        <v>44861</v>
      </c>
      <c r="AF6" s="46">
        <f t="shared" si="0"/>
        <v>44862</v>
      </c>
      <c r="AG6" s="46">
        <f>IF(AF6="","",IF(AF6=EOMONTH(DATE($L$4,$J$4,1),0),"",AF6+1))</f>
        <v>44863</v>
      </c>
      <c r="AH6" s="46">
        <f t="shared" ref="AH6:AI6" si="1">IF(AG6="","",IF(AG6=EOMONTH(DATE($L$4,$J$4,1),0),"",AG6+1))</f>
        <v>44864</v>
      </c>
      <c r="AI6" s="46">
        <f t="shared" si="1"/>
        <v>44865</v>
      </c>
      <c r="AJ6" s="87"/>
      <c r="AK6" s="87"/>
      <c r="AL6" s="87"/>
      <c r="AM6" s="87"/>
      <c r="AN6" s="87"/>
    </row>
    <row r="7" spans="1:40" ht="21.75" customHeight="1" x14ac:dyDescent="0.25">
      <c r="A7" s="90"/>
      <c r="B7" s="90"/>
      <c r="C7" s="90"/>
      <c r="D7" s="91"/>
      <c r="E7" s="47">
        <f>IF(E6="","",IF(WEEKDAY(E6)=1,"CN",WEEKDAY(E6)))</f>
        <v>7</v>
      </c>
      <c r="F7" s="47" t="str">
        <f t="shared" ref="F7:R7" si="2">IF(F6="","",IF(WEEKDAY(F6)=1,"CN",WEEKDAY(F6)))</f>
        <v>CN</v>
      </c>
      <c r="G7" s="47">
        <f t="shared" si="2"/>
        <v>2</v>
      </c>
      <c r="H7" s="47">
        <f t="shared" si="2"/>
        <v>3</v>
      </c>
      <c r="I7" s="47">
        <f t="shared" si="2"/>
        <v>4</v>
      </c>
      <c r="J7" s="47">
        <f t="shared" si="2"/>
        <v>5</v>
      </c>
      <c r="K7" s="47">
        <f t="shared" si="2"/>
        <v>6</v>
      </c>
      <c r="L7" s="47">
        <f t="shared" si="2"/>
        <v>7</v>
      </c>
      <c r="M7" s="47" t="str">
        <f t="shared" si="2"/>
        <v>CN</v>
      </c>
      <c r="N7" s="47">
        <f t="shared" si="2"/>
        <v>2</v>
      </c>
      <c r="O7" s="47">
        <f t="shared" si="2"/>
        <v>3</v>
      </c>
      <c r="P7" s="47">
        <f t="shared" si="2"/>
        <v>4</v>
      </c>
      <c r="Q7" s="47">
        <f t="shared" si="2"/>
        <v>5</v>
      </c>
      <c r="R7" s="47">
        <f t="shared" si="2"/>
        <v>6</v>
      </c>
      <c r="S7" s="47">
        <f>IF(S6="","",IF(WEEKDAY(S6)=1,"CN",WEEKDAY(S6)))</f>
        <v>7</v>
      </c>
      <c r="T7" s="47" t="str">
        <f t="shared" ref="T7:AB7" si="3">IF(T6="","",IF(WEEKDAY(T6)=1,"CN",WEEKDAY(T6)))</f>
        <v>CN</v>
      </c>
      <c r="U7" s="47">
        <f t="shared" si="3"/>
        <v>2</v>
      </c>
      <c r="V7" s="47">
        <f t="shared" si="3"/>
        <v>3</v>
      </c>
      <c r="W7" s="47">
        <f t="shared" si="3"/>
        <v>4</v>
      </c>
      <c r="X7" s="47">
        <f t="shared" si="3"/>
        <v>5</v>
      </c>
      <c r="Y7" s="47">
        <f t="shared" si="3"/>
        <v>6</v>
      </c>
      <c r="Z7" s="47">
        <f t="shared" si="3"/>
        <v>7</v>
      </c>
      <c r="AA7" s="47" t="str">
        <f t="shared" si="3"/>
        <v>CN</v>
      </c>
      <c r="AB7" s="47">
        <f t="shared" si="3"/>
        <v>2</v>
      </c>
      <c r="AC7" s="47">
        <f>IF(AC6="","",IF(WEEKDAY(AC6)=1,"CN",WEEKDAY(AC6)))</f>
        <v>3</v>
      </c>
      <c r="AD7" s="47">
        <f t="shared" ref="AD7:AI7" si="4">IF(AD6="","",IF(WEEKDAY(AD6)=1,"CN",WEEKDAY(AD6)))</f>
        <v>4</v>
      </c>
      <c r="AE7" s="47">
        <f t="shared" si="4"/>
        <v>5</v>
      </c>
      <c r="AF7" s="47">
        <f t="shared" si="4"/>
        <v>6</v>
      </c>
      <c r="AG7" s="47">
        <f t="shared" si="4"/>
        <v>7</v>
      </c>
      <c r="AH7" s="47" t="str">
        <f t="shared" si="4"/>
        <v>CN</v>
      </c>
      <c r="AI7" s="47">
        <f t="shared" si="4"/>
        <v>2</v>
      </c>
      <c r="AJ7" s="87"/>
      <c r="AK7" s="87"/>
      <c r="AL7" s="87"/>
      <c r="AM7" s="87"/>
      <c r="AN7" s="87"/>
    </row>
    <row r="8" spans="1:40" ht="21.75" customHeight="1" x14ac:dyDescent="0.25">
      <c r="A8" s="48">
        <v>1</v>
      </c>
      <c r="B8" s="49" t="s">
        <v>42</v>
      </c>
      <c r="C8" s="50" t="s">
        <v>13</v>
      </c>
      <c r="D8" s="50" t="s">
        <v>14</v>
      </c>
      <c r="E8" s="51" t="s">
        <v>26</v>
      </c>
      <c r="F8" s="51"/>
      <c r="G8" s="51" t="s">
        <v>26</v>
      </c>
      <c r="H8" s="51" t="s">
        <v>26</v>
      </c>
      <c r="I8" s="51" t="s">
        <v>26</v>
      </c>
      <c r="J8" s="51" t="s">
        <v>26</v>
      </c>
      <c r="K8" s="51" t="s">
        <v>26</v>
      </c>
      <c r="L8" s="51" t="s">
        <v>26</v>
      </c>
      <c r="M8" s="51"/>
      <c r="N8" s="66" t="s">
        <v>28</v>
      </c>
      <c r="O8" s="51" t="s">
        <v>26</v>
      </c>
      <c r="P8" s="51" t="s">
        <v>26</v>
      </c>
      <c r="Q8" s="51" t="s">
        <v>26</v>
      </c>
      <c r="R8" s="51" t="s">
        <v>26</v>
      </c>
      <c r="S8" s="51" t="s">
        <v>26</v>
      </c>
      <c r="T8" s="51"/>
      <c r="U8" s="51" t="s">
        <v>26</v>
      </c>
      <c r="V8" s="51" t="s">
        <v>26</v>
      </c>
      <c r="W8" s="51" t="s">
        <v>26</v>
      </c>
      <c r="X8" s="51" t="s">
        <v>26</v>
      </c>
      <c r="Y8" s="51" t="s">
        <v>26</v>
      </c>
      <c r="Z8" s="51" t="s">
        <v>26</v>
      </c>
      <c r="AA8" s="51"/>
      <c r="AB8" s="51" t="s">
        <v>26</v>
      </c>
      <c r="AC8" s="51" t="s">
        <v>26</v>
      </c>
      <c r="AD8" s="51" t="s">
        <v>26</v>
      </c>
      <c r="AE8" s="51" t="s">
        <v>26</v>
      </c>
      <c r="AF8" s="51" t="s">
        <v>26</v>
      </c>
      <c r="AG8" s="51" t="s">
        <v>26</v>
      </c>
      <c r="AH8" s="51"/>
      <c r="AI8" s="51" t="s">
        <v>26</v>
      </c>
      <c r="AJ8" s="54">
        <f>COUNTIF(E8:AI8,"X")+COUNTIF(E8:AI8,"X/2")/2</f>
        <v>25</v>
      </c>
      <c r="AK8" s="51">
        <f>COUNTIF(E8:AI8,"P")</f>
        <v>1</v>
      </c>
      <c r="AL8" s="51">
        <f>COUNTIF(E8:AI8,"L")</f>
        <v>0</v>
      </c>
      <c r="AM8" s="54">
        <f>SUM(AJ8:AL8)</f>
        <v>26</v>
      </c>
      <c r="AN8" s="51"/>
    </row>
    <row r="9" spans="1:40" ht="21.75" customHeight="1" x14ac:dyDescent="0.25">
      <c r="A9" s="48">
        <v>2</v>
      </c>
      <c r="B9" s="49" t="s">
        <v>43</v>
      </c>
      <c r="C9" s="52" t="s">
        <v>16</v>
      </c>
      <c r="D9" s="52" t="s">
        <v>52</v>
      </c>
      <c r="E9" s="51" t="s">
        <v>26</v>
      </c>
      <c r="F9" s="51"/>
      <c r="G9" s="51" t="s">
        <v>26</v>
      </c>
      <c r="H9" s="51" t="s">
        <v>26</v>
      </c>
      <c r="I9" s="51" t="s">
        <v>26</v>
      </c>
      <c r="J9" s="51" t="s">
        <v>26</v>
      </c>
      <c r="K9" s="51" t="s">
        <v>26</v>
      </c>
      <c r="L9" s="51" t="s">
        <v>26</v>
      </c>
      <c r="M9" s="51"/>
      <c r="N9" s="51" t="s">
        <v>26</v>
      </c>
      <c r="O9" s="51" t="s">
        <v>26</v>
      </c>
      <c r="P9" s="51" t="s">
        <v>26</v>
      </c>
      <c r="Q9" s="51" t="s">
        <v>26</v>
      </c>
      <c r="R9" s="51" t="s">
        <v>26</v>
      </c>
      <c r="S9" s="51" t="s">
        <v>26</v>
      </c>
      <c r="T9" s="51"/>
      <c r="U9" s="51" t="s">
        <v>26</v>
      </c>
      <c r="V9" s="51" t="s">
        <v>26</v>
      </c>
      <c r="W9" s="51" t="s">
        <v>26</v>
      </c>
      <c r="X9" s="51" t="s">
        <v>26</v>
      </c>
      <c r="Y9" s="51" t="s">
        <v>26</v>
      </c>
      <c r="Z9" s="51" t="s">
        <v>26</v>
      </c>
      <c r="AA9" s="51"/>
      <c r="AB9" s="51" t="s">
        <v>26</v>
      </c>
      <c r="AC9" s="51" t="s">
        <v>26</v>
      </c>
      <c r="AD9" s="51" t="s">
        <v>26</v>
      </c>
      <c r="AE9" s="51" t="s">
        <v>26</v>
      </c>
      <c r="AF9" s="51" t="s">
        <v>26</v>
      </c>
      <c r="AG9" s="51" t="s">
        <v>26</v>
      </c>
      <c r="AH9" s="51"/>
      <c r="AI9" s="51" t="s">
        <v>26</v>
      </c>
      <c r="AJ9" s="54">
        <f t="shared" ref="AJ9:AJ11" si="5">COUNTIF(E9:AI9,"X")+COUNTIF(E9:AI9,"X/2")/2</f>
        <v>26</v>
      </c>
      <c r="AK9" s="51">
        <f>COUNTIF(E9:AI9,"P")</f>
        <v>0</v>
      </c>
      <c r="AL9" s="51">
        <f>COUNTIF(E9:AI9,"L")</f>
        <v>0</v>
      </c>
      <c r="AM9" s="54">
        <f t="shared" ref="AM9:AM11" si="6">SUM(AJ9:AL9)</f>
        <v>26</v>
      </c>
      <c r="AN9" s="51"/>
    </row>
    <row r="10" spans="1:40" ht="21.75" customHeight="1" x14ac:dyDescent="0.25">
      <c r="A10" s="48">
        <v>3</v>
      </c>
      <c r="B10" s="49" t="s">
        <v>44</v>
      </c>
      <c r="C10" s="52" t="s">
        <v>18</v>
      </c>
      <c r="D10" s="52" t="s">
        <v>52</v>
      </c>
      <c r="E10" s="51" t="s">
        <v>26</v>
      </c>
      <c r="F10" s="51"/>
      <c r="G10" s="51" t="s">
        <v>26</v>
      </c>
      <c r="H10" s="51" t="s">
        <v>26</v>
      </c>
      <c r="I10" s="51" t="s">
        <v>26</v>
      </c>
      <c r="J10" s="51" t="s">
        <v>26</v>
      </c>
      <c r="K10" s="51" t="s">
        <v>26</v>
      </c>
      <c r="L10" s="51" t="s">
        <v>26</v>
      </c>
      <c r="M10" s="51"/>
      <c r="N10" s="51" t="s">
        <v>26</v>
      </c>
      <c r="O10" s="51" t="s">
        <v>26</v>
      </c>
      <c r="P10" s="51" t="s">
        <v>26</v>
      </c>
      <c r="Q10" s="51" t="s">
        <v>26</v>
      </c>
      <c r="R10" s="51" t="s">
        <v>26</v>
      </c>
      <c r="S10" s="51" t="s">
        <v>26</v>
      </c>
      <c r="T10" s="51"/>
      <c r="U10" s="51" t="s">
        <v>26</v>
      </c>
      <c r="V10" s="51" t="s">
        <v>26</v>
      </c>
      <c r="W10" s="51" t="s">
        <v>26</v>
      </c>
      <c r="X10" s="51" t="s">
        <v>26</v>
      </c>
      <c r="Y10" s="51" t="s">
        <v>26</v>
      </c>
      <c r="Z10" s="51" t="s">
        <v>26</v>
      </c>
      <c r="AA10" s="51"/>
      <c r="AB10" s="51" t="s">
        <v>26</v>
      </c>
      <c r="AC10" s="51" t="s">
        <v>26</v>
      </c>
      <c r="AD10" s="51" t="s">
        <v>26</v>
      </c>
      <c r="AE10" s="51" t="s">
        <v>26</v>
      </c>
      <c r="AF10" s="51" t="s">
        <v>26</v>
      </c>
      <c r="AG10" s="51" t="s">
        <v>26</v>
      </c>
      <c r="AH10" s="51"/>
      <c r="AI10" s="51" t="s">
        <v>26</v>
      </c>
      <c r="AJ10" s="54">
        <f t="shared" si="5"/>
        <v>26</v>
      </c>
      <c r="AK10" s="51">
        <f>COUNTIF(E10:AI10,"P")</f>
        <v>0</v>
      </c>
      <c r="AL10" s="51">
        <f>COUNTIF(E10:AI10,"L")</f>
        <v>0</v>
      </c>
      <c r="AM10" s="54">
        <f t="shared" si="6"/>
        <v>26</v>
      </c>
      <c r="AN10" s="51"/>
    </row>
    <row r="11" spans="1:40" ht="21.75" customHeight="1" x14ac:dyDescent="0.25">
      <c r="A11" s="48">
        <v>4</v>
      </c>
      <c r="B11" s="49" t="s">
        <v>45</v>
      </c>
      <c r="C11" s="52" t="s">
        <v>51</v>
      </c>
      <c r="D11" s="52" t="s">
        <v>52</v>
      </c>
      <c r="E11" s="51"/>
      <c r="F11" s="51"/>
      <c r="G11" s="51" t="s">
        <v>26</v>
      </c>
      <c r="H11" s="51" t="s">
        <v>26</v>
      </c>
      <c r="I11" s="51" t="s">
        <v>26</v>
      </c>
      <c r="J11" s="51" t="s">
        <v>26</v>
      </c>
      <c r="K11" s="51" t="s">
        <v>26</v>
      </c>
      <c r="L11" s="51" t="s">
        <v>26</v>
      </c>
      <c r="M11" s="51"/>
      <c r="N11" s="51" t="s">
        <v>26</v>
      </c>
      <c r="O11" s="51" t="s">
        <v>26</v>
      </c>
      <c r="P11" s="51" t="s">
        <v>26</v>
      </c>
      <c r="Q11" s="51" t="s">
        <v>26</v>
      </c>
      <c r="R11" s="51" t="s">
        <v>26</v>
      </c>
      <c r="S11" s="51" t="s">
        <v>26</v>
      </c>
      <c r="T11" s="51"/>
      <c r="U11" s="51" t="s">
        <v>26</v>
      </c>
      <c r="V11" s="51" t="s">
        <v>26</v>
      </c>
      <c r="W11" s="51" t="s">
        <v>26</v>
      </c>
      <c r="X11" s="51" t="s">
        <v>26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4">
        <f t="shared" si="5"/>
        <v>16</v>
      </c>
      <c r="AK11" s="51">
        <f>COUNTIF(E11:AI11,"P")</f>
        <v>0</v>
      </c>
      <c r="AL11" s="51">
        <f>COUNTIF(E11:AI11,"L")</f>
        <v>0</v>
      </c>
      <c r="AM11" s="54">
        <f t="shared" si="6"/>
        <v>16</v>
      </c>
      <c r="AN11" s="51"/>
    </row>
    <row r="12" spans="1:40" x14ac:dyDescent="0.25">
      <c r="A12" s="53"/>
      <c r="B12" s="53"/>
      <c r="C12" s="53"/>
      <c r="D12" s="53"/>
    </row>
    <row r="13" spans="1:40" x14ac:dyDescent="0.25">
      <c r="E13" s="34" t="s">
        <v>46</v>
      </c>
      <c r="F13" s="35"/>
      <c r="G13" s="35"/>
      <c r="H13" s="36"/>
      <c r="I13" s="36"/>
      <c r="J13" s="35"/>
      <c r="K13" s="35"/>
      <c r="L13" s="35"/>
      <c r="M13" s="36"/>
      <c r="N13" s="36"/>
      <c r="O13" s="36"/>
      <c r="P13" s="36"/>
      <c r="Q13" s="35"/>
      <c r="R13" s="34" t="s">
        <v>47</v>
      </c>
      <c r="S13" s="35"/>
      <c r="T13" s="34"/>
      <c r="U13" s="36"/>
      <c r="V13" s="37"/>
      <c r="W13" s="37"/>
      <c r="X13" s="37"/>
      <c r="Y13" s="36"/>
      <c r="Z13" s="36"/>
      <c r="AA13" s="36"/>
      <c r="AB13" s="36"/>
      <c r="AC13" s="36"/>
      <c r="AD13" s="36"/>
      <c r="AE13" s="36"/>
      <c r="AF13" s="34" t="s">
        <v>21</v>
      </c>
      <c r="AG13" s="36"/>
      <c r="AH13" s="36"/>
    </row>
    <row r="14" spans="1:40" x14ac:dyDescent="0.25">
      <c r="E14" s="38" t="s">
        <v>48</v>
      </c>
      <c r="F14" s="36"/>
      <c r="G14" s="36"/>
      <c r="H14" s="36"/>
      <c r="I14" s="39"/>
      <c r="J14" s="36"/>
      <c r="K14" s="40"/>
      <c r="L14" s="40"/>
      <c r="M14" s="40"/>
      <c r="N14" s="40"/>
      <c r="O14" s="36"/>
      <c r="P14" s="36"/>
      <c r="Q14" s="40"/>
      <c r="R14" s="38" t="s">
        <v>48</v>
      </c>
      <c r="S14" s="40"/>
      <c r="T14" s="40"/>
      <c r="U14" s="36"/>
      <c r="V14" s="37"/>
      <c r="W14" s="37"/>
      <c r="X14" s="37"/>
      <c r="Y14" s="36"/>
      <c r="Z14" s="36"/>
      <c r="AA14" s="36"/>
      <c r="AB14" s="36"/>
      <c r="AC14" s="36"/>
      <c r="AD14" s="36"/>
      <c r="AE14" s="36"/>
      <c r="AF14" s="41" t="s">
        <v>49</v>
      </c>
      <c r="AG14" s="36"/>
      <c r="AH14" s="36"/>
    </row>
    <row r="15" spans="1:40" x14ac:dyDescent="0.25">
      <c r="E15" s="4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42"/>
      <c r="S15" s="36"/>
      <c r="T15" s="36"/>
      <c r="U15" s="36"/>
      <c r="V15" s="37"/>
      <c r="W15" s="37"/>
      <c r="X15" s="37"/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6" spans="1:40" s="55" customFormat="1" ht="20.25" customHeight="1" x14ac:dyDescent="0.25">
      <c r="D16" s="56" t="s">
        <v>56</v>
      </c>
    </row>
    <row r="17" spans="4:4" s="55" customFormat="1" ht="20.25" customHeight="1" x14ac:dyDescent="0.25">
      <c r="D17" s="56" t="s">
        <v>60</v>
      </c>
    </row>
    <row r="18" spans="4:4" s="55" customFormat="1" ht="20.25" customHeight="1" x14ac:dyDescent="0.25">
      <c r="D18" s="55" t="s">
        <v>57</v>
      </c>
    </row>
    <row r="19" spans="4:4" s="55" customFormat="1" ht="20.25" customHeight="1" x14ac:dyDescent="0.25">
      <c r="D19" s="55" t="s">
        <v>58</v>
      </c>
    </row>
    <row r="20" spans="4:4" s="55" customFormat="1" ht="20.25" customHeight="1" x14ac:dyDescent="0.25">
      <c r="D20" s="55" t="s">
        <v>59</v>
      </c>
    </row>
    <row r="21" spans="4:4" s="55" customFormat="1" ht="20.25" customHeight="1" x14ac:dyDescent="0.25"/>
  </sheetData>
  <mergeCells count="13">
    <mergeCell ref="AN5:AN7"/>
    <mergeCell ref="A3:AI3"/>
    <mergeCell ref="H4:I4"/>
    <mergeCell ref="L4:M4"/>
    <mergeCell ref="A5:A7"/>
    <mergeCell ref="B5:B7"/>
    <mergeCell ref="C5:C7"/>
    <mergeCell ref="D5:D7"/>
    <mergeCell ref="E5:AI5"/>
    <mergeCell ref="AJ5:AJ7"/>
    <mergeCell ref="AK5:AK7"/>
    <mergeCell ref="AL5:AL7"/>
    <mergeCell ref="AM5:AM7"/>
  </mergeCells>
  <conditionalFormatting sqref="E6:AI11">
    <cfRule type="expression" dxfId="10" priority="1">
      <formula>WEEKDAY(E$6)=1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showZeros="0" workbookViewId="0">
      <pane xSplit="4" topLeftCell="E1" activePane="topRight" state="frozen"/>
      <selection pane="topRight" activeCell="AM9" sqref="AM9"/>
    </sheetView>
  </sheetViews>
  <sheetFormatPr defaultRowHeight="15.75" x14ac:dyDescent="0.25"/>
  <cols>
    <col min="1" max="1" width="5.42578125" style="44" customWidth="1"/>
    <col min="2" max="2" width="7.85546875" style="44" hidden="1" customWidth="1"/>
    <col min="3" max="3" width="12.7109375" style="44" customWidth="1"/>
    <col min="4" max="4" width="17.85546875" style="44" customWidth="1"/>
    <col min="5" max="5" width="4.28515625" style="44" customWidth="1"/>
    <col min="6" max="6" width="4.7109375" style="44" customWidth="1"/>
    <col min="7" max="10" width="4.28515625" style="44" customWidth="1"/>
    <col min="11" max="11" width="4.5703125" style="44" customWidth="1"/>
    <col min="12" max="35" width="4.28515625" style="44" customWidth="1"/>
    <col min="36" max="36" width="11.28515625" style="44" customWidth="1"/>
    <col min="37" max="37" width="7.5703125" style="44" customWidth="1"/>
    <col min="38" max="38" width="6.85546875" style="44" customWidth="1"/>
    <col min="39" max="39" width="10.85546875" style="44" customWidth="1"/>
    <col min="40" max="40" width="13.7109375" style="44" customWidth="1"/>
    <col min="41" max="16384" width="9.140625" style="44"/>
  </cols>
  <sheetData>
    <row r="1" spans="1:40" ht="18.75" x14ac:dyDescent="0.3">
      <c r="A1" s="43"/>
      <c r="B1" s="43"/>
      <c r="K1" s="28" t="s">
        <v>24</v>
      </c>
      <c r="L1" s="28"/>
      <c r="M1" s="28"/>
      <c r="N1" s="28"/>
      <c r="O1" s="29" t="s">
        <v>25</v>
      </c>
      <c r="P1" s="30"/>
      <c r="Q1" s="30"/>
      <c r="R1" s="30"/>
      <c r="S1" s="31" t="s">
        <v>26</v>
      </c>
      <c r="T1" s="30"/>
      <c r="U1" s="29" t="s">
        <v>27</v>
      </c>
      <c r="V1" s="30"/>
      <c r="W1" s="30"/>
      <c r="X1" s="30"/>
      <c r="Y1" s="29"/>
      <c r="Z1" s="31" t="s">
        <v>28</v>
      </c>
      <c r="AA1" s="30"/>
      <c r="AB1" s="30"/>
      <c r="AC1" s="30"/>
      <c r="AD1" s="30"/>
      <c r="AE1" s="30"/>
      <c r="AF1" s="31"/>
      <c r="AG1" s="30"/>
      <c r="AH1" s="30"/>
      <c r="AI1" s="30"/>
      <c r="AJ1" s="32"/>
      <c r="AK1" s="31"/>
    </row>
    <row r="2" spans="1:40" x14ac:dyDescent="0.25">
      <c r="O2" s="29" t="s">
        <v>29</v>
      </c>
      <c r="P2" s="30"/>
      <c r="Q2" s="30"/>
      <c r="R2" s="30"/>
      <c r="S2" s="31" t="s">
        <v>30</v>
      </c>
      <c r="T2" s="30"/>
      <c r="U2" s="29" t="s">
        <v>31</v>
      </c>
      <c r="V2" s="30"/>
      <c r="W2" s="30"/>
      <c r="X2" s="30"/>
      <c r="Y2" s="29"/>
      <c r="Z2" s="31" t="s">
        <v>32</v>
      </c>
      <c r="AA2" s="30"/>
      <c r="AB2" s="30"/>
      <c r="AC2" s="30"/>
      <c r="AD2" s="30"/>
      <c r="AE2" s="30"/>
      <c r="AF2" s="31"/>
      <c r="AG2" s="30"/>
      <c r="AH2" s="30"/>
      <c r="AI2" s="30"/>
      <c r="AJ2" s="33"/>
      <c r="AK2" s="31"/>
    </row>
    <row r="3" spans="1:40" ht="22.5" x14ac:dyDescent="0.3">
      <c r="A3" s="88" t="s">
        <v>64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0" ht="21.75" customHeight="1" x14ac:dyDescent="0.25">
      <c r="H4" s="89" t="s">
        <v>33</v>
      </c>
      <c r="I4" s="89"/>
      <c r="J4" s="57">
        <v>11</v>
      </c>
      <c r="K4" s="57" t="s">
        <v>34</v>
      </c>
      <c r="L4" s="89">
        <v>2022</v>
      </c>
      <c r="M4" s="89"/>
    </row>
    <row r="5" spans="1:40" ht="21.75" customHeight="1" x14ac:dyDescent="0.25">
      <c r="A5" s="93" t="s">
        <v>35</v>
      </c>
      <c r="B5" s="93" t="s">
        <v>36</v>
      </c>
      <c r="C5" s="93" t="s">
        <v>37</v>
      </c>
      <c r="D5" s="94" t="s">
        <v>38</v>
      </c>
      <c r="E5" s="92" t="s">
        <v>39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87" t="s">
        <v>53</v>
      </c>
      <c r="AK5" s="87" t="s">
        <v>40</v>
      </c>
      <c r="AL5" s="87" t="s">
        <v>54</v>
      </c>
      <c r="AM5" s="87" t="s">
        <v>55</v>
      </c>
      <c r="AN5" s="87" t="s">
        <v>41</v>
      </c>
    </row>
    <row r="6" spans="1:40" ht="21.75" customHeight="1" x14ac:dyDescent="0.25">
      <c r="A6" s="93"/>
      <c r="B6" s="93"/>
      <c r="C6" s="93"/>
      <c r="D6" s="94"/>
      <c r="E6" s="46">
        <f>DATE(L4,J4,1)</f>
        <v>44866</v>
      </c>
      <c r="F6" s="46">
        <f>E6+1</f>
        <v>44867</v>
      </c>
      <c r="G6" s="46">
        <f t="shared" ref="G6:AF6" si="0">F6+1</f>
        <v>44868</v>
      </c>
      <c r="H6" s="46">
        <f t="shared" si="0"/>
        <v>44869</v>
      </c>
      <c r="I6" s="46">
        <f t="shared" si="0"/>
        <v>44870</v>
      </c>
      <c r="J6" s="46">
        <f t="shared" si="0"/>
        <v>44871</v>
      </c>
      <c r="K6" s="46">
        <f t="shared" si="0"/>
        <v>44872</v>
      </c>
      <c r="L6" s="46">
        <f t="shared" si="0"/>
        <v>44873</v>
      </c>
      <c r="M6" s="46">
        <f t="shared" si="0"/>
        <v>44874</v>
      </c>
      <c r="N6" s="46">
        <f t="shared" si="0"/>
        <v>44875</v>
      </c>
      <c r="O6" s="46">
        <f t="shared" si="0"/>
        <v>44876</v>
      </c>
      <c r="P6" s="46">
        <f t="shared" si="0"/>
        <v>44877</v>
      </c>
      <c r="Q6" s="46">
        <f t="shared" si="0"/>
        <v>44878</v>
      </c>
      <c r="R6" s="46">
        <f t="shared" si="0"/>
        <v>44879</v>
      </c>
      <c r="S6" s="46">
        <f t="shared" si="0"/>
        <v>44880</v>
      </c>
      <c r="T6" s="46">
        <f t="shared" si="0"/>
        <v>44881</v>
      </c>
      <c r="U6" s="46">
        <f t="shared" si="0"/>
        <v>44882</v>
      </c>
      <c r="V6" s="46">
        <f t="shared" si="0"/>
        <v>44883</v>
      </c>
      <c r="W6" s="46">
        <f t="shared" si="0"/>
        <v>44884</v>
      </c>
      <c r="X6" s="46">
        <f t="shared" si="0"/>
        <v>44885</v>
      </c>
      <c r="Y6" s="46">
        <f t="shared" si="0"/>
        <v>44886</v>
      </c>
      <c r="Z6" s="46">
        <f t="shared" si="0"/>
        <v>44887</v>
      </c>
      <c r="AA6" s="46">
        <f t="shared" si="0"/>
        <v>44888</v>
      </c>
      <c r="AB6" s="46">
        <f t="shared" si="0"/>
        <v>44889</v>
      </c>
      <c r="AC6" s="46">
        <f t="shared" si="0"/>
        <v>44890</v>
      </c>
      <c r="AD6" s="46">
        <f t="shared" si="0"/>
        <v>44891</v>
      </c>
      <c r="AE6" s="46">
        <f t="shared" si="0"/>
        <v>44892</v>
      </c>
      <c r="AF6" s="46">
        <f t="shared" si="0"/>
        <v>44893</v>
      </c>
      <c r="AG6" s="46">
        <f>IF(AF6="","",IF(AF6=EOMONTH(DATE($L$4,$J$4,1),0),"",AF6+1))</f>
        <v>44894</v>
      </c>
      <c r="AH6" s="46">
        <f t="shared" ref="AH6:AI6" si="1">IF(AG6="","",IF(AG6=EOMONTH(DATE($L$4,$J$4,1),0),"",AG6+1))</f>
        <v>44895</v>
      </c>
      <c r="AI6" s="46" t="str">
        <f t="shared" si="1"/>
        <v/>
      </c>
      <c r="AJ6" s="87"/>
      <c r="AK6" s="87"/>
      <c r="AL6" s="87"/>
      <c r="AM6" s="87"/>
      <c r="AN6" s="87"/>
    </row>
    <row r="7" spans="1:40" ht="21.75" customHeight="1" x14ac:dyDescent="0.25">
      <c r="A7" s="93"/>
      <c r="B7" s="93"/>
      <c r="C7" s="93"/>
      <c r="D7" s="94"/>
      <c r="E7" s="47">
        <f>IF(E6="","",IF(WEEKDAY(E6)=1,"CN",WEEKDAY(E6)))</f>
        <v>3</v>
      </c>
      <c r="F7" s="47">
        <f t="shared" ref="F7:R7" si="2">IF(F6="","",IF(WEEKDAY(F6)=1,"CN",WEEKDAY(F6)))</f>
        <v>4</v>
      </c>
      <c r="G7" s="47">
        <f t="shared" si="2"/>
        <v>5</v>
      </c>
      <c r="H7" s="47">
        <f t="shared" si="2"/>
        <v>6</v>
      </c>
      <c r="I7" s="47">
        <f t="shared" si="2"/>
        <v>7</v>
      </c>
      <c r="J7" s="47" t="str">
        <f t="shared" si="2"/>
        <v>CN</v>
      </c>
      <c r="K7" s="47">
        <f t="shared" si="2"/>
        <v>2</v>
      </c>
      <c r="L7" s="47">
        <f t="shared" si="2"/>
        <v>3</v>
      </c>
      <c r="M7" s="47">
        <f t="shared" si="2"/>
        <v>4</v>
      </c>
      <c r="N7" s="47">
        <f t="shared" si="2"/>
        <v>5</v>
      </c>
      <c r="O7" s="47">
        <f t="shared" si="2"/>
        <v>6</v>
      </c>
      <c r="P7" s="47">
        <f t="shared" si="2"/>
        <v>7</v>
      </c>
      <c r="Q7" s="47" t="str">
        <f t="shared" si="2"/>
        <v>CN</v>
      </c>
      <c r="R7" s="47">
        <f t="shared" si="2"/>
        <v>2</v>
      </c>
      <c r="S7" s="47">
        <f>IF(S6="","",IF(WEEKDAY(S6)=1,"CN",WEEKDAY(S6)))</f>
        <v>3</v>
      </c>
      <c r="T7" s="47">
        <f t="shared" ref="T7:AB7" si="3">IF(T6="","",IF(WEEKDAY(T6)=1,"CN",WEEKDAY(T6)))</f>
        <v>4</v>
      </c>
      <c r="U7" s="47">
        <f t="shared" si="3"/>
        <v>5</v>
      </c>
      <c r="V7" s="47">
        <f t="shared" si="3"/>
        <v>6</v>
      </c>
      <c r="W7" s="47">
        <f t="shared" si="3"/>
        <v>7</v>
      </c>
      <c r="X7" s="47" t="str">
        <f t="shared" si="3"/>
        <v>CN</v>
      </c>
      <c r="Y7" s="47">
        <f t="shared" si="3"/>
        <v>2</v>
      </c>
      <c r="Z7" s="47">
        <f t="shared" si="3"/>
        <v>3</v>
      </c>
      <c r="AA7" s="47">
        <f t="shared" si="3"/>
        <v>4</v>
      </c>
      <c r="AB7" s="47">
        <f t="shared" si="3"/>
        <v>5</v>
      </c>
      <c r="AC7" s="47">
        <f>IF(AC6="","",IF(WEEKDAY(AC6)=1,"CN",WEEKDAY(AC6)))</f>
        <v>6</v>
      </c>
      <c r="AD7" s="47">
        <f t="shared" ref="AD7:AI7" si="4">IF(AD6="","",IF(WEEKDAY(AD6)=1,"CN",WEEKDAY(AD6)))</f>
        <v>7</v>
      </c>
      <c r="AE7" s="47" t="str">
        <f t="shared" si="4"/>
        <v>CN</v>
      </c>
      <c r="AF7" s="47">
        <f t="shared" si="4"/>
        <v>2</v>
      </c>
      <c r="AG7" s="47">
        <f t="shared" si="4"/>
        <v>3</v>
      </c>
      <c r="AH7" s="47">
        <f t="shared" si="4"/>
        <v>4</v>
      </c>
      <c r="AI7" s="47" t="str">
        <f t="shared" si="4"/>
        <v/>
      </c>
      <c r="AJ7" s="87"/>
      <c r="AK7" s="87"/>
      <c r="AL7" s="87"/>
      <c r="AM7" s="87"/>
      <c r="AN7" s="87"/>
    </row>
    <row r="8" spans="1:40" ht="21.75" customHeight="1" x14ac:dyDescent="0.25">
      <c r="A8" s="61">
        <v>1</v>
      </c>
      <c r="B8" s="62" t="s">
        <v>42</v>
      </c>
      <c r="C8" s="59" t="s">
        <v>13</v>
      </c>
      <c r="D8" s="50" t="s">
        <v>14</v>
      </c>
      <c r="E8" s="51" t="s">
        <v>26</v>
      </c>
      <c r="F8" s="51" t="s">
        <v>26</v>
      </c>
      <c r="G8" s="51" t="s">
        <v>26</v>
      </c>
      <c r="H8" s="51" t="s">
        <v>26</v>
      </c>
      <c r="I8" s="51" t="s">
        <v>26</v>
      </c>
      <c r="J8" s="51"/>
      <c r="K8" s="51" t="s">
        <v>26</v>
      </c>
      <c r="L8" s="51" t="s">
        <v>26</v>
      </c>
      <c r="M8" s="51" t="s">
        <v>26</v>
      </c>
      <c r="N8" s="51" t="s">
        <v>26</v>
      </c>
      <c r="O8" s="51" t="s">
        <v>26</v>
      </c>
      <c r="P8" s="51" t="s">
        <v>26</v>
      </c>
      <c r="Q8" s="51"/>
      <c r="R8" s="51" t="s">
        <v>26</v>
      </c>
      <c r="S8" s="51" t="s">
        <v>26</v>
      </c>
      <c r="T8" s="51" t="s">
        <v>26</v>
      </c>
      <c r="U8" s="51" t="s">
        <v>26</v>
      </c>
      <c r="V8" s="51" t="s">
        <v>26</v>
      </c>
      <c r="W8" s="51" t="s">
        <v>26</v>
      </c>
      <c r="X8" s="51"/>
      <c r="Y8" s="51" t="s">
        <v>26</v>
      </c>
      <c r="Z8" s="51" t="s">
        <v>26</v>
      </c>
      <c r="AA8" s="51" t="s">
        <v>26</v>
      </c>
      <c r="AB8" s="51" t="s">
        <v>26</v>
      </c>
      <c r="AC8" s="51" t="s">
        <v>26</v>
      </c>
      <c r="AD8" s="51" t="s">
        <v>26</v>
      </c>
      <c r="AE8" s="51"/>
      <c r="AF8" s="51" t="s">
        <v>26</v>
      </c>
      <c r="AG8" s="51" t="s">
        <v>26</v>
      </c>
      <c r="AH8" s="51" t="s">
        <v>26</v>
      </c>
      <c r="AI8" s="51"/>
      <c r="AJ8" s="54">
        <f>COUNTIF(E8:AI8,"X")+COUNTIF(E8:AI8,"X/2")/2</f>
        <v>26</v>
      </c>
      <c r="AK8" s="51">
        <f>COUNTIF(E8:AI8,"P")</f>
        <v>0</v>
      </c>
      <c r="AL8" s="51">
        <f>COUNTIF(E8:AI8,"L")</f>
        <v>0</v>
      </c>
      <c r="AM8" s="54">
        <f>SUM(AJ8:AL8)</f>
        <v>26</v>
      </c>
      <c r="AN8" s="51"/>
    </row>
    <row r="9" spans="1:40" ht="21.75" customHeight="1" x14ac:dyDescent="0.25">
      <c r="A9" s="61">
        <v>2</v>
      </c>
      <c r="B9" s="62" t="s">
        <v>43</v>
      </c>
      <c r="C9" s="60" t="s">
        <v>16</v>
      </c>
      <c r="D9" s="52" t="s">
        <v>52</v>
      </c>
      <c r="E9" s="51" t="s">
        <v>26</v>
      </c>
      <c r="F9" s="51" t="s">
        <v>26</v>
      </c>
      <c r="G9" s="51" t="s">
        <v>26</v>
      </c>
      <c r="H9" s="51" t="s">
        <v>26</v>
      </c>
      <c r="I9" s="51" t="s">
        <v>26</v>
      </c>
      <c r="J9" s="51"/>
      <c r="K9" s="51" t="s">
        <v>26</v>
      </c>
      <c r="L9" s="51" t="s">
        <v>26</v>
      </c>
      <c r="M9" s="51" t="s">
        <v>26</v>
      </c>
      <c r="N9" s="51" t="s">
        <v>26</v>
      </c>
      <c r="O9" s="51" t="s">
        <v>26</v>
      </c>
      <c r="P9" s="51" t="s">
        <v>26</v>
      </c>
      <c r="Q9" s="51"/>
      <c r="R9" s="51" t="s">
        <v>26</v>
      </c>
      <c r="S9" s="51" t="s">
        <v>26</v>
      </c>
      <c r="T9" s="51" t="s">
        <v>26</v>
      </c>
      <c r="U9" s="51" t="s">
        <v>26</v>
      </c>
      <c r="V9" s="51" t="s">
        <v>26</v>
      </c>
      <c r="W9" s="51" t="s">
        <v>26</v>
      </c>
      <c r="X9" s="51"/>
      <c r="Y9" s="51" t="s">
        <v>26</v>
      </c>
      <c r="Z9" s="51" t="s">
        <v>26</v>
      </c>
      <c r="AA9" s="51" t="s">
        <v>26</v>
      </c>
      <c r="AB9" s="51" t="s">
        <v>26</v>
      </c>
      <c r="AC9" s="51" t="s">
        <v>26</v>
      </c>
      <c r="AD9" s="51" t="s">
        <v>26</v>
      </c>
      <c r="AE9" s="51"/>
      <c r="AF9" s="51" t="s">
        <v>26</v>
      </c>
      <c r="AG9" s="51" t="s">
        <v>26</v>
      </c>
      <c r="AH9" s="51" t="s">
        <v>26</v>
      </c>
      <c r="AI9" s="51"/>
      <c r="AJ9" s="54">
        <f t="shared" ref="AJ9:AJ11" si="5">COUNTIF(E9:AI9,"X")+COUNTIF(E9:AI9,"X/2")/2</f>
        <v>26</v>
      </c>
      <c r="AK9" s="51">
        <f>COUNTIF(E9:AI9,"P")</f>
        <v>0</v>
      </c>
      <c r="AL9" s="51">
        <f>COUNTIF(E9:AI9,"L")</f>
        <v>0</v>
      </c>
      <c r="AM9" s="54">
        <f t="shared" ref="AM9:AM11" si="6">SUM(AJ9:AL9)</f>
        <v>26</v>
      </c>
      <c r="AN9" s="51"/>
    </row>
    <row r="10" spans="1:40" ht="21.75" customHeight="1" x14ac:dyDescent="0.25">
      <c r="A10" s="61">
        <v>3</v>
      </c>
      <c r="B10" s="62" t="s">
        <v>44</v>
      </c>
      <c r="C10" s="60" t="s">
        <v>18</v>
      </c>
      <c r="D10" s="52" t="s">
        <v>52</v>
      </c>
      <c r="E10" s="51" t="s">
        <v>26</v>
      </c>
      <c r="F10" s="51" t="s">
        <v>26</v>
      </c>
      <c r="G10" s="51" t="s">
        <v>26</v>
      </c>
      <c r="H10" s="51" t="s">
        <v>26</v>
      </c>
      <c r="I10" s="51" t="s">
        <v>26</v>
      </c>
      <c r="J10" s="51"/>
      <c r="K10" s="51" t="s">
        <v>26</v>
      </c>
      <c r="L10" s="51" t="s">
        <v>26</v>
      </c>
      <c r="M10" s="51" t="s">
        <v>26</v>
      </c>
      <c r="N10" s="51" t="s">
        <v>26</v>
      </c>
      <c r="O10" s="51" t="s">
        <v>26</v>
      </c>
      <c r="P10" s="51" t="s">
        <v>26</v>
      </c>
      <c r="Q10" s="51"/>
      <c r="R10" s="51" t="s">
        <v>26</v>
      </c>
      <c r="S10" s="51" t="s">
        <v>26</v>
      </c>
      <c r="T10" s="51" t="s">
        <v>26</v>
      </c>
      <c r="U10" s="51" t="s">
        <v>26</v>
      </c>
      <c r="V10" s="51" t="s">
        <v>26</v>
      </c>
      <c r="W10" s="51" t="s">
        <v>26</v>
      </c>
      <c r="X10" s="51"/>
      <c r="Y10" s="51" t="s">
        <v>26</v>
      </c>
      <c r="Z10" s="51" t="s">
        <v>26</v>
      </c>
      <c r="AA10" s="51" t="s">
        <v>26</v>
      </c>
      <c r="AB10" s="51" t="s">
        <v>26</v>
      </c>
      <c r="AC10" s="51" t="s">
        <v>26</v>
      </c>
      <c r="AD10" s="51" t="s">
        <v>26</v>
      </c>
      <c r="AE10" s="51"/>
      <c r="AF10" s="51" t="s">
        <v>26</v>
      </c>
      <c r="AG10" s="51" t="s">
        <v>26</v>
      </c>
      <c r="AH10" s="51" t="s">
        <v>26</v>
      </c>
      <c r="AI10" s="51"/>
      <c r="AJ10" s="54">
        <f t="shared" si="5"/>
        <v>26</v>
      </c>
      <c r="AK10" s="51">
        <f>COUNTIF(E10:AI10,"P")</f>
        <v>0</v>
      </c>
      <c r="AL10" s="51">
        <f>COUNTIF(E10:AI10,"L")</f>
        <v>0</v>
      </c>
      <c r="AM10" s="54">
        <f t="shared" si="6"/>
        <v>26</v>
      </c>
      <c r="AN10" s="51"/>
    </row>
    <row r="11" spans="1:40" ht="21.75" customHeight="1" x14ac:dyDescent="0.25">
      <c r="A11" s="61">
        <v>4</v>
      </c>
      <c r="B11" s="62"/>
      <c r="C11" s="63" t="s">
        <v>61</v>
      </c>
      <c r="D11" s="52" t="s">
        <v>52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 t="s">
        <v>26</v>
      </c>
      <c r="AC11" s="51" t="s">
        <v>26</v>
      </c>
      <c r="AD11" s="51" t="s">
        <v>26</v>
      </c>
      <c r="AE11" s="51"/>
      <c r="AF11" s="51" t="s">
        <v>26</v>
      </c>
      <c r="AG11" s="51" t="s">
        <v>26</v>
      </c>
      <c r="AH11" s="51" t="s">
        <v>26</v>
      </c>
      <c r="AI11" s="51"/>
      <c r="AJ11" s="54">
        <f t="shared" si="5"/>
        <v>6</v>
      </c>
      <c r="AK11" s="51">
        <f>COUNTIF(E11:AI11,"P")</f>
        <v>0</v>
      </c>
      <c r="AL11" s="51">
        <f>COUNTIF(E11:AI11,"L")</f>
        <v>0</v>
      </c>
      <c r="AM11" s="54">
        <f t="shared" si="6"/>
        <v>6</v>
      </c>
      <c r="AN11" s="51"/>
    </row>
    <row r="13" spans="1:40" x14ac:dyDescent="0.25">
      <c r="E13" s="34" t="s">
        <v>46</v>
      </c>
      <c r="F13" s="35"/>
      <c r="G13" s="35"/>
      <c r="H13" s="36"/>
      <c r="I13" s="36"/>
      <c r="J13" s="35"/>
      <c r="K13" s="35"/>
      <c r="L13" s="35"/>
      <c r="M13" s="36"/>
      <c r="N13" s="36"/>
      <c r="O13" s="36"/>
      <c r="P13" s="36"/>
      <c r="Q13" s="35"/>
      <c r="R13" s="34" t="s">
        <v>47</v>
      </c>
      <c r="S13" s="35"/>
      <c r="T13" s="34"/>
      <c r="U13" s="36"/>
      <c r="V13" s="37"/>
      <c r="W13" s="37"/>
      <c r="X13" s="37"/>
      <c r="Y13" s="36"/>
      <c r="Z13" s="36"/>
      <c r="AA13" s="36"/>
      <c r="AB13" s="36"/>
      <c r="AC13" s="36"/>
      <c r="AD13" s="36"/>
      <c r="AE13" s="36"/>
      <c r="AF13" s="34" t="s">
        <v>21</v>
      </c>
      <c r="AG13" s="36"/>
      <c r="AH13" s="36"/>
    </row>
    <row r="14" spans="1:40" x14ac:dyDescent="0.25">
      <c r="E14" s="38" t="s">
        <v>48</v>
      </c>
      <c r="F14" s="36"/>
      <c r="G14" s="36"/>
      <c r="H14" s="36"/>
      <c r="I14" s="39"/>
      <c r="J14" s="36"/>
      <c r="K14" s="40"/>
      <c r="L14" s="40"/>
      <c r="M14" s="40"/>
      <c r="N14" s="40"/>
      <c r="O14" s="36"/>
      <c r="P14" s="36"/>
      <c r="Q14" s="40"/>
      <c r="R14" s="38" t="s">
        <v>48</v>
      </c>
      <c r="S14" s="40"/>
      <c r="T14" s="40"/>
      <c r="U14" s="36"/>
      <c r="V14" s="37"/>
      <c r="W14" s="37"/>
      <c r="X14" s="37"/>
      <c r="Y14" s="36"/>
      <c r="Z14" s="36"/>
      <c r="AA14" s="36"/>
      <c r="AB14" s="36"/>
      <c r="AC14" s="36"/>
      <c r="AD14" s="36"/>
      <c r="AE14" s="36"/>
      <c r="AF14" s="41" t="s">
        <v>49</v>
      </c>
      <c r="AG14" s="36"/>
      <c r="AH14" s="36"/>
    </row>
    <row r="15" spans="1:40" x14ac:dyDescent="0.25">
      <c r="E15" s="4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42"/>
      <c r="S15" s="36"/>
      <c r="T15" s="36"/>
      <c r="U15" s="36"/>
      <c r="V15" s="37"/>
      <c r="W15" s="37"/>
      <c r="X15" s="37"/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6" spans="1:40" s="55" customFormat="1" ht="20.25" customHeight="1" x14ac:dyDescent="0.25">
      <c r="D16" s="56" t="s">
        <v>56</v>
      </c>
    </row>
    <row r="17" spans="4:4" s="55" customFormat="1" ht="20.25" customHeight="1" x14ac:dyDescent="0.25">
      <c r="D17" s="56" t="s">
        <v>62</v>
      </c>
    </row>
    <row r="18" spans="4:4" s="55" customFormat="1" ht="20.25" customHeight="1" x14ac:dyDescent="0.25"/>
    <row r="19" spans="4:4" s="55" customFormat="1" ht="20.25" customHeight="1" x14ac:dyDescent="0.25"/>
    <row r="20" spans="4:4" s="55" customFormat="1" ht="20.25" customHeight="1" x14ac:dyDescent="0.25"/>
    <row r="21" spans="4:4" s="55" customFormat="1" ht="20.25" customHeight="1" x14ac:dyDescent="0.25"/>
  </sheetData>
  <mergeCells count="13">
    <mergeCell ref="AJ5:AJ7"/>
    <mergeCell ref="AK5:AK7"/>
    <mergeCell ref="AL5:AL7"/>
    <mergeCell ref="AM5:AM7"/>
    <mergeCell ref="AN5:AN7"/>
    <mergeCell ref="A3:AI3"/>
    <mergeCell ref="H4:I4"/>
    <mergeCell ref="L4:M4"/>
    <mergeCell ref="A5:A7"/>
    <mergeCell ref="B5:B7"/>
    <mergeCell ref="C5:C7"/>
    <mergeCell ref="D5:D7"/>
    <mergeCell ref="E5:AI5"/>
  </mergeCells>
  <conditionalFormatting sqref="E6:AI11">
    <cfRule type="expression" dxfId="9" priority="1">
      <formula>WEEKDAY(E$6)=1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showZeros="0" tabSelected="1" zoomScale="70" zoomScaleNormal="70" workbookViewId="0">
      <pane xSplit="4" topLeftCell="E1" activePane="topRight" state="frozen"/>
      <selection pane="topRight" activeCell="AE23" sqref="AE23"/>
    </sheetView>
  </sheetViews>
  <sheetFormatPr defaultRowHeight="15.75" x14ac:dyDescent="0.25"/>
  <cols>
    <col min="1" max="1" width="5.42578125" style="44" customWidth="1"/>
    <col min="2" max="2" width="7.85546875" style="44" hidden="1" customWidth="1"/>
    <col min="3" max="3" width="10" style="44" customWidth="1"/>
    <col min="4" max="4" width="17" style="44" customWidth="1"/>
    <col min="5" max="35" width="4" style="44" customWidth="1"/>
    <col min="36" max="36" width="6.5703125" style="44" customWidth="1"/>
    <col min="37" max="37" width="6.28515625" style="44" customWidth="1"/>
    <col min="38" max="38" width="6.85546875" style="44" customWidth="1"/>
    <col min="39" max="39" width="9.85546875" style="44" customWidth="1"/>
    <col min="40" max="42" width="8.7109375" style="71" hidden="1" customWidth="1"/>
    <col min="43" max="16384" width="9.140625" style="44"/>
  </cols>
  <sheetData>
    <row r="1" spans="1:42" ht="18.75" x14ac:dyDescent="0.3">
      <c r="A1" s="43"/>
      <c r="B1" s="43"/>
      <c r="K1" s="28" t="s">
        <v>24</v>
      </c>
      <c r="L1" s="28"/>
      <c r="M1" s="28"/>
      <c r="N1" s="28"/>
      <c r="O1" s="29" t="s">
        <v>25</v>
      </c>
      <c r="P1" s="30"/>
      <c r="Q1" s="30"/>
      <c r="R1" s="30"/>
      <c r="S1" s="31" t="s">
        <v>26</v>
      </c>
      <c r="T1" s="30"/>
      <c r="U1" s="29" t="s">
        <v>27</v>
      </c>
      <c r="V1" s="30"/>
      <c r="W1" s="30"/>
      <c r="X1" s="30"/>
      <c r="Y1" s="29"/>
      <c r="Z1" s="31" t="s">
        <v>28</v>
      </c>
      <c r="AA1" s="30"/>
      <c r="AB1" s="30"/>
      <c r="AC1" s="30" t="s">
        <v>69</v>
      </c>
      <c r="AD1" s="30"/>
      <c r="AE1" s="30"/>
      <c r="AF1" s="31"/>
      <c r="AG1" s="30"/>
      <c r="AH1" s="31" t="s">
        <v>70</v>
      </c>
      <c r="AI1" s="30"/>
      <c r="AJ1" s="32"/>
      <c r="AK1" s="31"/>
    </row>
    <row r="2" spans="1:42" x14ac:dyDescent="0.25">
      <c r="O2" s="29" t="s">
        <v>29</v>
      </c>
      <c r="P2" s="30"/>
      <c r="Q2" s="30"/>
      <c r="R2" s="30"/>
      <c r="S2" s="31" t="s">
        <v>30</v>
      </c>
      <c r="T2" s="30"/>
      <c r="U2" s="29" t="s">
        <v>31</v>
      </c>
      <c r="V2" s="30"/>
      <c r="W2" s="30"/>
      <c r="X2" s="30"/>
      <c r="Y2" s="29"/>
      <c r="Z2" s="31" t="s">
        <v>32</v>
      </c>
      <c r="AA2" s="30"/>
      <c r="AB2" s="30"/>
      <c r="AC2" s="30"/>
      <c r="AD2" s="30"/>
      <c r="AE2" s="30"/>
      <c r="AF2" s="31"/>
      <c r="AG2" s="30"/>
      <c r="AH2" s="30"/>
      <c r="AI2" s="30"/>
      <c r="AJ2" s="33"/>
      <c r="AK2" s="31"/>
    </row>
    <row r="3" spans="1:42" ht="22.5" x14ac:dyDescent="0.3">
      <c r="A3" s="88" t="s">
        <v>63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2" ht="21.75" customHeight="1" x14ac:dyDescent="0.25">
      <c r="H4" s="89" t="s">
        <v>33</v>
      </c>
      <c r="I4" s="89"/>
      <c r="J4" s="58">
        <v>12</v>
      </c>
      <c r="K4" s="74" t="s">
        <v>34</v>
      </c>
      <c r="M4" s="95">
        <v>2022</v>
      </c>
      <c r="N4" s="95"/>
    </row>
    <row r="5" spans="1:42" ht="24.75" customHeight="1" x14ac:dyDescent="0.25">
      <c r="A5" s="93" t="s">
        <v>35</v>
      </c>
      <c r="B5" s="93" t="s">
        <v>36</v>
      </c>
      <c r="C5" s="93" t="s">
        <v>37</v>
      </c>
      <c r="D5" s="94" t="s">
        <v>38</v>
      </c>
      <c r="E5" s="92" t="s">
        <v>39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87" t="s">
        <v>53</v>
      </c>
      <c r="AK5" s="87" t="s">
        <v>40</v>
      </c>
      <c r="AL5" s="87" t="s">
        <v>54</v>
      </c>
      <c r="AM5" s="87" t="s">
        <v>55</v>
      </c>
      <c r="AN5" s="87" t="s">
        <v>71</v>
      </c>
      <c r="AO5" s="87"/>
      <c r="AP5" s="87"/>
    </row>
    <row r="6" spans="1:42" ht="24.75" customHeight="1" x14ac:dyDescent="0.25">
      <c r="A6" s="93"/>
      <c r="B6" s="93"/>
      <c r="C6" s="93"/>
      <c r="D6" s="94"/>
      <c r="E6" s="70">
        <f>DATE(M4,J4,1)</f>
        <v>44896</v>
      </c>
      <c r="F6" s="70">
        <f>E6+1</f>
        <v>44897</v>
      </c>
      <c r="G6" s="70">
        <f t="shared" ref="G6:AF6" si="0">F6+1</f>
        <v>44898</v>
      </c>
      <c r="H6" s="70">
        <f t="shared" si="0"/>
        <v>44899</v>
      </c>
      <c r="I6" s="70">
        <f t="shared" si="0"/>
        <v>44900</v>
      </c>
      <c r="J6" s="70">
        <f t="shared" si="0"/>
        <v>44901</v>
      </c>
      <c r="K6" s="70">
        <f t="shared" si="0"/>
        <v>44902</v>
      </c>
      <c r="L6" s="70">
        <f t="shared" si="0"/>
        <v>44903</v>
      </c>
      <c r="M6" s="70">
        <f t="shared" si="0"/>
        <v>44904</v>
      </c>
      <c r="N6" s="70">
        <f t="shared" si="0"/>
        <v>44905</v>
      </c>
      <c r="O6" s="70">
        <f t="shared" si="0"/>
        <v>44906</v>
      </c>
      <c r="P6" s="70">
        <f t="shared" si="0"/>
        <v>44907</v>
      </c>
      <c r="Q6" s="70">
        <f t="shared" si="0"/>
        <v>44908</v>
      </c>
      <c r="R6" s="70">
        <f t="shared" si="0"/>
        <v>44909</v>
      </c>
      <c r="S6" s="70">
        <f t="shared" si="0"/>
        <v>44910</v>
      </c>
      <c r="T6" s="70">
        <f t="shared" si="0"/>
        <v>44911</v>
      </c>
      <c r="U6" s="70">
        <f t="shared" si="0"/>
        <v>44912</v>
      </c>
      <c r="V6" s="70">
        <f t="shared" si="0"/>
        <v>44913</v>
      </c>
      <c r="W6" s="70">
        <f t="shared" si="0"/>
        <v>44914</v>
      </c>
      <c r="X6" s="70">
        <f t="shared" si="0"/>
        <v>44915</v>
      </c>
      <c r="Y6" s="70">
        <f t="shared" si="0"/>
        <v>44916</v>
      </c>
      <c r="Z6" s="70">
        <f t="shared" si="0"/>
        <v>44917</v>
      </c>
      <c r="AA6" s="70">
        <f t="shared" si="0"/>
        <v>44918</v>
      </c>
      <c r="AB6" s="70">
        <f t="shared" si="0"/>
        <v>44919</v>
      </c>
      <c r="AC6" s="70">
        <f t="shared" si="0"/>
        <v>44920</v>
      </c>
      <c r="AD6" s="70">
        <f t="shared" si="0"/>
        <v>44921</v>
      </c>
      <c r="AE6" s="70">
        <f t="shared" si="0"/>
        <v>44922</v>
      </c>
      <c r="AF6" s="70">
        <f t="shared" si="0"/>
        <v>44923</v>
      </c>
      <c r="AG6" s="70">
        <f>IF(AF6="","",IF(AF6=EOMONTH(DATE($M$4,$J$4,1),0),"",AF6+1))</f>
        <v>44924</v>
      </c>
      <c r="AH6" s="70">
        <f>IF(AG6="","",IF(AG6=EOMONTH(DATE($M$4,$J$4,1),0),"",AG6+1))</f>
        <v>44925</v>
      </c>
      <c r="AI6" s="70">
        <f>IF(AH6="","",IF(AH6=EOMONTH(DATE($M$4,$J$4,1),0),"",AH6+1))</f>
        <v>44926</v>
      </c>
      <c r="AJ6" s="87"/>
      <c r="AK6" s="87"/>
      <c r="AL6" s="87"/>
      <c r="AM6" s="87"/>
      <c r="AN6" s="87" t="s">
        <v>66</v>
      </c>
      <c r="AO6" s="96" t="s">
        <v>67</v>
      </c>
      <c r="AP6" s="96" t="s">
        <v>68</v>
      </c>
    </row>
    <row r="7" spans="1:42" ht="24.75" customHeight="1" x14ac:dyDescent="0.25">
      <c r="A7" s="93"/>
      <c r="B7" s="93"/>
      <c r="C7" s="93"/>
      <c r="D7" s="94"/>
      <c r="E7" s="69">
        <f>IF(E6="","",IF(WEEKDAY(E6)=1,"CN",WEEKDAY(E6)))</f>
        <v>5</v>
      </c>
      <c r="F7" s="69">
        <f t="shared" ref="F7:R7" si="1">IF(F6="","",IF(WEEKDAY(F6)=1,"CN",WEEKDAY(F6)))</f>
        <v>6</v>
      </c>
      <c r="G7" s="69">
        <f t="shared" si="1"/>
        <v>7</v>
      </c>
      <c r="H7" s="69" t="str">
        <f t="shared" si="1"/>
        <v>CN</v>
      </c>
      <c r="I7" s="69">
        <f t="shared" si="1"/>
        <v>2</v>
      </c>
      <c r="J7" s="69">
        <f t="shared" si="1"/>
        <v>3</v>
      </c>
      <c r="K7" s="69">
        <f t="shared" si="1"/>
        <v>4</v>
      </c>
      <c r="L7" s="69">
        <f t="shared" si="1"/>
        <v>5</v>
      </c>
      <c r="M7" s="69">
        <f t="shared" si="1"/>
        <v>6</v>
      </c>
      <c r="N7" s="69">
        <f t="shared" si="1"/>
        <v>7</v>
      </c>
      <c r="O7" s="69" t="str">
        <f t="shared" si="1"/>
        <v>CN</v>
      </c>
      <c r="P7" s="69">
        <f t="shared" si="1"/>
        <v>2</v>
      </c>
      <c r="Q7" s="69">
        <f t="shared" si="1"/>
        <v>3</v>
      </c>
      <c r="R7" s="69">
        <f t="shared" si="1"/>
        <v>4</v>
      </c>
      <c r="S7" s="69">
        <f>IF(S6="","",IF(WEEKDAY(S6)=1,"CN",WEEKDAY(S6)))</f>
        <v>5</v>
      </c>
      <c r="T7" s="69">
        <f t="shared" ref="T7:AB7" si="2">IF(T6="","",IF(WEEKDAY(T6)=1,"CN",WEEKDAY(T6)))</f>
        <v>6</v>
      </c>
      <c r="U7" s="69">
        <f t="shared" si="2"/>
        <v>7</v>
      </c>
      <c r="V7" s="69" t="str">
        <f t="shared" si="2"/>
        <v>CN</v>
      </c>
      <c r="W7" s="69">
        <f t="shared" si="2"/>
        <v>2</v>
      </c>
      <c r="X7" s="69">
        <f t="shared" si="2"/>
        <v>3</v>
      </c>
      <c r="Y7" s="69">
        <f t="shared" si="2"/>
        <v>4</v>
      </c>
      <c r="Z7" s="69">
        <f t="shared" si="2"/>
        <v>5</v>
      </c>
      <c r="AA7" s="69">
        <f t="shared" si="2"/>
        <v>6</v>
      </c>
      <c r="AB7" s="69">
        <f t="shared" si="2"/>
        <v>7</v>
      </c>
      <c r="AC7" s="69" t="str">
        <f>IF(AC6="","",IF(WEEKDAY(AC6)=1,"CN",WEEKDAY(AC6)))</f>
        <v>CN</v>
      </c>
      <c r="AD7" s="69">
        <f t="shared" ref="AD7:AI7" si="3">IF(AD6="","",IF(WEEKDAY(AD6)=1,"CN",WEEKDAY(AD6)))</f>
        <v>2</v>
      </c>
      <c r="AE7" s="69">
        <f t="shared" si="3"/>
        <v>3</v>
      </c>
      <c r="AF7" s="69">
        <f t="shared" si="3"/>
        <v>4</v>
      </c>
      <c r="AG7" s="69">
        <f t="shared" si="3"/>
        <v>5</v>
      </c>
      <c r="AH7" s="69">
        <f t="shared" si="3"/>
        <v>6</v>
      </c>
      <c r="AI7" s="69">
        <f t="shared" si="3"/>
        <v>7</v>
      </c>
      <c r="AJ7" s="87"/>
      <c r="AK7" s="87"/>
      <c r="AL7" s="87"/>
      <c r="AM7" s="87"/>
      <c r="AN7" s="87"/>
      <c r="AO7" s="96"/>
      <c r="AP7" s="96"/>
    </row>
    <row r="8" spans="1:42" ht="21.75" customHeight="1" x14ac:dyDescent="0.25">
      <c r="A8" s="61">
        <v>1</v>
      </c>
      <c r="B8" s="62" t="s">
        <v>42</v>
      </c>
      <c r="C8" s="59" t="s">
        <v>13</v>
      </c>
      <c r="D8" s="50" t="s">
        <v>14</v>
      </c>
      <c r="E8" s="67" t="s">
        <v>26</v>
      </c>
      <c r="F8" s="67" t="s">
        <v>26</v>
      </c>
      <c r="G8" s="67" t="s">
        <v>26</v>
      </c>
      <c r="H8" s="67"/>
      <c r="I8" s="67" t="s">
        <v>26</v>
      </c>
      <c r="J8" s="67" t="s">
        <v>26</v>
      </c>
      <c r="K8" s="67" t="s">
        <v>26</v>
      </c>
      <c r="L8" s="67" t="s">
        <v>26</v>
      </c>
      <c r="M8" s="67" t="s">
        <v>26</v>
      </c>
      <c r="N8" s="67" t="s">
        <v>26</v>
      </c>
      <c r="O8" s="67"/>
      <c r="P8" s="68" t="s">
        <v>28</v>
      </c>
      <c r="Q8" s="67" t="s">
        <v>26</v>
      </c>
      <c r="R8" s="67" t="s">
        <v>26</v>
      </c>
      <c r="S8" s="67" t="s">
        <v>26</v>
      </c>
      <c r="T8" s="67" t="s">
        <v>26</v>
      </c>
      <c r="U8" s="67" t="s">
        <v>26</v>
      </c>
      <c r="V8" s="67"/>
      <c r="W8" s="67" t="s">
        <v>26</v>
      </c>
      <c r="X8" s="67" t="s">
        <v>26</v>
      </c>
      <c r="Y8" s="67" t="s">
        <v>26</v>
      </c>
      <c r="Z8" s="67" t="s">
        <v>26</v>
      </c>
      <c r="AA8" s="67" t="s">
        <v>26</v>
      </c>
      <c r="AB8" s="67" t="s">
        <v>26</v>
      </c>
      <c r="AC8" s="67"/>
      <c r="AD8" s="67" t="s">
        <v>26</v>
      </c>
      <c r="AE8" s="67" t="s">
        <v>26</v>
      </c>
      <c r="AF8" s="68" t="s">
        <v>28</v>
      </c>
      <c r="AG8" s="67" t="s">
        <v>26</v>
      </c>
      <c r="AH8" s="67" t="s">
        <v>26</v>
      </c>
      <c r="AI8" s="67" t="s">
        <v>26</v>
      </c>
      <c r="AJ8" s="54">
        <f>COUNTIF(E8:AI8,"X")+COUNTIF(E8:AI8,"X/2")/2</f>
        <v>25</v>
      </c>
      <c r="AK8" s="51">
        <f>COUNTIF(E8:AI8,"P")+COUNTIF(E8:AI8,$M$9)/2</f>
        <v>2</v>
      </c>
      <c r="AL8" s="51">
        <f>COUNTIF(E8:AI8,"L")</f>
        <v>0</v>
      </c>
      <c r="AM8" s="54">
        <f>SUM(AJ8:AL8)</f>
        <v>27</v>
      </c>
      <c r="AN8" s="73">
        <v>9</v>
      </c>
      <c r="AO8" s="73">
        <f>2+AK8</f>
        <v>4</v>
      </c>
      <c r="AP8" s="73">
        <f>AN8-AO8</f>
        <v>5</v>
      </c>
    </row>
    <row r="9" spans="1:42" ht="21.75" customHeight="1" x14ac:dyDescent="0.25">
      <c r="A9" s="61">
        <v>2</v>
      </c>
      <c r="B9" s="62" t="s">
        <v>43</v>
      </c>
      <c r="C9" s="60" t="s">
        <v>16</v>
      </c>
      <c r="D9" s="52" t="s">
        <v>52</v>
      </c>
      <c r="E9" s="67" t="s">
        <v>26</v>
      </c>
      <c r="F9" s="67" t="s">
        <v>26</v>
      </c>
      <c r="G9" s="67" t="s">
        <v>26</v>
      </c>
      <c r="H9" s="67"/>
      <c r="I9" s="67" t="s">
        <v>26</v>
      </c>
      <c r="J9" s="67" t="s">
        <v>26</v>
      </c>
      <c r="K9" s="67" t="s">
        <v>26</v>
      </c>
      <c r="L9" s="67" t="s">
        <v>26</v>
      </c>
      <c r="M9" s="68" t="s">
        <v>30</v>
      </c>
      <c r="N9" s="67" t="s">
        <v>26</v>
      </c>
      <c r="O9" s="67"/>
      <c r="P9" s="67" t="s">
        <v>26</v>
      </c>
      <c r="Q9" s="67" t="s">
        <v>26</v>
      </c>
      <c r="R9" s="67" t="s">
        <v>26</v>
      </c>
      <c r="S9" s="67" t="s">
        <v>26</v>
      </c>
      <c r="T9" s="67" t="s">
        <v>26</v>
      </c>
      <c r="U9" s="67" t="s">
        <v>26</v>
      </c>
      <c r="V9" s="67"/>
      <c r="W9" s="67" t="s">
        <v>26</v>
      </c>
      <c r="X9" s="67" t="s">
        <v>26</v>
      </c>
      <c r="Y9" s="67" t="s">
        <v>26</v>
      </c>
      <c r="Z9" s="67" t="s">
        <v>26</v>
      </c>
      <c r="AA9" s="67" t="s">
        <v>26</v>
      </c>
      <c r="AB9" s="67" t="s">
        <v>26</v>
      </c>
      <c r="AC9" s="67"/>
      <c r="AD9" s="67" t="s">
        <v>26</v>
      </c>
      <c r="AE9" s="67" t="s">
        <v>26</v>
      </c>
      <c r="AF9" s="67" t="s">
        <v>26</v>
      </c>
      <c r="AG9" s="67" t="s">
        <v>26</v>
      </c>
      <c r="AH9" s="67" t="s">
        <v>26</v>
      </c>
      <c r="AI9" s="67" t="s">
        <v>26</v>
      </c>
      <c r="AJ9" s="54">
        <f t="shared" ref="AJ9:AJ12" si="4">COUNTIF(E9:AI9,"X")+COUNTIF(E9:AI9,"X/2")/2</f>
        <v>26.5</v>
      </c>
      <c r="AK9" s="51">
        <f>COUNTIF(E9:AI9,"P")+COUNTIF(E9:AI9,$M$9)/2</f>
        <v>0.5</v>
      </c>
      <c r="AL9" s="51">
        <f>COUNTIF(E9:AI9,"L")</f>
        <v>0</v>
      </c>
      <c r="AM9" s="54">
        <f t="shared" ref="AM9:AM12" si="5">SUM(AJ9:AL9)</f>
        <v>27</v>
      </c>
      <c r="AN9" s="73">
        <v>5</v>
      </c>
      <c r="AO9" s="73">
        <f>0.5+AK9</f>
        <v>1</v>
      </c>
      <c r="AP9" s="73">
        <f t="shared" ref="AP9:AP12" si="6">AN9-AO9</f>
        <v>4</v>
      </c>
    </row>
    <row r="10" spans="1:42" ht="21.75" customHeight="1" x14ac:dyDescent="0.25">
      <c r="A10" s="61">
        <v>3</v>
      </c>
      <c r="B10" s="62" t="s">
        <v>44</v>
      </c>
      <c r="C10" s="60" t="s">
        <v>18</v>
      </c>
      <c r="D10" s="52" t="s">
        <v>52</v>
      </c>
      <c r="E10" s="67" t="s">
        <v>26</v>
      </c>
      <c r="F10" s="67" t="s">
        <v>26</v>
      </c>
      <c r="G10" s="67" t="s">
        <v>26</v>
      </c>
      <c r="H10" s="67"/>
      <c r="I10" s="67" t="s">
        <v>26</v>
      </c>
      <c r="J10" s="67" t="s">
        <v>26</v>
      </c>
      <c r="K10" s="67" t="s">
        <v>26</v>
      </c>
      <c r="L10" s="67" t="s">
        <v>26</v>
      </c>
      <c r="M10" s="67" t="s">
        <v>26</v>
      </c>
      <c r="N10" s="67" t="s">
        <v>26</v>
      </c>
      <c r="O10" s="67"/>
      <c r="P10" s="67" t="s">
        <v>26</v>
      </c>
      <c r="Q10" s="67" t="s">
        <v>26</v>
      </c>
      <c r="R10" s="67" t="s">
        <v>26</v>
      </c>
      <c r="S10" s="67" t="s">
        <v>26</v>
      </c>
      <c r="T10" s="67" t="s">
        <v>26</v>
      </c>
      <c r="U10" s="67" t="s">
        <v>26</v>
      </c>
      <c r="V10" s="67"/>
      <c r="W10" s="67" t="s">
        <v>26</v>
      </c>
      <c r="X10" s="67" t="s">
        <v>26</v>
      </c>
      <c r="Y10" s="67" t="s">
        <v>26</v>
      </c>
      <c r="Z10" s="67" t="s">
        <v>26</v>
      </c>
      <c r="AA10" s="67" t="s">
        <v>26</v>
      </c>
      <c r="AB10" s="67" t="s">
        <v>26</v>
      </c>
      <c r="AC10" s="67"/>
      <c r="AD10" s="67" t="s">
        <v>26</v>
      </c>
      <c r="AE10" s="67" t="s">
        <v>26</v>
      </c>
      <c r="AF10" s="67" t="s">
        <v>26</v>
      </c>
      <c r="AG10" s="67" t="s">
        <v>26</v>
      </c>
      <c r="AH10" s="67" t="s">
        <v>26</v>
      </c>
      <c r="AI10" s="67" t="s">
        <v>26</v>
      </c>
      <c r="AJ10" s="54">
        <f t="shared" si="4"/>
        <v>27</v>
      </c>
      <c r="AK10" s="51">
        <f t="shared" ref="AK10:AK12" si="7">COUNTIF(E10:AI10,"P")+COUNTIF(E10:AI10,$M$9)/2</f>
        <v>0</v>
      </c>
      <c r="AL10" s="51">
        <f>COUNTIF(E10:AI10,"L")</f>
        <v>0</v>
      </c>
      <c r="AM10" s="54">
        <f t="shared" si="5"/>
        <v>27</v>
      </c>
      <c r="AN10" s="73">
        <v>3</v>
      </c>
      <c r="AO10" s="73">
        <f>AK10</f>
        <v>0</v>
      </c>
      <c r="AP10" s="73">
        <f t="shared" si="6"/>
        <v>3</v>
      </c>
    </row>
    <row r="11" spans="1:42" ht="21.75" customHeight="1" x14ac:dyDescent="0.25">
      <c r="A11" s="61">
        <v>4</v>
      </c>
      <c r="B11" s="62"/>
      <c r="C11" s="63" t="s">
        <v>61</v>
      </c>
      <c r="D11" s="52" t="s">
        <v>52</v>
      </c>
      <c r="E11" s="67" t="s">
        <v>26</v>
      </c>
      <c r="F11" s="67" t="s">
        <v>26</v>
      </c>
      <c r="G11" s="67" t="s">
        <v>26</v>
      </c>
      <c r="H11" s="67"/>
      <c r="I11" s="67" t="s">
        <v>26</v>
      </c>
      <c r="J11" s="67" t="s">
        <v>26</v>
      </c>
      <c r="K11" s="67" t="s">
        <v>26</v>
      </c>
      <c r="L11" s="67" t="s">
        <v>26</v>
      </c>
      <c r="M11" s="67" t="s">
        <v>26</v>
      </c>
      <c r="N11" s="67" t="s">
        <v>26</v>
      </c>
      <c r="O11" s="67"/>
      <c r="P11" s="67" t="s">
        <v>26</v>
      </c>
      <c r="Q11" s="67" t="s">
        <v>26</v>
      </c>
      <c r="R11" s="67" t="s">
        <v>26</v>
      </c>
      <c r="S11" s="68" t="s">
        <v>70</v>
      </c>
      <c r="T11" s="67" t="s">
        <v>26</v>
      </c>
      <c r="U11" s="67" t="s">
        <v>26</v>
      </c>
      <c r="V11" s="67"/>
      <c r="W11" s="67" t="s">
        <v>26</v>
      </c>
      <c r="X11" s="67" t="s">
        <v>26</v>
      </c>
      <c r="Y11" s="67" t="s">
        <v>26</v>
      </c>
      <c r="Z11" s="67" t="s">
        <v>26</v>
      </c>
      <c r="AA11" s="67" t="s">
        <v>26</v>
      </c>
      <c r="AB11" s="67" t="s">
        <v>26</v>
      </c>
      <c r="AC11" s="67"/>
      <c r="AD11" s="67" t="s">
        <v>26</v>
      </c>
      <c r="AE11" s="67" t="s">
        <v>26</v>
      </c>
      <c r="AF11" s="67" t="s">
        <v>26</v>
      </c>
      <c r="AG11" s="67" t="s">
        <v>26</v>
      </c>
      <c r="AH11" s="67" t="s">
        <v>26</v>
      </c>
      <c r="AI11" s="68"/>
      <c r="AJ11" s="54">
        <f>COUNTIF(E11:AI11,"X")+COUNTIF(E11:AI11,"X/2")/2</f>
        <v>25</v>
      </c>
      <c r="AK11" s="51">
        <f>COUNTIF(E11:AI11,"P")+COUNTIF(E11:AI11,$M$9)/2</f>
        <v>0</v>
      </c>
      <c r="AL11" s="51"/>
      <c r="AM11" s="54">
        <f t="shared" si="5"/>
        <v>25</v>
      </c>
      <c r="AN11" s="73"/>
      <c r="AO11" s="73">
        <f>AK11</f>
        <v>0</v>
      </c>
      <c r="AP11" s="73">
        <f t="shared" si="6"/>
        <v>0</v>
      </c>
    </row>
    <row r="12" spans="1:42" ht="21.75" customHeight="1" x14ac:dyDescent="0.25">
      <c r="A12" s="61">
        <v>5</v>
      </c>
      <c r="B12" s="62"/>
      <c r="C12" s="63" t="s">
        <v>65</v>
      </c>
      <c r="D12" s="52" t="s">
        <v>52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7" t="s">
        <v>26</v>
      </c>
      <c r="U12" s="67" t="s">
        <v>26</v>
      </c>
      <c r="V12" s="67"/>
      <c r="W12" s="67" t="s">
        <v>26</v>
      </c>
      <c r="X12" s="67" t="s">
        <v>26</v>
      </c>
      <c r="Y12" s="67" t="s">
        <v>26</v>
      </c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54">
        <f t="shared" si="4"/>
        <v>5</v>
      </c>
      <c r="AK12" s="51">
        <f t="shared" si="7"/>
        <v>0</v>
      </c>
      <c r="AL12" s="51">
        <f>COUNTIF(E12:AI12,"L")</f>
        <v>0</v>
      </c>
      <c r="AM12" s="54">
        <f t="shared" si="5"/>
        <v>5</v>
      </c>
      <c r="AN12" s="73"/>
      <c r="AO12" s="73">
        <f>AN12</f>
        <v>0</v>
      </c>
      <c r="AP12" s="73">
        <f t="shared" si="6"/>
        <v>0</v>
      </c>
    </row>
    <row r="14" spans="1:42" x14ac:dyDescent="0.25">
      <c r="E14" s="34" t="s">
        <v>46</v>
      </c>
      <c r="F14" s="35"/>
      <c r="G14" s="35"/>
      <c r="H14" s="36"/>
      <c r="I14" s="36"/>
      <c r="J14" s="35"/>
      <c r="K14" s="35"/>
      <c r="L14" s="35"/>
      <c r="M14" s="36"/>
      <c r="N14" s="36"/>
      <c r="O14" s="36"/>
      <c r="P14" s="36"/>
      <c r="Q14" s="35"/>
      <c r="R14" s="34" t="s">
        <v>47</v>
      </c>
      <c r="S14" s="35"/>
      <c r="T14" s="34"/>
      <c r="U14" s="36"/>
      <c r="V14" s="37"/>
      <c r="W14" s="37"/>
      <c r="X14" s="37"/>
      <c r="Y14" s="36"/>
      <c r="Z14" s="36"/>
      <c r="AA14" s="36"/>
      <c r="AB14" s="36"/>
      <c r="AC14" s="36"/>
      <c r="AD14" s="36"/>
      <c r="AE14" s="36"/>
      <c r="AF14" s="34" t="s">
        <v>21</v>
      </c>
      <c r="AG14" s="36"/>
      <c r="AH14" s="36"/>
    </row>
    <row r="15" spans="1:42" x14ac:dyDescent="0.25">
      <c r="E15" s="38" t="s">
        <v>48</v>
      </c>
      <c r="F15" s="36"/>
      <c r="G15" s="36"/>
      <c r="H15" s="36"/>
      <c r="I15" s="39"/>
      <c r="J15" s="36"/>
      <c r="K15" s="40"/>
      <c r="L15" s="40"/>
      <c r="M15" s="40"/>
      <c r="N15" s="40"/>
      <c r="O15" s="36"/>
      <c r="P15" s="36"/>
      <c r="Q15" s="40"/>
      <c r="R15" s="38" t="s">
        <v>48</v>
      </c>
      <c r="S15" s="40"/>
      <c r="T15" s="40"/>
      <c r="U15" s="36"/>
      <c r="V15" s="37"/>
      <c r="W15" s="37"/>
      <c r="X15" s="37"/>
      <c r="Y15" s="36"/>
      <c r="Z15" s="36"/>
      <c r="AA15" s="36"/>
      <c r="AB15" s="36"/>
      <c r="AC15" s="36"/>
      <c r="AD15" s="36"/>
      <c r="AE15" s="36"/>
      <c r="AF15" s="41" t="s">
        <v>49</v>
      </c>
      <c r="AG15" s="36"/>
      <c r="AH15" s="36"/>
    </row>
    <row r="16" spans="1:42" x14ac:dyDescent="0.25">
      <c r="E16" s="42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42"/>
      <c r="S16" s="36"/>
      <c r="T16" s="36"/>
      <c r="U16" s="36"/>
      <c r="V16" s="37"/>
      <c r="W16" s="37"/>
      <c r="X16" s="37"/>
      <c r="Y16" s="36"/>
      <c r="Z16" s="36"/>
      <c r="AA16" s="36"/>
      <c r="AB16" s="36"/>
      <c r="AC16" s="36"/>
      <c r="AD16" s="36"/>
      <c r="AE16" s="36"/>
      <c r="AF16" s="36"/>
      <c r="AG16" s="36"/>
      <c r="AH16" s="36"/>
    </row>
    <row r="17" spans="4:42" s="55" customFormat="1" ht="20.25" customHeight="1" x14ac:dyDescent="0.25">
      <c r="D17" s="56" t="s">
        <v>56</v>
      </c>
      <c r="AN17" s="72"/>
      <c r="AO17" s="72"/>
      <c r="AP17" s="72"/>
    </row>
    <row r="18" spans="4:42" s="55" customFormat="1" ht="20.25" customHeight="1" x14ac:dyDescent="0.25">
      <c r="D18" s="56" t="s">
        <v>62</v>
      </c>
      <c r="AN18" s="72"/>
      <c r="AO18" s="72"/>
      <c r="AP18" s="72"/>
    </row>
    <row r="19" spans="4:42" s="55" customFormat="1" ht="20.25" customHeight="1" x14ac:dyDescent="0.25">
      <c r="AN19" s="72"/>
      <c r="AO19" s="72"/>
      <c r="AP19" s="72"/>
    </row>
    <row r="20" spans="4:42" s="55" customFormat="1" ht="20.25" customHeight="1" x14ac:dyDescent="0.3">
      <c r="D20" s="64"/>
      <c r="S20" s="55" t="s">
        <v>72</v>
      </c>
      <c r="X20" s="75" t="s">
        <v>73</v>
      </c>
      <c r="AN20" s="72"/>
      <c r="AO20" s="72"/>
      <c r="AP20" s="72"/>
    </row>
    <row r="21" spans="4:42" s="55" customFormat="1" ht="20.25" customHeight="1" x14ac:dyDescent="0.25">
      <c r="D21" s="64"/>
      <c r="AN21" s="72"/>
      <c r="AO21" s="72"/>
      <c r="AP21" s="72"/>
    </row>
    <row r="22" spans="4:42" s="55" customFormat="1" ht="20.25" customHeight="1" x14ac:dyDescent="0.25">
      <c r="D22" s="64"/>
      <c r="AN22" s="72"/>
      <c r="AO22" s="72"/>
      <c r="AP22" s="72"/>
    </row>
    <row r="23" spans="4:42" ht="16.5" x14ac:dyDescent="0.25">
      <c r="D23" s="64"/>
      <c r="E23" s="55"/>
      <c r="F23" s="55"/>
      <c r="G23" s="55"/>
      <c r="H23" s="55"/>
      <c r="I23" s="55"/>
      <c r="J23" s="55"/>
    </row>
    <row r="24" spans="4:42" ht="16.5" x14ac:dyDescent="0.25">
      <c r="D24" s="65"/>
      <c r="E24" s="55"/>
      <c r="F24" s="55"/>
      <c r="G24" s="55"/>
      <c r="H24" s="55"/>
      <c r="I24" s="55"/>
      <c r="J24" s="55"/>
    </row>
    <row r="25" spans="4:42" ht="16.5" x14ac:dyDescent="0.25">
      <c r="D25" s="65"/>
      <c r="E25" s="55"/>
    </row>
    <row r="26" spans="4:42" ht="16.5" x14ac:dyDescent="0.25">
      <c r="D26" s="65"/>
      <c r="E26" s="55"/>
      <c r="F26" s="55"/>
      <c r="G26" s="55"/>
      <c r="H26" s="55"/>
      <c r="I26" s="55"/>
      <c r="J26" s="55"/>
    </row>
    <row r="27" spans="4:42" ht="16.5" x14ac:dyDescent="0.25">
      <c r="D27" s="65"/>
      <c r="E27" s="55"/>
      <c r="F27" s="55"/>
      <c r="G27" s="55"/>
      <c r="H27" s="55"/>
      <c r="I27" s="55"/>
      <c r="J27" s="55"/>
    </row>
    <row r="28" spans="4:42" ht="16.5" x14ac:dyDescent="0.25">
      <c r="D28" s="65"/>
      <c r="E28" s="55"/>
    </row>
    <row r="29" spans="4:42" ht="16.5" x14ac:dyDescent="0.25">
      <c r="D29" s="65"/>
      <c r="E29" s="55"/>
      <c r="F29" s="55"/>
      <c r="G29" s="55"/>
      <c r="H29" s="55"/>
      <c r="I29" s="55"/>
      <c r="J29" s="55"/>
    </row>
    <row r="30" spans="4:42" ht="16.5" x14ac:dyDescent="0.25">
      <c r="D30" s="65"/>
      <c r="E30" s="55"/>
      <c r="F30" s="55"/>
      <c r="G30" s="55"/>
      <c r="H30" s="55"/>
      <c r="I30" s="55"/>
    </row>
  </sheetData>
  <mergeCells count="16">
    <mergeCell ref="AJ5:AJ7"/>
    <mergeCell ref="AK5:AK7"/>
    <mergeCell ref="AL5:AL7"/>
    <mergeCell ref="AM5:AM7"/>
    <mergeCell ref="AN5:AP5"/>
    <mergeCell ref="AN6:AN7"/>
    <mergeCell ref="AO6:AO7"/>
    <mergeCell ref="AP6:AP7"/>
    <mergeCell ref="A3:AI3"/>
    <mergeCell ref="H4:I4"/>
    <mergeCell ref="A5:A7"/>
    <mergeCell ref="B5:B7"/>
    <mergeCell ref="C5:C7"/>
    <mergeCell ref="D5:D7"/>
    <mergeCell ref="E5:AI5"/>
    <mergeCell ref="M4:N4"/>
  </mergeCells>
  <conditionalFormatting sqref="E6:AI7 O8:P11 E8:N10 S11 V8:V12 E12:U12 AA12:AI12 AC8:AC11 AF8">
    <cfRule type="expression" dxfId="8" priority="9">
      <formula>WEEKDAY(E$6)=1</formula>
    </cfRule>
  </conditionalFormatting>
  <conditionalFormatting sqref="E11:N11">
    <cfRule type="expression" dxfId="7" priority="8">
      <formula>WEEKDAY(E$6)=1</formula>
    </cfRule>
  </conditionalFormatting>
  <conditionalFormatting sqref="Q8:T10 T11 U8:U11">
    <cfRule type="expression" dxfId="6" priority="7">
      <formula>WEEKDAY(Q$6)=1</formula>
    </cfRule>
  </conditionalFormatting>
  <conditionalFormatting sqref="Q11:R11">
    <cfRule type="expression" dxfId="5" priority="6">
      <formula>WEEKDAY(Q$6)=1</formula>
    </cfRule>
  </conditionalFormatting>
  <conditionalFormatting sqref="W12">
    <cfRule type="expression" dxfId="4" priority="5">
      <formula>WEEKDAY(W$6)=1</formula>
    </cfRule>
  </conditionalFormatting>
  <conditionalFormatting sqref="W8:X11 X12 Y8:Z12 AA8:AB11">
    <cfRule type="expression" dxfId="3" priority="4">
      <formula>WEEKDAY(W$6)=1</formula>
    </cfRule>
  </conditionalFormatting>
  <conditionalFormatting sqref="AD8:AE11 AF9:AF11">
    <cfRule type="expression" dxfId="2" priority="3">
      <formula>WEEKDAY(AD$6)=1</formula>
    </cfRule>
  </conditionalFormatting>
  <conditionalFormatting sqref="AG8:AG11">
    <cfRule type="expression" dxfId="1" priority="2">
      <formula>WEEKDAY(AG$6)=1</formula>
    </cfRule>
  </conditionalFormatting>
  <conditionalFormatting sqref="AH8:AI11">
    <cfRule type="expression" dxfId="0" priority="1">
      <formula>WEEKDAY(AH$6)=1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2022-09-29T00:46:54Z</dcterms:created>
  <dcterms:modified xsi:type="dcterms:W3CDTF">2023-01-03T06:22:36Z</dcterms:modified>
</cp:coreProperties>
</file>