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B2C8A0C-73CE-4493-880E-726D541F7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calcPr calcId="191029"/>
</workbook>
</file>

<file path=xl/calcChain.xml><?xml version="1.0" encoding="utf-8"?>
<calcChain xmlns="http://schemas.openxmlformats.org/spreadsheetml/2006/main">
  <c r="L13" i="4" l="1"/>
  <c r="K13" i="4"/>
  <c r="J13" i="4"/>
  <c r="I13" i="4"/>
  <c r="F13" i="4"/>
  <c r="H13" i="4" s="1"/>
  <c r="L12" i="4"/>
  <c r="K12" i="4"/>
  <c r="J12" i="4"/>
  <c r="I12" i="4"/>
  <c r="F12" i="4"/>
  <c r="H12" i="4" s="1"/>
  <c r="L11" i="4"/>
  <c r="K11" i="4"/>
  <c r="J11" i="4"/>
  <c r="I11" i="4"/>
  <c r="F11" i="4"/>
  <c r="H11" i="4" s="1"/>
  <c r="D19" i="4" l="1"/>
  <c r="L10" i="4"/>
  <c r="K10" i="4"/>
  <c r="J10" i="4"/>
  <c r="I10" i="4"/>
  <c r="F10" i="4"/>
  <c r="H10" i="4" s="1"/>
  <c r="L9" i="4"/>
  <c r="K9" i="4"/>
  <c r="J9" i="4"/>
  <c r="I9" i="4"/>
  <c r="F9" i="4"/>
  <c r="H9" i="4" s="1"/>
  <c r="I14" i="4" l="1"/>
  <c r="C15" i="4" s="1"/>
  <c r="K14" i="4"/>
  <c r="E15" i="4" s="1"/>
  <c r="L14" i="4"/>
  <c r="E16" i="4" s="1"/>
  <c r="J14" i="4"/>
  <c r="C16" i="4" s="1"/>
  <c r="C17" i="4" l="1"/>
  <c r="E17" i="4"/>
  <c r="H16" i="4"/>
  <c r="H15" i="4"/>
  <c r="H17" i="4" l="1"/>
</calcChain>
</file>

<file path=xl/sharedStrings.xml><?xml version="1.0" encoding="utf-8"?>
<sst xmlns="http://schemas.openxmlformats.org/spreadsheetml/2006/main" count="56" uniqueCount="53">
  <si>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</si>
  <si>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</si>
  <si>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</si>
  <si>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</si>
  <si>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</si>
  <si>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</si>
  <si>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</si>
  <si>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</si>
  <si>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</si>
  <si>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</si>
  <si>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</si>
  <si>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</si>
  <si>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</si>
  <si>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</si>
  <si>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</si>
  <si>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</si>
  <si>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</si>
  <si>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</si>
  <si>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</si>
  <si>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</si>
  <si>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</si>
  <si>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</si>
  <si>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</si>
  <si>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</si>
  <si>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</si>
  <si>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</si>
  <si>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</si>
  <si>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</si>
  <si>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</si>
  <si>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</si>
  <si>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</si>
  <si>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</si>
  <si>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</si>
  <si>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</si>
  <si>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2</t>
  </si>
  <si>
    <t>3</t>
  </si>
  <si>
    <t>4</t>
  </si>
  <si>
    <t>5</t>
  </si>
  <si>
    <t>1</t>
  </si>
  <si>
    <t>Giấy Excell A4/70 B</t>
  </si>
  <si>
    <t>Gram</t>
  </si>
  <si>
    <t>Mực dấu Shinny ( đỏ )</t>
  </si>
  <si>
    <t>Hộp</t>
  </si>
  <si>
    <t>Chuột Logitech  ( Có dây )</t>
  </si>
  <si>
    <t>Cái</t>
  </si>
  <si>
    <t>Bìa lỗ Nitrasa NV031 (400g)</t>
  </si>
  <si>
    <t>Xấp</t>
  </si>
  <si>
    <t>Bao thư trắng A4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</si>
  <si>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</si>
  <si>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</si>
  <si>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</si>
  <si>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</si>
  <si>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BH2510/25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</si>
</sst>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2" applyNumberFormat="1" applyFont="1"/>
    <xf numFmtId="165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14" fillId="0" borderId="0" xfId="2" applyNumberFormat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165" fontId="14" fillId="5" borderId="0" xfId="2" applyNumberFormat="1" applyFont="1" applyFill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2" fillId="0" borderId="0" xfId="1"/>
    <xf numFmtId="0" fontId="15" fillId="0" borderId="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0" xfId="1" applyFont="1" applyAlignment="1">
      <alignment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5" borderId="0" xfId="1" applyFont="1" applyFill="1"/>
    <xf numFmtId="0" fontId="6" fillId="0" borderId="0" xfId="1" applyFont="1"/>
    <xf numFmtId="0" fontId="17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100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</cellXfs>
  <cellStyles count="105">
    <cellStyle name="Comma" xfId="11" builtinId="3"/>
    <cellStyle name="Comma [0] 2" xfId="14" xr:uid="{00000000-0005-0000-0000-000001000000}"/>
    <cellStyle name="Comma 10" xfId="4" xr:uid="{00000000-0005-0000-0000-000002000000}"/>
    <cellStyle name="Comma 11" xfId="28" xr:uid="{00000000-0005-0000-0000-000003000000}"/>
    <cellStyle name="Comma 12" xfId="30" xr:uid="{00000000-0005-0000-0000-000004000000}"/>
    <cellStyle name="Comma 13" xfId="31" xr:uid="{00000000-0005-0000-0000-000005000000}"/>
    <cellStyle name="Comma 14" xfId="33" xr:uid="{00000000-0005-0000-0000-000006000000}"/>
    <cellStyle name="Comma 15" xfId="36" xr:uid="{00000000-0005-0000-0000-000007000000}"/>
    <cellStyle name="Comma 16" xfId="37" xr:uid="{00000000-0005-0000-0000-000008000000}"/>
    <cellStyle name="Comma 17" xfId="39" xr:uid="{00000000-0005-0000-0000-000009000000}"/>
    <cellStyle name="Comma 18" xfId="42" xr:uid="{00000000-0005-0000-0000-000004000000}"/>
    <cellStyle name="Comma 19" xfId="44" xr:uid="{00000000-0005-0000-0000-000004000000}"/>
    <cellStyle name="Comma 2" xfId="2" xr:uid="{00000000-0005-0000-0000-00000A000000}"/>
    <cellStyle name="Comma 2 2" xfId="6" xr:uid="{00000000-0005-0000-0000-00000B000000}"/>
    <cellStyle name="Comma 20" xfId="47" xr:uid="{00000000-0005-0000-0000-000004000000}"/>
    <cellStyle name="Comma 21" xfId="48" xr:uid="{00000000-0005-0000-0000-000004000000}"/>
    <cellStyle name="Comma 22" xfId="50" xr:uid="{00000000-0005-0000-0000-000004000000}"/>
    <cellStyle name="Comma 23" xfId="52" xr:uid="{00000000-0005-0000-0000-000004000000}"/>
    <cellStyle name="Comma 24" xfId="54" xr:uid="{00000000-0005-0000-0000-000004000000}"/>
    <cellStyle name="Comma 25" xfId="55" xr:uid="{00000000-0005-0000-0000-000004000000}"/>
    <cellStyle name="Comma 26" xfId="57" xr:uid="{00000000-0005-0000-0000-000004000000}"/>
    <cellStyle name="Comma 27" xfId="60" xr:uid="{00000000-0005-0000-0000-000004000000}"/>
    <cellStyle name="Comma 28" xfId="61" xr:uid="{00000000-0005-0000-0000-000004000000}"/>
    <cellStyle name="Comma 29" xfId="63" xr:uid="{00000000-0005-0000-0000-000004000000}"/>
    <cellStyle name="Comma 3" xfId="7" xr:uid="{00000000-0005-0000-0000-00000C000000}"/>
    <cellStyle name="Comma 30" xfId="66" xr:uid="{00000000-0005-0000-0000-000004000000}"/>
    <cellStyle name="Comma 31" xfId="68" xr:uid="{00000000-0005-0000-0000-000004000000}"/>
    <cellStyle name="Comma 32" xfId="69" xr:uid="{00000000-0005-0000-0000-000004000000}"/>
    <cellStyle name="Comma 33" xfId="72" xr:uid="{00000000-0005-0000-0000-000004000000}"/>
    <cellStyle name="Comma 34" xfId="74" xr:uid="{00000000-0005-0000-0000-000004000000}"/>
    <cellStyle name="Comma 35" xfId="75" xr:uid="{00000000-0005-0000-0000-000004000000}"/>
    <cellStyle name="Comma 36" xfId="77" xr:uid="{00000000-0005-0000-0000-000004000000}"/>
    <cellStyle name="Comma 37" xfId="80" xr:uid="{00000000-0005-0000-0000-000004000000}"/>
    <cellStyle name="Comma 38" xfId="81" xr:uid="{00000000-0005-0000-0000-000004000000}"/>
    <cellStyle name="Comma 39" xfId="83" xr:uid="{00000000-0005-0000-0000-000004000000}"/>
    <cellStyle name="Comma 4" xfId="17" xr:uid="{00000000-0005-0000-0000-00000D000000}"/>
    <cellStyle name="Comma 40" xfId="86" xr:uid="{00000000-0005-0000-0000-000004000000}"/>
    <cellStyle name="Comma 41" xfId="87" xr:uid="{00000000-0005-0000-0000-000004000000}"/>
    <cellStyle name="Comma 42" xfId="89" xr:uid="{00000000-0005-0000-0000-000004000000}"/>
    <cellStyle name="Comma 43" xfId="92" xr:uid="{00000000-0005-0000-0000-000004000000}"/>
    <cellStyle name="Comma 44" xfId="94" xr:uid="{00000000-0005-0000-0000-000004000000}"/>
    <cellStyle name="Comma 45" xfId="95" xr:uid="{00000000-0005-0000-0000-000004000000}"/>
    <cellStyle name="Comma 46" xfId="97" xr:uid="{00000000-0005-0000-0000-000004000000}"/>
    <cellStyle name="Comma 47" xfId="100" xr:uid="{00000000-0005-0000-0000-000004000000}"/>
    <cellStyle name="Comma 48" xfId="101" xr:uid="{00000000-0005-0000-0000-000004000000}"/>
    <cellStyle name="Comma 49" xfId="103" xr:uid="{00000000-0005-0000-0000-000004000000}"/>
    <cellStyle name="Comma 5" xfId="18" xr:uid="{00000000-0005-0000-0000-00000E000000}"/>
    <cellStyle name="Comma 6" xfId="20" xr:uid="{00000000-0005-0000-0000-00000F000000}"/>
    <cellStyle name="Comma 7" xfId="22" xr:uid="{00000000-0005-0000-0000-000010000000}"/>
    <cellStyle name="Comma 8" xfId="23" xr:uid="{00000000-0005-0000-0000-000011000000}"/>
    <cellStyle name="Comma 9" xfId="25" xr:uid="{00000000-0005-0000-0000-000012000000}"/>
    <cellStyle name="Currency [0] 2" xfId="13" xr:uid="{00000000-0005-0000-0000-000013000000}"/>
    <cellStyle name="Currency 10" xfId="29" xr:uid="{00000000-0005-0000-0000-000014000000}"/>
    <cellStyle name="Currency 11" xfId="32" xr:uid="{00000000-0005-0000-0000-000015000000}"/>
    <cellStyle name="Currency 12" xfId="34" xr:uid="{00000000-0005-0000-0000-000016000000}"/>
    <cellStyle name="Currency 13" xfId="35" xr:uid="{00000000-0005-0000-0000-000017000000}"/>
    <cellStyle name="Currency 14" xfId="38" xr:uid="{00000000-0005-0000-0000-000018000000}"/>
    <cellStyle name="Currency 15" xfId="40" xr:uid="{00000000-0005-0000-0000-000019000000}"/>
    <cellStyle name="Currency 16" xfId="41" xr:uid="{00000000-0005-0000-0000-000002000000}"/>
    <cellStyle name="Currency 17" xfId="43" xr:uid="{00000000-0005-0000-0000-000002000000}"/>
    <cellStyle name="Currency 18" xfId="45" xr:uid="{00000000-0005-0000-0000-000002000000}"/>
    <cellStyle name="Currency 19" xfId="49" xr:uid="{00000000-0005-0000-0000-000002000000}"/>
    <cellStyle name="Currency 2" xfId="12" xr:uid="{00000000-0005-0000-0000-00001A000000}"/>
    <cellStyle name="Currency 20" xfId="46" xr:uid="{00000000-0005-0000-0000-000002000000}"/>
    <cellStyle name="Currency 21" xfId="51" xr:uid="{00000000-0005-0000-0000-000002000000}"/>
    <cellStyle name="Currency 22" xfId="53" xr:uid="{00000000-0005-0000-0000-000002000000}"/>
    <cellStyle name="Currency 23" xfId="56" xr:uid="{00000000-0005-0000-0000-000002000000}"/>
    <cellStyle name="Currency 24" xfId="58" xr:uid="{00000000-0005-0000-0000-000002000000}"/>
    <cellStyle name="Currency 25" xfId="59" xr:uid="{00000000-0005-0000-0000-000002000000}"/>
    <cellStyle name="Currency 26" xfId="62" xr:uid="{00000000-0005-0000-0000-000002000000}"/>
    <cellStyle name="Currency 27" xfId="64" xr:uid="{00000000-0005-0000-0000-000002000000}"/>
    <cellStyle name="Currency 28" xfId="65" xr:uid="{00000000-0005-0000-0000-000002000000}"/>
    <cellStyle name="Currency 29" xfId="67" xr:uid="{00000000-0005-0000-0000-000002000000}"/>
    <cellStyle name="Currency 3" xfId="15" xr:uid="{00000000-0005-0000-0000-00001B000000}"/>
    <cellStyle name="Currency 30" xfId="70" xr:uid="{00000000-0005-0000-0000-000002000000}"/>
    <cellStyle name="Currency 31" xfId="71" xr:uid="{00000000-0005-0000-0000-000002000000}"/>
    <cellStyle name="Currency 32" xfId="73" xr:uid="{00000000-0005-0000-0000-000002000000}"/>
    <cellStyle name="Currency 33" xfId="76" xr:uid="{00000000-0005-0000-0000-000002000000}"/>
    <cellStyle name="Currency 34" xfId="78" xr:uid="{00000000-0005-0000-0000-000002000000}"/>
    <cellStyle name="Currency 35" xfId="79" xr:uid="{00000000-0005-0000-0000-000002000000}"/>
    <cellStyle name="Currency 36" xfId="82" xr:uid="{00000000-0005-0000-0000-000002000000}"/>
    <cellStyle name="Currency 37" xfId="84" xr:uid="{00000000-0005-0000-0000-000002000000}"/>
    <cellStyle name="Currency 38" xfId="85" xr:uid="{00000000-0005-0000-0000-000002000000}"/>
    <cellStyle name="Currency 39" xfId="88" xr:uid="{00000000-0005-0000-0000-000002000000}"/>
    <cellStyle name="Currency 4" xfId="19" xr:uid="{00000000-0005-0000-0000-00001C000000}"/>
    <cellStyle name="Currency 40" xfId="90" xr:uid="{00000000-0005-0000-0000-000002000000}"/>
    <cellStyle name="Currency 41" xfId="91" xr:uid="{00000000-0005-0000-0000-000002000000}"/>
    <cellStyle name="Currency 42" xfId="93" xr:uid="{00000000-0005-0000-0000-000002000000}"/>
    <cellStyle name="Currency 43" xfId="96" xr:uid="{00000000-0005-0000-0000-000002000000}"/>
    <cellStyle name="Currency 44" xfId="98" xr:uid="{00000000-0005-0000-0000-000002000000}"/>
    <cellStyle name="Currency 45" xfId="99" xr:uid="{00000000-0005-0000-0000-000002000000}"/>
    <cellStyle name="Currency 46" xfId="102" xr:uid="{00000000-0005-0000-0000-000002000000}"/>
    <cellStyle name="Currency 47" xfId="104" xr:uid="{00000000-0005-0000-0000-000002000000}"/>
    <cellStyle name="Currency 5" xfId="16" xr:uid="{00000000-0005-0000-0000-00001D000000}"/>
    <cellStyle name="Currency 6" xfId="21" xr:uid="{00000000-0005-0000-0000-00001E000000}"/>
    <cellStyle name="Currency 7" xfId="24" xr:uid="{00000000-0005-0000-0000-00001F000000}"/>
    <cellStyle name="Currency 8" xfId="26" xr:uid="{00000000-0005-0000-0000-000020000000}"/>
    <cellStyle name="Currency 9" xfId="27" xr:uid="{00000000-0005-0000-0000-000021000000}"/>
    <cellStyle name="Explanatory Text 2" xfId="3" xr:uid="{00000000-0005-0000-0000-000022000000}"/>
    <cellStyle name="Normal" xfId="0" builtinId="0"/>
    <cellStyle name="Normal 2" xfId="1" xr:uid="{00000000-0005-0000-0000-000024000000}"/>
    <cellStyle name="Normal 3" xfId="8" xr:uid="{00000000-0005-0000-0000-000025000000}"/>
    <cellStyle name="Normal 4" xfId="9" xr:uid="{00000000-0005-0000-0000-000026000000}"/>
    <cellStyle name="Normal 63" xfId="10" xr:uid="{00000000-0005-0000-0000-000027000000}"/>
    <cellStyle name="Percent 2" xfId="5" xr:uid="{00000000-0005-0000-0000-000028000000}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928D9-5E01-4FA1-AB77-35AA6327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437837" cy="72666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F7B-DCD3-4FF9-AA22-81790A262EDC}">
  <dimension ref="A1:AMA27"/>
  <sheetViews>
    <sheetView showGridLines="0" tabSelected="1" topLeftCell="A4" zoomScaleNormal="100" workbookViewId="0">
      <selection activeCell="E16" sqref="E16:G16"/>
    </sheetView>
  </sheetViews>
  <sheetFormatPr defaultColWidth="9.21875" defaultRowHeight="15.6" x14ac:dyDescent="0.3"/>
  <cols>
    <col min="1" max="1" width="5.21875" style="47" customWidth="1"/>
    <col min="2" max="2" width="32.21875" style="47" customWidth="1"/>
    <col min="3" max="3" width="9.77734375" style="47" customWidth="1"/>
    <col min="4" max="4" width="12.77734375" style="47" customWidth="1"/>
    <col min="5" max="5" width="10.77734375" style="47" customWidth="1"/>
    <col min="6" max="6" width="11.88671875" style="47" customWidth="1"/>
    <col min="7" max="7" width="6.21875" style="47" customWidth="1"/>
    <col min="8" max="8" width="21.77734375" style="47" customWidth="1"/>
    <col min="9" max="9" width="12.44140625" style="47" hidden="1" customWidth="1"/>
    <col min="10" max="10" width="13.5546875" style="47" hidden="1" customWidth="1"/>
    <col min="11" max="11" width="11.77734375" style="47" hidden="1" customWidth="1"/>
    <col min="12" max="12" width="13" style="47" hidden="1" customWidth="1"/>
    <col min="13" max="13" width="10.21875" style="47" bestFit="1" customWidth="1"/>
    <col min="14" max="16" width="8.77734375" style="47" customWidth="1"/>
    <col min="17" max="17" width="8.77734375" style="4" bestFit="1" customWidth="1"/>
    <col min="18" max="19" width="9.77734375" style="4" bestFit="1" customWidth="1"/>
    <col min="20" max="22" width="8.77734375" style="4" customWidth="1"/>
    <col min="23" max="248" width="8.77734375" style="47" customWidth="1"/>
    <col min="249" max="249" width="71.21875" style="47" customWidth="1"/>
    <col min="250" max="250" width="13.5546875" style="47" customWidth="1"/>
    <col min="251" max="251" width="14" style="47" customWidth="1"/>
    <col min="252" max="252" width="36.21875" style="47" customWidth="1"/>
    <col min="253" max="504" width="8.77734375" style="47" customWidth="1"/>
    <col min="505" max="505" width="71.21875" style="47" customWidth="1"/>
    <col min="506" max="506" width="13.5546875" style="47" customWidth="1"/>
    <col min="507" max="507" width="14" style="47" customWidth="1"/>
    <col min="508" max="508" width="36.21875" style="47" customWidth="1"/>
    <col min="509" max="760" width="8.77734375" style="47" customWidth="1"/>
    <col min="761" max="761" width="71.21875" style="47" customWidth="1"/>
    <col min="762" max="762" width="13.5546875" style="47" customWidth="1"/>
    <col min="763" max="763" width="14" style="47" customWidth="1"/>
    <col min="764" max="764" width="36.21875" style="47" customWidth="1"/>
    <col min="765" max="1015" width="8.77734375" style="47" customWidth="1"/>
    <col min="1016" max="16384" width="9.21875" style="34"/>
  </cols>
  <sheetData>
    <row r="1" spans="1:1015" ht="20.399999999999999" x14ac:dyDescent="0.35">
      <c r="A1" s="1"/>
      <c r="B1" s="1"/>
      <c r="C1" s="36"/>
      <c r="D1" s="2"/>
      <c r="E1" s="2"/>
      <c r="F1" s="2"/>
      <c r="G1" s="2"/>
      <c r="H1" s="3"/>
      <c r="I1" s="2"/>
      <c r="J1" s="2"/>
    </row>
    <row r="2" spans="1:1015" ht="32.25" customHeight="1" x14ac:dyDescent="0.3">
      <c r="A2" s="2"/>
      <c r="B2" s="2"/>
      <c r="C2" s="37"/>
    </row>
    <row r="3" spans="1:1015" ht="25.5" customHeight="1" x14ac:dyDescent="0.4">
      <c r="A3" s="60" t="s">
        <v>22</v>
      </c>
      <c r="B3" s="60"/>
      <c r="C3" s="60"/>
      <c r="D3" s="60"/>
      <c r="E3" s="60"/>
      <c r="F3" s="60"/>
      <c r="G3" s="60"/>
      <c r="H3" s="60"/>
    </row>
    <row r="4" spans="1:1015" s="38" customFormat="1" ht="18" customHeight="1" x14ac:dyDescent="0.3">
      <c r="A4" s="52" t="s">
        <v>48</v>
      </c>
      <c r="B4" s="53"/>
      <c r="C4" s="39"/>
      <c r="D4" s="39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5"/>
      <c r="R4" s="5"/>
      <c r="S4" s="5"/>
      <c r="T4" s="5"/>
      <c r="U4" s="5"/>
      <c r="V4" s="5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</row>
    <row r="5" spans="1:1015" s="38" customFormat="1" ht="18" customHeight="1" x14ac:dyDescent="0.3">
      <c r="A5" s="41" t="s">
        <v>49</v>
      </c>
      <c r="B5" s="39"/>
      <c r="C5" s="39"/>
      <c r="D5" s="39"/>
      <c r="F5" s="41"/>
      <c r="G5" s="31" t="s">
        <v>0</v>
      </c>
      <c r="H5" s="49" t="s">
        <v>52</v>
      </c>
      <c r="I5" s="40"/>
      <c r="J5" s="40"/>
      <c r="K5" s="40"/>
      <c r="L5" s="40"/>
      <c r="M5" s="40"/>
      <c r="N5" s="40"/>
      <c r="O5" s="40"/>
      <c r="P5" s="40"/>
      <c r="Q5" s="5"/>
      <c r="R5" s="5"/>
      <c r="S5" s="5"/>
      <c r="T5" s="5"/>
      <c r="U5" s="5"/>
      <c r="V5" s="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</row>
    <row r="6" spans="1:1015" s="38" customFormat="1" ht="21.45" customHeight="1" x14ac:dyDescent="0.3">
      <c r="A6" s="61" t="s">
        <v>50</v>
      </c>
      <c r="B6" s="61"/>
      <c r="C6" s="61"/>
      <c r="D6" s="61"/>
      <c r="E6" s="32"/>
      <c r="F6" s="41"/>
      <c r="G6" s="31" t="s">
        <v>1</v>
      </c>
      <c r="H6" s="54">
        <v>45806</v>
      </c>
      <c r="I6" s="62" t="s">
        <v>2</v>
      </c>
      <c r="J6" s="63"/>
      <c r="K6" s="63"/>
      <c r="L6" s="63"/>
      <c r="M6" s="40"/>
      <c r="N6" s="40"/>
      <c r="O6" s="40"/>
      <c r="P6" s="40"/>
      <c r="Q6" s="5"/>
      <c r="R6" s="5"/>
      <c r="S6" s="5"/>
      <c r="T6" s="5"/>
      <c r="U6" s="5"/>
      <c r="V6" s="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</row>
    <row r="7" spans="1:1015" s="38" customFormat="1" ht="18" customHeight="1" x14ac:dyDescent="0.3">
      <c r="A7" s="41" t="s">
        <v>51</v>
      </c>
      <c r="B7" s="39"/>
      <c r="C7" s="39"/>
      <c r="D7" s="39"/>
      <c r="F7" s="42"/>
      <c r="G7" s="33" t="s">
        <v>3</v>
      </c>
      <c r="H7" s="54" t="s">
        <v>4</v>
      </c>
      <c r="I7" s="6" t="s">
        <v>5</v>
      </c>
      <c r="J7" s="6" t="s">
        <v>6</v>
      </c>
      <c r="K7" s="6" t="s">
        <v>7</v>
      </c>
      <c r="L7" s="6" t="s">
        <v>7</v>
      </c>
      <c r="M7" s="40"/>
      <c r="N7" s="40"/>
      <c r="O7" s="40"/>
      <c r="P7" s="40"/>
      <c r="Q7" s="5"/>
      <c r="R7" s="5"/>
      <c r="S7" s="5"/>
      <c r="T7" s="5"/>
      <c r="U7" s="5"/>
      <c r="V7" s="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</row>
    <row r="8" spans="1:1015" s="43" customFormat="1" ht="18" customHeight="1" x14ac:dyDescent="0.3">
      <c r="A8" s="29" t="s">
        <v>8</v>
      </c>
      <c r="B8" s="29" t="s">
        <v>9</v>
      </c>
      <c r="C8" s="29" t="s">
        <v>10</v>
      </c>
      <c r="D8" s="29" t="s">
        <v>11</v>
      </c>
      <c r="E8" s="30" t="s">
        <v>12</v>
      </c>
      <c r="F8" s="30" t="s">
        <v>31</v>
      </c>
      <c r="G8" s="30" t="s">
        <v>13</v>
      </c>
      <c r="H8" s="30" t="s">
        <v>23</v>
      </c>
      <c r="I8" s="26" t="s">
        <v>14</v>
      </c>
      <c r="J8" s="26" t="s">
        <v>15</v>
      </c>
      <c r="K8" s="27" t="s">
        <v>32</v>
      </c>
      <c r="L8" s="27" t="s">
        <v>33</v>
      </c>
      <c r="M8" s="44"/>
      <c r="N8" s="44"/>
      <c r="O8" s="44"/>
      <c r="P8" s="44"/>
      <c r="Q8" s="7"/>
      <c r="R8" s="7"/>
      <c r="S8" s="7"/>
      <c r="T8" s="7"/>
      <c r="U8" s="7"/>
      <c r="V8" s="7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</row>
    <row r="9" spans="1:1015" s="44" customFormat="1" ht="18" customHeight="1" x14ac:dyDescent="0.25">
      <c r="A9" s="50" t="s">
        <v>38</v>
      </c>
      <c r="B9" s="49" t="s">
        <v>39</v>
      </c>
      <c r="C9" s="50" t="s">
        <v>40</v>
      </c>
      <c r="D9" s="50">
        <v>35</v>
      </c>
      <c r="E9" s="51">
        <v>54000</v>
      </c>
      <c r="F9" s="8">
        <f t="shared" ref="F9:F10" si="0">D9*E9</f>
        <v>1890000</v>
      </c>
      <c r="G9" s="23">
        <v>0.08</v>
      </c>
      <c r="H9" s="8">
        <f t="shared" ref="H9:H10" si="1">F9*G9</f>
        <v>151200</v>
      </c>
      <c r="I9" s="9">
        <f t="shared" ref="I9:I10" si="2">IF(G9=8%,D9*E9,0)</f>
        <v>1890000</v>
      </c>
      <c r="J9" s="9">
        <f t="shared" ref="J9:J10" si="3">IF(G9=10%,D9*E9,0)</f>
        <v>0</v>
      </c>
      <c r="K9" s="10">
        <f t="shared" ref="K9:K10" si="4">IF(G9=8%,D9*E9*8%,0)</f>
        <v>151200</v>
      </c>
      <c r="L9" s="10">
        <f t="shared" ref="L9:L10" si="5">IF(G9=10%,D9*E9*10%,0)</f>
        <v>0</v>
      </c>
      <c r="Q9" s="7"/>
      <c r="R9" s="7"/>
      <c r="S9" s="7"/>
      <c r="T9" s="7"/>
      <c r="U9" s="7"/>
      <c r="V9" s="7"/>
    </row>
    <row r="10" spans="1:1015" s="44" customFormat="1" ht="18" customHeight="1" x14ac:dyDescent="0.25">
      <c r="A10" s="50" t="s">
        <v>34</v>
      </c>
      <c r="B10" s="49" t="s">
        <v>41</v>
      </c>
      <c r="C10" s="50" t="s">
        <v>42</v>
      </c>
      <c r="D10" s="50">
        <v>1</v>
      </c>
      <c r="E10" s="51">
        <v>35000</v>
      </c>
      <c r="F10" s="8">
        <f t="shared" si="0"/>
        <v>35000</v>
      </c>
      <c r="G10" s="23">
        <v>0.1</v>
      </c>
      <c r="H10" s="8">
        <f t="shared" si="1"/>
        <v>3500</v>
      </c>
      <c r="I10" s="9">
        <f t="shared" si="2"/>
        <v>0</v>
      </c>
      <c r="J10" s="9">
        <f t="shared" si="3"/>
        <v>35000</v>
      </c>
      <c r="K10" s="10">
        <f t="shared" si="4"/>
        <v>0</v>
      </c>
      <c r="L10" s="10">
        <f t="shared" si="5"/>
        <v>3500</v>
      </c>
      <c r="Q10" s="7"/>
      <c r="R10" s="7"/>
      <c r="S10" s="7"/>
      <c r="T10" s="7"/>
      <c r="U10" s="7"/>
      <c r="V10" s="7"/>
    </row>
    <row r="11" spans="1:1015" s="44" customFormat="1" ht="18" customHeight="1" x14ac:dyDescent="0.25">
      <c r="A11" s="50" t="s">
        <v>35</v>
      </c>
      <c r="B11" s="49" t="s">
        <v>43</v>
      </c>
      <c r="C11" s="50" t="s">
        <v>44</v>
      </c>
      <c r="D11" s="50">
        <v>1</v>
      </c>
      <c r="E11" s="51">
        <v>90000</v>
      </c>
      <c r="F11" s="8">
        <f t="shared" ref="F11" si="6">D11*E11</f>
        <v>90000</v>
      </c>
      <c r="G11" s="23">
        <v>0.1</v>
      </c>
      <c r="H11" s="8">
        <f t="shared" ref="H11" si="7">F11*G11</f>
        <v>9000</v>
      </c>
      <c r="I11" s="9">
        <f t="shared" ref="I11" si="8">IF(G11=8%,D11*E11,0)</f>
        <v>0</v>
      </c>
      <c r="J11" s="9">
        <f t="shared" ref="J11" si="9">IF(G11=10%,D11*E11,0)</f>
        <v>90000</v>
      </c>
      <c r="K11" s="10">
        <f t="shared" ref="K11" si="10">IF(G11=8%,D11*E11*8%,0)</f>
        <v>0</v>
      </c>
      <c r="L11" s="10">
        <f t="shared" ref="L11" si="11">IF(G11=10%,D11*E11*10%,0)</f>
        <v>9000</v>
      </c>
      <c r="Q11" s="7"/>
      <c r="R11" s="7"/>
      <c r="S11" s="7"/>
      <c r="T11" s="7"/>
      <c r="U11" s="7"/>
      <c r="V11" s="7"/>
    </row>
    <row r="12" spans="1:1015" s="44" customFormat="1" ht="18" customHeight="1" x14ac:dyDescent="0.25">
      <c r="A12" s="50" t="s">
        <v>36</v>
      </c>
      <c r="B12" s="49" t="s">
        <v>45</v>
      </c>
      <c r="C12" s="50" t="s">
        <v>46</v>
      </c>
      <c r="D12" s="50">
        <v>1</v>
      </c>
      <c r="E12" s="51">
        <v>33000</v>
      </c>
      <c r="F12" s="8">
        <f t="shared" ref="F12:F13" si="12">D12*E12</f>
        <v>33000</v>
      </c>
      <c r="G12" s="23">
        <v>0.08</v>
      </c>
      <c r="H12" s="8">
        <f t="shared" ref="H12:H13" si="13">F12*G12</f>
        <v>2640</v>
      </c>
      <c r="I12" s="9">
        <f t="shared" ref="I12:I13" si="14">IF(G12=8%,D12*E12,0)</f>
        <v>33000</v>
      </c>
      <c r="J12" s="9">
        <f t="shared" ref="J12:J13" si="15">IF(G12=10%,D12*E12,0)</f>
        <v>0</v>
      </c>
      <c r="K12" s="10">
        <f t="shared" ref="K12:K13" si="16">IF(G12=8%,D12*E12*8%,0)</f>
        <v>2640</v>
      </c>
      <c r="L12" s="10">
        <f t="shared" ref="L12:L13" si="17">IF(G12=10%,D12*E12*10%,0)</f>
        <v>0</v>
      </c>
      <c r="Q12" s="7"/>
      <c r="R12" s="7"/>
      <c r="S12" s="7"/>
      <c r="T12" s="7"/>
      <c r="U12" s="7"/>
      <c r="V12" s="7"/>
    </row>
    <row r="13" spans="1:1015" s="44" customFormat="1" ht="18" customHeight="1" x14ac:dyDescent="0.25">
      <c r="A13" s="50" t="s">
        <v>37</v>
      </c>
      <c r="B13" s="49" t="s">
        <v>47</v>
      </c>
      <c r="C13" s="50" t="s">
        <v>46</v>
      </c>
      <c r="D13" s="50">
        <v>1</v>
      </c>
      <c r="E13" s="51">
        <v>75000</v>
      </c>
      <c r="F13" s="8">
        <f t="shared" si="12"/>
        <v>75000</v>
      </c>
      <c r="G13" s="23">
        <v>0.08</v>
      </c>
      <c r="H13" s="8">
        <f t="shared" si="13"/>
        <v>6000</v>
      </c>
      <c r="I13" s="9">
        <f t="shared" si="14"/>
        <v>75000</v>
      </c>
      <c r="J13" s="9">
        <f t="shared" si="15"/>
        <v>0</v>
      </c>
      <c r="K13" s="10">
        <f t="shared" si="16"/>
        <v>6000</v>
      </c>
      <c r="L13" s="10">
        <f t="shared" si="17"/>
        <v>0</v>
      </c>
      <c r="Q13" s="7"/>
      <c r="R13" s="7"/>
      <c r="S13" s="7"/>
      <c r="T13" s="7"/>
      <c r="U13" s="7"/>
      <c r="V13" s="7"/>
    </row>
    <row r="14" spans="1:1015" s="47" customFormat="1" ht="18" customHeight="1" x14ac:dyDescent="0.3">
      <c r="A14" s="45"/>
      <c r="B14" s="35" t="s">
        <v>24</v>
      </c>
      <c r="C14" s="18" t="s">
        <v>25</v>
      </c>
      <c r="D14" s="19"/>
      <c r="E14" s="18" t="s">
        <v>26</v>
      </c>
      <c r="F14" s="18"/>
      <c r="G14" s="19"/>
      <c r="H14" s="22" t="s">
        <v>27</v>
      </c>
      <c r="I14" s="28">
        <f>SUM(I9:I13)</f>
        <v>1998000</v>
      </c>
      <c r="J14" s="28">
        <f>SUM(J9:J13)</f>
        <v>125000</v>
      </c>
      <c r="K14" s="28">
        <f>SUM(K9:K13)</f>
        <v>159840</v>
      </c>
      <c r="L14" s="28">
        <f>SUM(L9:L13)</f>
        <v>12500</v>
      </c>
      <c r="Q14" s="4"/>
      <c r="R14" s="4"/>
      <c r="S14" s="4"/>
      <c r="T14" s="4"/>
      <c r="U14" s="4"/>
      <c r="V14" s="4"/>
    </row>
    <row r="15" spans="1:1015" s="47" customFormat="1" ht="18" customHeight="1" x14ac:dyDescent="0.3">
      <c r="A15" s="45"/>
      <c r="B15" s="21" t="s">
        <v>28</v>
      </c>
      <c r="C15" s="64">
        <f>I14</f>
        <v>1998000</v>
      </c>
      <c r="D15" s="65"/>
      <c r="E15" s="64">
        <f>K14</f>
        <v>159840</v>
      </c>
      <c r="F15" s="66"/>
      <c r="G15" s="65"/>
      <c r="H15" s="24">
        <f>C15+E15</f>
        <v>2157840</v>
      </c>
      <c r="I15" s="11"/>
      <c r="J15" s="11"/>
      <c r="Q15" s="4"/>
      <c r="R15" s="4"/>
      <c r="S15" s="4"/>
      <c r="T15" s="4"/>
      <c r="U15" s="4"/>
      <c r="V15" s="4"/>
    </row>
    <row r="16" spans="1:1015" s="47" customFormat="1" ht="18" customHeight="1" x14ac:dyDescent="0.3">
      <c r="A16" s="45"/>
      <c r="B16" s="21" t="s">
        <v>29</v>
      </c>
      <c r="C16" s="64">
        <f>J14</f>
        <v>125000</v>
      </c>
      <c r="D16" s="65"/>
      <c r="E16" s="64">
        <f>L14</f>
        <v>12500</v>
      </c>
      <c r="F16" s="66"/>
      <c r="G16" s="65"/>
      <c r="H16" s="24">
        <f>C16+E16</f>
        <v>137500</v>
      </c>
      <c r="I16" s="11"/>
      <c r="J16" s="11"/>
      <c r="Q16" s="4"/>
      <c r="R16" s="4"/>
      <c r="S16" s="4"/>
      <c r="T16" s="4"/>
      <c r="U16" s="4"/>
      <c r="V16" s="4"/>
    </row>
    <row r="17" spans="1:22" s="47" customFormat="1" ht="18" customHeight="1" x14ac:dyDescent="0.3">
      <c r="A17" s="45"/>
      <c r="B17" s="20" t="s">
        <v>30</v>
      </c>
      <c r="C17" s="55">
        <f>SUM(C15:D16)</f>
        <v>2123000</v>
      </c>
      <c r="D17" s="56"/>
      <c r="E17" s="55">
        <f>SUM(E15:G16)</f>
        <v>172340</v>
      </c>
      <c r="F17" s="57"/>
      <c r="G17" s="56"/>
      <c r="H17" s="25">
        <f>SUM(H15:H16)</f>
        <v>2295340</v>
      </c>
      <c r="I17" s="11"/>
      <c r="J17" s="11"/>
      <c r="M17" s="12"/>
      <c r="N17" s="12"/>
      <c r="Q17" s="4"/>
      <c r="R17" s="4"/>
      <c r="S17" s="4"/>
      <c r="T17" s="4"/>
      <c r="U17" s="4"/>
      <c r="V17" s="4"/>
    </row>
    <row r="18" spans="1:22" s="47" customFormat="1" ht="16.05" customHeight="1" x14ac:dyDescent="0.3">
      <c r="A18" s="58"/>
      <c r="B18" s="58"/>
      <c r="C18" s="58"/>
      <c r="D18" s="58"/>
      <c r="E18" s="58"/>
      <c r="F18" s="58"/>
      <c r="G18" s="58"/>
      <c r="H18" s="58"/>
      <c r="I18" s="11"/>
      <c r="J18" s="11"/>
      <c r="Q18" s="4"/>
      <c r="R18" s="4"/>
      <c r="S18" s="4"/>
      <c r="T18" s="4"/>
      <c r="U18" s="4"/>
      <c r="V18" s="4"/>
    </row>
    <row r="19" spans="1:22" s="46" customFormat="1" ht="13.8" x14ac:dyDescent="0.25">
      <c r="A19" s="13"/>
      <c r="B19" s="14"/>
      <c r="C19" s="14"/>
      <c r="D19" s="59">
        <f>H6</f>
        <v>45806</v>
      </c>
      <c r="E19" s="59"/>
      <c r="F19" s="59"/>
      <c r="G19" s="59"/>
      <c r="H19" s="59"/>
      <c r="I19" s="15"/>
      <c r="J19" s="15"/>
      <c r="Q19" s="16"/>
      <c r="R19" s="16"/>
      <c r="S19" s="16"/>
      <c r="T19" s="16"/>
      <c r="U19" s="16"/>
      <c r="V19" s="16"/>
    </row>
    <row r="20" spans="1:22" s="47" customFormat="1" x14ac:dyDescent="0.3">
      <c r="A20" s="48" t="s">
        <v>16</v>
      </c>
      <c r="B20" s="48"/>
      <c r="C20" s="48" t="s">
        <v>17</v>
      </c>
      <c r="D20" s="17"/>
      <c r="E20" s="17"/>
      <c r="F20" s="17"/>
      <c r="G20" s="17"/>
      <c r="H20" s="48" t="s">
        <v>18</v>
      </c>
      <c r="Q20" s="4"/>
      <c r="R20" s="4"/>
      <c r="S20" s="4"/>
      <c r="T20" s="4"/>
      <c r="U20" s="4"/>
      <c r="V20" s="4"/>
    </row>
    <row r="21" spans="1:22" s="47" customFormat="1" x14ac:dyDescent="0.3">
      <c r="A21" s="47" t="s">
        <v>19</v>
      </c>
      <c r="C21" s="47" t="s">
        <v>19</v>
      </c>
      <c r="H21" s="47" t="s">
        <v>20</v>
      </c>
      <c r="Q21" s="4"/>
      <c r="R21" s="4"/>
      <c r="S21" s="4"/>
      <c r="T21" s="4"/>
      <c r="U21" s="4"/>
      <c r="V21" s="4"/>
    </row>
    <row r="25" spans="1:22" s="47" customFormat="1" ht="15.6" customHeight="1" x14ac:dyDescent="0.3">
      <c r="H25" s="48" t="s">
        <v>21</v>
      </c>
      <c r="Q25" s="4"/>
      <c r="R25" s="4"/>
      <c r="S25" s="4"/>
      <c r="T25" s="4"/>
      <c r="U25" s="4"/>
      <c r="V25" s="4"/>
    </row>
    <row r="26" spans="1:22" s="47" customFormat="1" ht="15.6" customHeight="1" x14ac:dyDescent="0.3">
      <c r="Q26" s="4"/>
      <c r="R26" s="4"/>
      <c r="S26" s="4"/>
      <c r="T26" s="4"/>
      <c r="U26" s="4"/>
      <c r="V26" s="4"/>
    </row>
    <row r="27" spans="1:22" s="47" customFormat="1" ht="15.6" customHeight="1" x14ac:dyDescent="0.3">
      <c r="Q27" s="4"/>
      <c r="R27" s="4"/>
      <c r="S27" s="4"/>
      <c r="T27" s="4"/>
      <c r="U27" s="4"/>
      <c r="V27" s="4"/>
    </row>
  </sheetData>
  <mergeCells count="11">
    <mergeCell ref="I6:L6"/>
    <mergeCell ref="C15:D15"/>
    <mergeCell ref="E15:G15"/>
    <mergeCell ref="C16:D16"/>
    <mergeCell ref="E16:G16"/>
    <mergeCell ref="C17:D17"/>
    <mergeCell ref="E17:G17"/>
    <mergeCell ref="A18:H18"/>
    <mergeCell ref="D19:H19"/>
    <mergeCell ref="A3:H3"/>
    <mergeCell ref="A6:D6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2025-05-28T07:47:20Z</dcterms:modified>
</cp:coreProperties>
</file>