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CNS\VPP\2024\"/>
    </mc:Choice>
  </mc:AlternateContent>
  <bookViews>
    <workbookView xWindow="-105" yWindow="-105" windowWidth="23250" windowHeight="12570"/>
  </bookViews>
  <sheets>
    <sheet name="sheet" sheetId="2" r:id="rId1"/>
  </sheets>
  <calcPr calcId="162913"/>
</workbook>
</file>

<file path=xl/calcChain.xml><?xml version="1.0" encoding="utf-8"?>
<calcChain xmlns="http://schemas.openxmlformats.org/spreadsheetml/2006/main">
  <c r="I18" i="2" l="1"/>
  <c r="J18" i="2"/>
  <c r="K18" i="2"/>
  <c r="L18" i="2"/>
  <c r="I19" i="2"/>
  <c r="J19" i="2"/>
  <c r="K19" i="2"/>
  <c r="L19" i="2"/>
  <c r="I20" i="2"/>
  <c r="J20" i="2"/>
  <c r="K20" i="2"/>
  <c r="L20" i="2"/>
  <c r="F19" i="2"/>
  <c r="H19" i="2" s="1"/>
  <c r="F18" i="2"/>
  <c r="H18" i="2" s="1"/>
  <c r="L10" i="2" l="1"/>
  <c r="L11" i="2"/>
  <c r="L12" i="2"/>
  <c r="L13" i="2"/>
  <c r="L14" i="2"/>
  <c r="L15" i="2"/>
  <c r="L16" i="2"/>
  <c r="L17" i="2"/>
  <c r="L21" i="2"/>
  <c r="K10" i="2"/>
  <c r="K11" i="2"/>
  <c r="K12" i="2"/>
  <c r="K13" i="2"/>
  <c r="K14" i="2"/>
  <c r="K15" i="2"/>
  <c r="K16" i="2"/>
  <c r="K17" i="2"/>
  <c r="K21" i="2"/>
  <c r="J14" i="2"/>
  <c r="J15" i="2"/>
  <c r="I14" i="2"/>
  <c r="I15" i="2"/>
  <c r="I16" i="2"/>
  <c r="H14" i="2"/>
  <c r="F15" i="2"/>
  <c r="H15" i="2" s="1"/>
  <c r="F14" i="2"/>
  <c r="J21" i="2" l="1"/>
  <c r="I21" i="2"/>
  <c r="F21" i="2"/>
  <c r="H21" i="2" s="1"/>
  <c r="F20" i="2"/>
  <c r="H20" i="2" s="1"/>
  <c r="J17" i="2"/>
  <c r="I17" i="2"/>
  <c r="F17" i="2"/>
  <c r="H17" i="2" s="1"/>
  <c r="J16" i="2"/>
  <c r="F16" i="2"/>
  <c r="H16" i="2" s="1"/>
  <c r="J13" i="2"/>
  <c r="I13" i="2"/>
  <c r="F13" i="2"/>
  <c r="H13" i="2" s="1"/>
  <c r="J12" i="2"/>
  <c r="I12" i="2"/>
  <c r="F12" i="2"/>
  <c r="H12" i="2" s="1"/>
  <c r="J11" i="2"/>
  <c r="I11" i="2"/>
  <c r="F11" i="2"/>
  <c r="H11" i="2" s="1"/>
  <c r="J10" i="2" l="1"/>
  <c r="I10" i="2"/>
  <c r="F10" i="2"/>
  <c r="H10" i="2" s="1"/>
  <c r="F9" i="2" l="1"/>
  <c r="J9" i="2" l="1"/>
  <c r="L9" i="2"/>
  <c r="K9" i="2"/>
  <c r="J22" i="2" l="1"/>
  <c r="L22" i="2"/>
  <c r="E24" i="2" s="1"/>
  <c r="K22" i="2"/>
  <c r="E23" i="2" s="1"/>
  <c r="H9" i="2"/>
  <c r="E25" i="2" l="1"/>
  <c r="D27" i="2" l="1"/>
  <c r="I9" i="2"/>
  <c r="C24" i="2" l="1"/>
  <c r="H24" i="2" s="1"/>
  <c r="I22" i="2"/>
  <c r="C23" i="2" s="1"/>
  <c r="H23" i="2" s="1"/>
  <c r="H25" i="2" s="1"/>
  <c r="C25" i="2" l="1"/>
</calcChain>
</file>

<file path=xl/sharedStrings.xml><?xml version="1.0" encoding="utf-8"?>
<sst xmlns="http://schemas.openxmlformats.org/spreadsheetml/2006/main" count="80" uniqueCount="75">
  <si>
    <t>Số phiếu:</t>
  </si>
  <si>
    <t xml:space="preserve">Ngày:  </t>
  </si>
  <si>
    <t>KHÔNG XÓA (CT TỰ NHẢY)</t>
  </si>
  <si>
    <t>Số hóa đơn:</t>
  </si>
  <si>
    <t/>
  </si>
  <si>
    <t>A</t>
  </si>
  <si>
    <t>C</t>
  </si>
  <si>
    <t>E</t>
  </si>
  <si>
    <t>STT</t>
  </si>
  <si>
    <t>TÊN HÀNG</t>
  </si>
  <si>
    <t>ĐVT</t>
  </si>
  <si>
    <t>SỐ LƯỢNG</t>
  </si>
  <si>
    <t xml:space="preserve">ĐƠN GIÁ </t>
  </si>
  <si>
    <t>THUẾ</t>
  </si>
  <si>
    <t>T.tiền mã 8%</t>
  </si>
  <si>
    <t>T.tiền mã 10%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</si>
  <si>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</si>
  <si>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</si>
  <si>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</si>
  <si>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</si>
  <si>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</si>
  <si>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</si>
  <si>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PHIẾU XUẤT KHO</t>
  </si>
  <si>
    <t>TIỀN THUẾ GTGT</t>
  </si>
  <si>
    <t>Tổng hợp:</t>
  </si>
  <si>
    <t>Thành tiền trước thuế:</t>
  </si>
  <si>
    <t>Tiền thuê GTGT</t>
  </si>
  <si>
    <t>Cộng tiền thanh toán</t>
  </si>
  <si>
    <t>Thuế suất 8%:</t>
  </si>
  <si>
    <t>Thuế suất 10%:</t>
  </si>
  <si>
    <t>Tổng cộng:</t>
  </si>
  <si>
    <t>THÀNH TIỀN</t>
  </si>
  <si>
    <t>tiền thuế 8%</t>
  </si>
  <si>
    <t>tiền thuế 10%</t>
  </si>
  <si>
    <t>1</t>
  </si>
  <si>
    <t>4</t>
  </si>
  <si>
    <t>5</t>
  </si>
  <si>
    <t>6</t>
  </si>
  <si>
    <t>7</t>
  </si>
  <si>
    <t>8</t>
  </si>
  <si>
    <t>9</t>
  </si>
  <si>
    <t>2</t>
  </si>
  <si>
    <t>3</t>
  </si>
  <si>
    <t>Giấy Excell A4/70 B</t>
  </si>
  <si>
    <t>Gram</t>
  </si>
  <si>
    <t>Giấy cuộn An An</t>
  </si>
  <si>
    <t>Lốc</t>
  </si>
  <si>
    <t xml:space="preserve">Giấy lụa Blessyou (250T) </t>
  </si>
  <si>
    <t>Gói</t>
  </si>
  <si>
    <t>Mực dấu Shinny ( đỏ )</t>
  </si>
  <si>
    <t>Hộp</t>
  </si>
  <si>
    <t xml:space="preserve">Bìa 20 lá A4 TL-FO-DB01 </t>
  </si>
  <si>
    <t>Cái</t>
  </si>
  <si>
    <t>Bút bi TL08 (xanh )</t>
  </si>
  <si>
    <t>Cây</t>
  </si>
  <si>
    <t xml:space="preserve">Bút xoá kéo FO-CT02 </t>
  </si>
  <si>
    <t xml:space="preserve">Bìa lỗ Nitrasa NV031 (400g) </t>
  </si>
  <si>
    <t>Xấp</t>
  </si>
  <si>
    <t xml:space="preserve">Kim kẹp C62 A </t>
  </si>
  <si>
    <t>Hộp nhỏ</t>
  </si>
  <si>
    <t>CÔNG TY:  CÔNG TY TNHH MỘT THÀNH VIÊN THƯƠNG MẠI VÀ DỊCH VỤ NGỌC THƠM</t>
  </si>
  <si>
    <t>Điện Thoại: 028.6290.6631</t>
  </si>
  <si>
    <t>Địa chỉ giao hàng: 207/25/10 Phạm Văn Hai, P.5, Q.Tân Bình</t>
  </si>
  <si>
    <t>Liên hệ: CHỊ NHI 0935.919.632 - P.K.Toán 028.6679.2518 (GỌI KHÁCH KHI GIAO HÀNG)</t>
  </si>
  <si>
    <t>BH3770/24</t>
  </si>
  <si>
    <t>Dấu Shiny Pet300 (DDMMYY)</t>
  </si>
  <si>
    <t>Mộc dấu Shiny S852 (1 dòng)</t>
  </si>
  <si>
    <t>10</t>
  </si>
  <si>
    <t>11</t>
  </si>
  <si>
    <t>12</t>
  </si>
  <si>
    <t>13</t>
  </si>
  <si>
    <t>Giấy delight</t>
  </si>
  <si>
    <t>gram</t>
  </si>
  <si>
    <t>mũi tên</t>
  </si>
  <si>
    <t>xâp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</si>
</sst>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/m/yyyy;@"/>
    <numFmt numFmtId="167" formatCode="#,##0_ ;[Red]\-#,##0\ "/>
    <numFmt numFmtId="168" formatCode="_-* #,##0\ _₫_-;\-* #,##0\ _₫_-;_-* &quot;-&quot;??\ _₫_-;_-@_-"/>
    <numFmt numFmtId="169" formatCode="&quot;Ngày &quot;dd&quot; Tháng &quot;mm&quot; Năm &quot;yyyy"/>
    <numFmt numFmtId="170" formatCode="#,##0_ ;\-#,##0\ 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0"/>
      <name val="Calibri Light"/>
      <family val="1"/>
    </font>
    <font>
      <sz val="8"/>
      <name val="Calibri"/>
      <family val="2"/>
      <charset val="163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E5FFE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1" applyFont="1"/>
    <xf numFmtId="165" fontId="6" fillId="0" borderId="0" xfId="2" applyNumberFormat="1" applyFont="1"/>
    <xf numFmtId="0" fontId="2" fillId="0" borderId="0" xfId="1"/>
    <xf numFmtId="0" fontId="6" fillId="0" borderId="0" xfId="1" applyFont="1" applyAlignment="1">
      <alignment horizontal="left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165" fontId="6" fillId="0" borderId="0" xfId="2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/>
    </xf>
    <xf numFmtId="0" fontId="14" fillId="0" borderId="0" xfId="1" applyFont="1"/>
    <xf numFmtId="165" fontId="14" fillId="0" borderId="0" xfId="2" applyNumberFormat="1" applyFont="1"/>
    <xf numFmtId="0" fontId="12" fillId="0" borderId="0" xfId="1" applyFont="1"/>
    <xf numFmtId="168" fontId="6" fillId="0" borderId="1" xfId="4" applyNumberFormat="1" applyFont="1" applyBorder="1" applyAlignment="1">
      <alignment horizontal="left" vertical="center" wrapText="1"/>
    </xf>
    <xf numFmtId="3" fontId="14" fillId="0" borderId="1" xfId="1" applyNumberFormat="1" applyFont="1" applyBorder="1"/>
    <xf numFmtId="168" fontId="14" fillId="0" borderId="1" xfId="1" applyNumberFormat="1" applyFont="1" applyBorder="1"/>
    <xf numFmtId="3" fontId="14" fillId="0" borderId="0" xfId="1" applyNumberFormat="1" applyFont="1"/>
    <xf numFmtId="3" fontId="6" fillId="0" borderId="0" xfId="1" applyNumberFormat="1" applyFont="1"/>
    <xf numFmtId="0" fontId="14" fillId="5" borderId="0" xfId="1" applyFont="1" applyFill="1" applyAlignment="1">
      <alignment horizontal="center"/>
    </xf>
    <xf numFmtId="0" fontId="15" fillId="5" borderId="0" xfId="3" applyFont="1" applyFill="1" applyAlignment="1" applyProtection="1">
      <alignment horizontal="center" vertical="center"/>
      <protection locked="0"/>
    </xf>
    <xf numFmtId="3" fontId="14" fillId="5" borderId="0" xfId="1" applyNumberFormat="1" applyFont="1" applyFill="1"/>
    <xf numFmtId="0" fontId="14" fillId="5" borderId="0" xfId="1" applyFont="1" applyFill="1"/>
    <xf numFmtId="165" fontId="14" fillId="5" borderId="0" xfId="2" applyNumberFormat="1" applyFont="1" applyFill="1"/>
    <xf numFmtId="0" fontId="17" fillId="0" borderId="0" xfId="1" applyFont="1"/>
    <xf numFmtId="170" fontId="17" fillId="0" borderId="0" xfId="1" applyNumberFormat="1" applyFont="1"/>
    <xf numFmtId="0" fontId="15" fillId="0" borderId="5" xfId="3" applyFont="1" applyBorder="1" applyAlignment="1" applyProtection="1">
      <alignment vertical="center"/>
      <protection locked="0"/>
    </xf>
    <xf numFmtId="0" fontId="15" fillId="0" borderId="6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vertical="center"/>
      <protection locked="0"/>
    </xf>
    <xf numFmtId="0" fontId="18" fillId="0" borderId="1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horizontal="center" vertical="center"/>
      <protection locked="0"/>
    </xf>
    <xf numFmtId="3" fontId="16" fillId="0" borderId="1" xfId="1" applyNumberFormat="1" applyFont="1" applyBorder="1" applyAlignment="1">
      <alignment horizontal="center"/>
    </xf>
    <xf numFmtId="9" fontId="6" fillId="0" borderId="1" xfId="4" applyNumberFormat="1" applyFont="1" applyBorder="1" applyAlignment="1">
      <alignment horizontal="center" vertical="center" wrapText="1"/>
    </xf>
    <xf numFmtId="168" fontId="6" fillId="6" borderId="1" xfId="4" applyNumberFormat="1" applyFont="1" applyFill="1" applyBorder="1" applyAlignment="1">
      <alignment horizontal="left" vertical="center" wrapText="1"/>
    </xf>
    <xf numFmtId="168" fontId="17" fillId="4" borderId="1" xfId="4" applyNumberFormat="1" applyFont="1" applyFill="1" applyBorder="1" applyAlignment="1">
      <alignment horizontal="left" vertical="center" wrapText="1"/>
    </xf>
    <xf numFmtId="0" fontId="14" fillId="7" borderId="1" xfId="1" applyFont="1" applyFill="1" applyBorder="1"/>
    <xf numFmtId="0" fontId="14" fillId="7" borderId="1" xfId="1" applyFont="1" applyFill="1" applyBorder="1" applyAlignment="1">
      <alignment horizontal="center"/>
    </xf>
    <xf numFmtId="3" fontId="16" fillId="7" borderId="1" xfId="1" applyNumberFormat="1" applyFont="1" applyFill="1" applyBorder="1"/>
    <xf numFmtId="0" fontId="19" fillId="3" borderId="3" xfId="3" applyFont="1" applyFill="1" applyBorder="1" applyAlignment="1">
      <alignment horizontal="center" vertical="center" wrapText="1"/>
    </xf>
    <xf numFmtId="167" fontId="19" fillId="3" borderId="1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right" vertical="center"/>
    </xf>
    <xf numFmtId="0" fontId="9" fillId="0" borderId="0" xfId="3" applyFont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8" fontId="6" fillId="0" borderId="1" xfId="52" applyNumberFormat="1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166" fontId="11" fillId="0" borderId="1" xfId="1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/>
    </xf>
    <xf numFmtId="0" fontId="17" fillId="0" borderId="0" xfId="1" applyFont="1" applyAlignment="1">
      <alignment horizontal="left"/>
    </xf>
    <xf numFmtId="169" fontId="15" fillId="5" borderId="0" xfId="3" applyNumberFormat="1" applyFont="1" applyFill="1" applyAlignment="1" applyProtection="1">
      <alignment horizontal="right" vertical="center"/>
      <protection locked="0"/>
    </xf>
    <xf numFmtId="0" fontId="8" fillId="0" borderId="0" xfId="3" applyFont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8" fontId="18" fillId="0" borderId="4" xfId="11" applyNumberFormat="1" applyFont="1" applyBorder="1" applyAlignment="1" applyProtection="1">
      <alignment horizontal="center" vertical="center"/>
      <protection locked="0"/>
    </xf>
    <xf numFmtId="168" fontId="18" fillId="0" borderId="6" xfId="11" applyNumberFormat="1" applyFont="1" applyBorder="1" applyAlignment="1" applyProtection="1">
      <alignment horizontal="center" vertical="center"/>
      <protection locked="0"/>
    </xf>
    <xf numFmtId="168" fontId="18" fillId="0" borderId="5" xfId="11" applyNumberFormat="1" applyFont="1" applyBorder="1" applyAlignment="1" applyProtection="1">
      <alignment horizontal="center" vertical="center"/>
      <protection locked="0"/>
    </xf>
    <xf numFmtId="168" fontId="15" fillId="0" borderId="4" xfId="11" applyNumberFormat="1" applyFont="1" applyBorder="1" applyAlignment="1" applyProtection="1">
      <alignment horizontal="center" vertical="center"/>
      <protection locked="0"/>
    </xf>
    <xf numFmtId="168" fontId="15" fillId="0" borderId="6" xfId="11" applyNumberFormat="1" applyFont="1" applyBorder="1" applyAlignment="1" applyProtection="1">
      <alignment horizontal="center" vertical="center"/>
      <protection locked="0"/>
    </xf>
    <xf numFmtId="168" fontId="15" fillId="0" borderId="5" xfId="11" applyNumberFormat="1" applyFont="1" applyBorder="1" applyAlignment="1" applyProtection="1">
      <alignment horizontal="center" vertical="center"/>
      <protection locked="0"/>
    </xf>
    <xf numFmtId="0" fontId="9" fillId="0" borderId="0" xfId="3" applyFont="1" applyAlignment="1">
      <alignment horizontal="left" vertical="center" wrapText="1"/>
    </xf>
  </cellXfs>
  <cellStyles count="57">
    <cellStyle name="Comma" xfId="11" builtinId="3"/>
    <cellStyle name="Comma [0] 2" xfId="14"/>
    <cellStyle name="Comma 10" xfId="4"/>
    <cellStyle name="Comma 11" xfId="28"/>
    <cellStyle name="Comma 12" xfId="30"/>
    <cellStyle name="Comma 13" xfId="31"/>
    <cellStyle name="Comma 14" xfId="33"/>
    <cellStyle name="Comma 15" xfId="36"/>
    <cellStyle name="Comma 16" xfId="37"/>
    <cellStyle name="Comma 17" xfId="39"/>
    <cellStyle name="Comma 18" xfId="42"/>
    <cellStyle name="Comma 19" xfId="44"/>
    <cellStyle name="Comma 2" xfId="2"/>
    <cellStyle name="Comma 2 2" xfId="6"/>
    <cellStyle name="Comma 20" xfId="47"/>
    <cellStyle name="Comma 21" xfId="48"/>
    <cellStyle name="Comma 22" xfId="50"/>
    <cellStyle name="Comma 23" xfId="52"/>
    <cellStyle name="Comma 24" xfId="53"/>
    <cellStyle name="Comma 25" xfId="55"/>
    <cellStyle name="Comma 3" xfId="7"/>
    <cellStyle name="Comma 4" xfId="17"/>
    <cellStyle name="Comma 5" xfId="18"/>
    <cellStyle name="Comma 6" xfId="20"/>
    <cellStyle name="Comma 7" xfId="22"/>
    <cellStyle name="Comma 8" xfId="23"/>
    <cellStyle name="Comma 9" xfId="25"/>
    <cellStyle name="Currency [0] 2" xfId="13"/>
    <cellStyle name="Currency 10" xfId="29"/>
    <cellStyle name="Currency 11" xfId="32"/>
    <cellStyle name="Currency 12" xfId="34"/>
    <cellStyle name="Currency 13" xfId="35"/>
    <cellStyle name="Currency 14" xfId="38"/>
    <cellStyle name="Currency 15" xfId="40"/>
    <cellStyle name="Currency 16" xfId="41"/>
    <cellStyle name="Currency 17" xfId="43"/>
    <cellStyle name="Currency 18" xfId="45"/>
    <cellStyle name="Currency 19" xfId="49"/>
    <cellStyle name="Currency 2" xfId="12"/>
    <cellStyle name="Currency 20" xfId="46"/>
    <cellStyle name="Currency 21" xfId="51"/>
    <cellStyle name="Currency 22" xfId="54"/>
    <cellStyle name="Currency 23" xfId="56"/>
    <cellStyle name="Currency 3" xfId="15"/>
    <cellStyle name="Currency 4" xfId="19"/>
    <cellStyle name="Currency 5" xfId="16"/>
    <cellStyle name="Currency 6" xfId="21"/>
    <cellStyle name="Currency 7" xfId="24"/>
    <cellStyle name="Currency 8" xfId="26"/>
    <cellStyle name="Currency 9" xfId="27"/>
    <cellStyle name="Explanatory Text 2" xfId="3"/>
    <cellStyle name="Normal" xfId="0" builtinId="0"/>
    <cellStyle name="Normal 2" xfId="1"/>
    <cellStyle name="Normal 3" xfId="8"/>
    <cellStyle name="Normal 4" xfId="9"/>
    <cellStyle name="Normal 63" xfId="10"/>
    <cellStyle name="Percent 2" xfId="5"/>
  </cellStyles>
  <dxfs count="0"/>
  <tableStyles count="0" defaultTableStyle="TableStyleMedium2" defaultPivotStyle="PivotStyleLight16"/>
  <colors>
    <mruColors>
      <color rgb="FFE5FFE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16563</xdr:colOff>
      <xdr:row>0</xdr:row>
      <xdr:rowOff>0</xdr:rowOff>
    </xdr:from>
    <xdr:to>
      <xdr:col>2</xdr:col>
      <xdr:colOff>584200</xdr:colOff>
      <xdr:row>2</xdr:row>
      <xdr:rowOff>66261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3" y="0"/>
          <a:ext cx="3279087" cy="733011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35"/>
  <sheetViews>
    <sheetView showGridLines="0" tabSelected="1" topLeftCell="A7" zoomScaleNormal="100" workbookViewId="0">
      <selection activeCell="J25" sqref="J25"/>
    </sheetView>
  </sheetViews>
  <sheetFormatPr defaultColWidth="9.28515625" defaultRowHeight="15.75" x14ac:dyDescent="0.25"/>
  <cols>
    <col min="1" max="1" width="5.28515625" style="5" customWidth="1"/>
    <col min="2" max="2" width="35.85546875" style="5" customWidth="1"/>
    <col min="3" max="3" width="9.7109375" style="5" customWidth="1"/>
    <col min="4" max="4" width="12.7109375" style="5" customWidth="1"/>
    <col min="5" max="5" width="10.7109375" style="5" customWidth="1"/>
    <col min="6" max="6" width="12.85546875" style="5" customWidth="1"/>
    <col min="7" max="7" width="6.28515625" style="5" customWidth="1"/>
    <col min="8" max="8" width="21.7109375" style="5" customWidth="1"/>
    <col min="9" max="9" width="12.42578125" style="5" customWidth="1"/>
    <col min="10" max="10" width="13.5703125" style="5" customWidth="1"/>
    <col min="11" max="11" width="11.7109375" style="5" customWidth="1"/>
    <col min="12" max="12" width="13" style="5" customWidth="1"/>
    <col min="13" max="13" width="10.28515625" style="5" bestFit="1" customWidth="1"/>
    <col min="14" max="16" width="8.7109375" style="5" customWidth="1"/>
    <col min="17" max="17" width="8.7109375" style="6" bestFit="1" customWidth="1"/>
    <col min="18" max="19" width="9.7109375" style="6" bestFit="1" customWidth="1"/>
    <col min="20" max="22" width="8.7109375" style="6" customWidth="1"/>
    <col min="23" max="248" width="8.7109375" style="5" customWidth="1"/>
    <col min="249" max="249" width="71.28515625" style="5" customWidth="1"/>
    <col min="250" max="250" width="13.5703125" style="5" customWidth="1"/>
    <col min="251" max="251" width="14" style="5" customWidth="1"/>
    <col min="252" max="252" width="36.28515625" style="5" customWidth="1"/>
    <col min="253" max="504" width="8.7109375" style="5" customWidth="1"/>
    <col min="505" max="505" width="71.28515625" style="5" customWidth="1"/>
    <col min="506" max="506" width="13.5703125" style="5" customWidth="1"/>
    <col min="507" max="507" width="14" style="5" customWidth="1"/>
    <col min="508" max="508" width="36.28515625" style="5" customWidth="1"/>
    <col min="509" max="760" width="8.7109375" style="5" customWidth="1"/>
    <col min="761" max="761" width="71.28515625" style="5" customWidth="1"/>
    <col min="762" max="762" width="13.5703125" style="5" customWidth="1"/>
    <col min="763" max="763" width="14" style="5" customWidth="1"/>
    <col min="764" max="764" width="36.28515625" style="5" customWidth="1"/>
    <col min="765" max="1015" width="8.7109375" style="5" customWidth="1"/>
    <col min="1016" max="16384" width="9.28515625" style="7"/>
  </cols>
  <sheetData>
    <row r="1" spans="1:1015" ht="20.25" x14ac:dyDescent="0.3">
      <c r="A1" s="1"/>
      <c r="B1" s="1"/>
      <c r="C1" s="2"/>
      <c r="D1" s="3"/>
      <c r="E1" s="3"/>
      <c r="F1" s="3"/>
      <c r="G1" s="3"/>
      <c r="H1" s="4"/>
      <c r="I1" s="3"/>
      <c r="J1" s="3"/>
    </row>
    <row r="2" spans="1:1015" ht="32.25" customHeight="1" x14ac:dyDescent="0.3">
      <c r="A2" s="3"/>
      <c r="B2" s="3"/>
      <c r="C2" s="8"/>
    </row>
    <row r="3" spans="1:1015" ht="25.5" customHeight="1" x14ac:dyDescent="0.3">
      <c r="A3" s="60" t="s">
        <v>22</v>
      </c>
      <c r="B3" s="60"/>
      <c r="C3" s="60"/>
      <c r="D3" s="60"/>
      <c r="E3" s="60"/>
      <c r="F3" s="60"/>
      <c r="G3" s="60"/>
      <c r="H3" s="60"/>
    </row>
    <row r="4" spans="1:1015" s="12" customFormat="1" ht="18" customHeight="1" x14ac:dyDescent="0.25">
      <c r="A4" s="52" t="s">
        <v>60</v>
      </c>
      <c r="B4" s="53"/>
      <c r="C4" s="9"/>
      <c r="D4" s="9"/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</row>
    <row r="5" spans="1:1015" s="12" customFormat="1" ht="18" customHeight="1" x14ac:dyDescent="0.25">
      <c r="A5" s="13" t="s">
        <v>61</v>
      </c>
      <c r="B5" s="9"/>
      <c r="C5" s="9"/>
      <c r="D5" s="9"/>
      <c r="F5" s="13"/>
      <c r="G5" s="46" t="s">
        <v>0</v>
      </c>
      <c r="H5" s="49" t="s">
        <v>64</v>
      </c>
      <c r="I5" s="10"/>
      <c r="J5" s="10"/>
      <c r="K5" s="10"/>
      <c r="L5" s="10"/>
      <c r="M5" s="10"/>
      <c r="N5" s="10"/>
      <c r="O5" s="10"/>
      <c r="P5" s="10"/>
      <c r="Q5" s="11"/>
      <c r="R5" s="11"/>
      <c r="S5" s="11"/>
      <c r="T5" s="11"/>
      <c r="U5" s="11"/>
      <c r="V5" s="11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</row>
    <row r="6" spans="1:1015" s="12" customFormat="1" ht="30" customHeight="1" x14ac:dyDescent="0.25">
      <c r="A6" s="69" t="s">
        <v>62</v>
      </c>
      <c r="B6" s="69"/>
      <c r="C6" s="69"/>
      <c r="D6" s="69"/>
      <c r="E6" s="47"/>
      <c r="F6" s="13"/>
      <c r="G6" s="46" t="s">
        <v>1</v>
      </c>
      <c r="H6" s="54">
        <v>45531</v>
      </c>
      <c r="I6" s="61" t="s">
        <v>2</v>
      </c>
      <c r="J6" s="62"/>
      <c r="K6" s="62"/>
      <c r="L6" s="62"/>
      <c r="M6" s="10"/>
      <c r="N6" s="10"/>
      <c r="O6" s="10"/>
      <c r="P6" s="10"/>
      <c r="Q6" s="11"/>
      <c r="R6" s="11"/>
      <c r="S6" s="11"/>
      <c r="T6" s="11"/>
      <c r="U6" s="11"/>
      <c r="V6" s="1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</row>
    <row r="7" spans="1:1015" s="12" customFormat="1" ht="18" customHeight="1" x14ac:dyDescent="0.25">
      <c r="A7" s="13" t="s">
        <v>63</v>
      </c>
      <c r="B7" s="9"/>
      <c r="C7" s="9"/>
      <c r="D7" s="9"/>
      <c r="F7" s="14"/>
      <c r="G7" s="48" t="s">
        <v>3</v>
      </c>
      <c r="H7" s="54" t="s">
        <v>4</v>
      </c>
      <c r="I7" s="15" t="s">
        <v>5</v>
      </c>
      <c r="J7" s="15" t="s">
        <v>6</v>
      </c>
      <c r="K7" s="15" t="s">
        <v>7</v>
      </c>
      <c r="L7" s="15" t="s">
        <v>7</v>
      </c>
      <c r="M7" s="10"/>
      <c r="N7" s="10"/>
      <c r="O7" s="10"/>
      <c r="P7" s="10"/>
      <c r="Q7" s="11"/>
      <c r="R7" s="11"/>
      <c r="S7" s="11"/>
      <c r="T7" s="11"/>
      <c r="U7" s="11"/>
      <c r="V7" s="11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</row>
    <row r="8" spans="1:1015" s="19" customFormat="1" ht="18" customHeight="1" x14ac:dyDescent="0.25">
      <c r="A8" s="44" t="s">
        <v>8</v>
      </c>
      <c r="B8" s="44" t="s">
        <v>9</v>
      </c>
      <c r="C8" s="44" t="s">
        <v>10</v>
      </c>
      <c r="D8" s="44" t="s">
        <v>11</v>
      </c>
      <c r="E8" s="45" t="s">
        <v>12</v>
      </c>
      <c r="F8" s="45" t="s">
        <v>31</v>
      </c>
      <c r="G8" s="45" t="s">
        <v>13</v>
      </c>
      <c r="H8" s="45" t="s">
        <v>23</v>
      </c>
      <c r="I8" s="41" t="s">
        <v>14</v>
      </c>
      <c r="J8" s="41" t="s">
        <v>15</v>
      </c>
      <c r="K8" s="42" t="s">
        <v>32</v>
      </c>
      <c r="L8" s="42" t="s">
        <v>33</v>
      </c>
      <c r="M8" s="17"/>
      <c r="N8" s="17"/>
      <c r="O8" s="17"/>
      <c r="P8" s="17"/>
      <c r="Q8" s="18"/>
      <c r="R8" s="18"/>
      <c r="S8" s="18"/>
      <c r="T8" s="18"/>
      <c r="U8" s="18"/>
      <c r="V8" s="18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</row>
    <row r="9" spans="1:1015" s="17" customFormat="1" ht="18" customHeight="1" x14ac:dyDescent="0.25">
      <c r="A9" s="50" t="s">
        <v>34</v>
      </c>
      <c r="B9" s="49" t="s">
        <v>43</v>
      </c>
      <c r="C9" s="50" t="s">
        <v>44</v>
      </c>
      <c r="D9" s="50">
        <v>25</v>
      </c>
      <c r="E9" s="51">
        <v>54000</v>
      </c>
      <c r="F9" s="20">
        <f>D9*E9</f>
        <v>1350000</v>
      </c>
      <c r="G9" s="38">
        <v>0.08</v>
      </c>
      <c r="H9" s="20">
        <f>F9*G9</f>
        <v>108000</v>
      </c>
      <c r="I9" s="21">
        <f>IF(G9=8%,D9*E9,0)</f>
        <v>1350000</v>
      </c>
      <c r="J9" s="21">
        <f>IF(G9=10%,D9*E9,0)</f>
        <v>0</v>
      </c>
      <c r="K9" s="22">
        <f>IF(G9=8%,D9*E9*8%,0)</f>
        <v>108000</v>
      </c>
      <c r="L9" s="22">
        <f>IF(G9=10%,D9*E9*10%,0)</f>
        <v>0</v>
      </c>
      <c r="Q9" s="18"/>
      <c r="R9" s="18"/>
      <c r="S9" s="18"/>
      <c r="T9" s="18"/>
      <c r="U9" s="18"/>
      <c r="V9" s="18"/>
    </row>
    <row r="10" spans="1:1015" s="17" customFormat="1" ht="18" customHeight="1" x14ac:dyDescent="0.25">
      <c r="A10" s="50" t="s">
        <v>41</v>
      </c>
      <c r="B10" s="49" t="s">
        <v>45</v>
      </c>
      <c r="C10" s="50" t="s">
        <v>46</v>
      </c>
      <c r="D10" s="50">
        <v>2</v>
      </c>
      <c r="E10" s="51">
        <v>32000</v>
      </c>
      <c r="F10" s="20">
        <f t="shared" ref="F10" si="0">D10*E10</f>
        <v>64000</v>
      </c>
      <c r="G10" s="38">
        <v>0.08</v>
      </c>
      <c r="H10" s="20">
        <f t="shared" ref="H10" si="1">F10*G10</f>
        <v>5120</v>
      </c>
      <c r="I10" s="21">
        <f t="shared" ref="I10" si="2">IF(G10=8%,D10*E10,0)</f>
        <v>64000</v>
      </c>
      <c r="J10" s="21">
        <f t="shared" ref="J10" si="3">IF(G10=10%,D10*E10,0)</f>
        <v>0</v>
      </c>
      <c r="K10" s="22">
        <f t="shared" ref="K10:K21" si="4">IF(G10=8%,D10*E10*8%,0)</f>
        <v>5120</v>
      </c>
      <c r="L10" s="22">
        <f t="shared" ref="L10:L21" si="5">IF(G10=10%,D10*E10*10%,0)</f>
        <v>0</v>
      </c>
      <c r="Q10" s="18"/>
      <c r="R10" s="18"/>
      <c r="S10" s="18"/>
      <c r="T10" s="18"/>
      <c r="U10" s="18"/>
      <c r="V10" s="18"/>
    </row>
    <row r="11" spans="1:1015" s="17" customFormat="1" ht="18" customHeight="1" x14ac:dyDescent="0.25">
      <c r="A11" s="50" t="s">
        <v>42</v>
      </c>
      <c r="B11" s="49" t="s">
        <v>47</v>
      </c>
      <c r="C11" s="50" t="s">
        <v>48</v>
      </c>
      <c r="D11" s="50">
        <v>3</v>
      </c>
      <c r="E11" s="51">
        <v>20000</v>
      </c>
      <c r="F11" s="20">
        <f t="shared" ref="F11:F21" si="6">D11*E11</f>
        <v>60000</v>
      </c>
      <c r="G11" s="38">
        <v>0.08</v>
      </c>
      <c r="H11" s="20">
        <f t="shared" ref="H11:H21" si="7">F11*G11</f>
        <v>4800</v>
      </c>
      <c r="I11" s="21">
        <f t="shared" ref="I11:I21" si="8">IF(G11=8%,D11*E11,0)</f>
        <v>60000</v>
      </c>
      <c r="J11" s="21">
        <f t="shared" ref="J11:J21" si="9">IF(G11=10%,D11*E11,0)</f>
        <v>0</v>
      </c>
      <c r="K11" s="22">
        <f t="shared" si="4"/>
        <v>4800</v>
      </c>
      <c r="L11" s="22">
        <f t="shared" si="5"/>
        <v>0</v>
      </c>
      <c r="Q11" s="18"/>
      <c r="R11" s="18"/>
      <c r="S11" s="18"/>
      <c r="T11" s="18"/>
      <c r="U11" s="18"/>
      <c r="V11" s="18"/>
    </row>
    <row r="12" spans="1:1015" s="17" customFormat="1" ht="18" customHeight="1" x14ac:dyDescent="0.25">
      <c r="A12" s="50" t="s">
        <v>35</v>
      </c>
      <c r="B12" s="49" t="s">
        <v>49</v>
      </c>
      <c r="C12" s="50" t="s">
        <v>50</v>
      </c>
      <c r="D12" s="50">
        <v>1</v>
      </c>
      <c r="E12" s="51">
        <v>33000</v>
      </c>
      <c r="F12" s="20">
        <f t="shared" si="6"/>
        <v>33000</v>
      </c>
      <c r="G12" s="38">
        <v>0.1</v>
      </c>
      <c r="H12" s="20">
        <f t="shared" si="7"/>
        <v>3300</v>
      </c>
      <c r="I12" s="21">
        <f t="shared" si="8"/>
        <v>0</v>
      </c>
      <c r="J12" s="21">
        <f t="shared" si="9"/>
        <v>33000</v>
      </c>
      <c r="K12" s="22">
        <f t="shared" si="4"/>
        <v>0</v>
      </c>
      <c r="L12" s="22">
        <f t="shared" si="5"/>
        <v>3300</v>
      </c>
      <c r="Q12" s="18"/>
      <c r="R12" s="18"/>
      <c r="S12" s="18"/>
      <c r="T12" s="18"/>
      <c r="U12" s="18"/>
      <c r="V12" s="18"/>
    </row>
    <row r="13" spans="1:1015" s="17" customFormat="1" ht="18" customHeight="1" x14ac:dyDescent="0.25">
      <c r="A13" s="50" t="s">
        <v>36</v>
      </c>
      <c r="B13" s="49" t="s">
        <v>51</v>
      </c>
      <c r="C13" s="50" t="s">
        <v>52</v>
      </c>
      <c r="D13" s="50">
        <v>10</v>
      </c>
      <c r="E13" s="51">
        <v>26000</v>
      </c>
      <c r="F13" s="20">
        <f t="shared" si="6"/>
        <v>260000</v>
      </c>
      <c r="G13" s="38">
        <v>0.08</v>
      </c>
      <c r="H13" s="20">
        <f t="shared" si="7"/>
        <v>20800</v>
      </c>
      <c r="I13" s="21">
        <f t="shared" si="8"/>
        <v>260000</v>
      </c>
      <c r="J13" s="21">
        <f t="shared" si="9"/>
        <v>0</v>
      </c>
      <c r="K13" s="22">
        <f t="shared" si="4"/>
        <v>20800</v>
      </c>
      <c r="L13" s="22">
        <f t="shared" si="5"/>
        <v>0</v>
      </c>
      <c r="Q13" s="18"/>
      <c r="R13" s="18"/>
      <c r="S13" s="18"/>
      <c r="T13" s="18"/>
      <c r="U13" s="18"/>
      <c r="V13" s="18"/>
    </row>
    <row r="14" spans="1:1015" s="17" customFormat="1" ht="18" customHeight="1" x14ac:dyDescent="0.25">
      <c r="A14" s="50" t="s">
        <v>37</v>
      </c>
      <c r="B14" s="56" t="s">
        <v>65</v>
      </c>
      <c r="C14" s="55" t="s">
        <v>52</v>
      </c>
      <c r="D14" s="55">
        <v>1</v>
      </c>
      <c r="E14" s="20">
        <v>110000</v>
      </c>
      <c r="F14" s="57">
        <f>D14*E14</f>
        <v>110000</v>
      </c>
      <c r="G14" s="38">
        <v>0.08</v>
      </c>
      <c r="H14" s="20">
        <f t="shared" si="7"/>
        <v>8800</v>
      </c>
      <c r="I14" s="21">
        <f t="shared" si="8"/>
        <v>110000</v>
      </c>
      <c r="J14" s="21">
        <f t="shared" si="9"/>
        <v>0</v>
      </c>
      <c r="K14" s="22">
        <f t="shared" si="4"/>
        <v>8800</v>
      </c>
      <c r="L14" s="22">
        <f t="shared" si="5"/>
        <v>0</v>
      </c>
      <c r="Q14" s="18"/>
      <c r="R14" s="18"/>
      <c r="S14" s="18"/>
      <c r="T14" s="18"/>
      <c r="U14" s="18"/>
      <c r="V14" s="18"/>
    </row>
    <row r="15" spans="1:1015" s="17" customFormat="1" ht="18" customHeight="1" x14ac:dyDescent="0.25">
      <c r="A15" s="50" t="s">
        <v>38</v>
      </c>
      <c r="B15" s="56" t="s">
        <v>66</v>
      </c>
      <c r="C15" s="55" t="s">
        <v>52</v>
      </c>
      <c r="D15" s="55">
        <v>1</v>
      </c>
      <c r="E15" s="20">
        <v>57000</v>
      </c>
      <c r="F15" s="57">
        <f>D15*E15</f>
        <v>57000</v>
      </c>
      <c r="G15" s="38">
        <v>0.08</v>
      </c>
      <c r="H15" s="20">
        <f t="shared" si="7"/>
        <v>4560</v>
      </c>
      <c r="I15" s="21">
        <f t="shared" si="8"/>
        <v>57000</v>
      </c>
      <c r="J15" s="21">
        <f t="shared" si="9"/>
        <v>0</v>
      </c>
      <c r="K15" s="22">
        <f t="shared" si="4"/>
        <v>4560</v>
      </c>
      <c r="L15" s="22">
        <f t="shared" si="5"/>
        <v>0</v>
      </c>
      <c r="Q15" s="18"/>
      <c r="R15" s="18"/>
      <c r="S15" s="18"/>
      <c r="T15" s="18"/>
      <c r="U15" s="18"/>
      <c r="V15" s="18"/>
    </row>
    <row r="16" spans="1:1015" s="17" customFormat="1" ht="18" customHeight="1" x14ac:dyDescent="0.25">
      <c r="A16" s="50" t="s">
        <v>39</v>
      </c>
      <c r="B16" s="49" t="s">
        <v>53</v>
      </c>
      <c r="C16" s="50" t="s">
        <v>54</v>
      </c>
      <c r="D16" s="50">
        <v>10</v>
      </c>
      <c r="E16" s="51">
        <v>3100</v>
      </c>
      <c r="F16" s="20">
        <f t="shared" si="6"/>
        <v>31000</v>
      </c>
      <c r="G16" s="38">
        <v>0.08</v>
      </c>
      <c r="H16" s="20">
        <f t="shared" si="7"/>
        <v>2480</v>
      </c>
      <c r="I16" s="21">
        <f t="shared" si="8"/>
        <v>31000</v>
      </c>
      <c r="J16" s="21">
        <f t="shared" si="9"/>
        <v>0</v>
      </c>
      <c r="K16" s="22">
        <f t="shared" si="4"/>
        <v>2480</v>
      </c>
      <c r="L16" s="22">
        <f t="shared" si="5"/>
        <v>0</v>
      </c>
      <c r="Q16" s="18"/>
      <c r="R16" s="18"/>
      <c r="S16" s="18"/>
      <c r="T16" s="18"/>
      <c r="U16" s="18"/>
      <c r="V16" s="18"/>
    </row>
    <row r="17" spans="1:22" s="17" customFormat="1" ht="18" customHeight="1" x14ac:dyDescent="0.25">
      <c r="A17" s="50" t="s">
        <v>40</v>
      </c>
      <c r="B17" s="49" t="s">
        <v>55</v>
      </c>
      <c r="C17" s="50" t="s">
        <v>54</v>
      </c>
      <c r="D17" s="50">
        <v>1</v>
      </c>
      <c r="E17" s="51">
        <v>12000</v>
      </c>
      <c r="F17" s="20">
        <f t="shared" si="6"/>
        <v>12000</v>
      </c>
      <c r="G17" s="38">
        <v>0.08</v>
      </c>
      <c r="H17" s="20">
        <f t="shared" si="7"/>
        <v>960</v>
      </c>
      <c r="I17" s="21">
        <f t="shared" si="8"/>
        <v>12000</v>
      </c>
      <c r="J17" s="21">
        <f t="shared" si="9"/>
        <v>0</v>
      </c>
      <c r="K17" s="22">
        <f t="shared" si="4"/>
        <v>960</v>
      </c>
      <c r="L17" s="22">
        <f t="shared" si="5"/>
        <v>0</v>
      </c>
      <c r="Q17" s="18"/>
      <c r="R17" s="18"/>
      <c r="S17" s="18"/>
      <c r="T17" s="18"/>
      <c r="U17" s="18"/>
      <c r="V17" s="18"/>
    </row>
    <row r="18" spans="1:22" s="17" customFormat="1" ht="18" customHeight="1" x14ac:dyDescent="0.25">
      <c r="A18" s="50" t="s">
        <v>67</v>
      </c>
      <c r="B18" s="49" t="s">
        <v>71</v>
      </c>
      <c r="C18" s="50" t="s">
        <v>72</v>
      </c>
      <c r="D18" s="50">
        <v>25</v>
      </c>
      <c r="E18" s="51">
        <v>56000</v>
      </c>
      <c r="F18" s="20">
        <f t="shared" si="6"/>
        <v>1400000</v>
      </c>
      <c r="G18" s="38">
        <v>0.08</v>
      </c>
      <c r="H18" s="20">
        <f>F18*G18</f>
        <v>112000</v>
      </c>
      <c r="I18" s="21">
        <f t="shared" ref="I18:I20" si="10">IF(G18=8%,D18*E18,0)</f>
        <v>1400000</v>
      </c>
      <c r="J18" s="21">
        <f t="shared" ref="J18:J20" si="11">IF(G18=10%,D18*E18,0)</f>
        <v>0</v>
      </c>
      <c r="K18" s="22">
        <f t="shared" ref="K18:K20" si="12">IF(G18=8%,D18*E18*8%,0)</f>
        <v>112000</v>
      </c>
      <c r="L18" s="22">
        <f t="shared" ref="L18:L20" si="13">IF(G18=10%,D18*E18*10%,0)</f>
        <v>0</v>
      </c>
      <c r="Q18" s="18"/>
      <c r="R18" s="18"/>
      <c r="S18" s="18"/>
      <c r="T18" s="18"/>
      <c r="U18" s="18"/>
      <c r="V18" s="18"/>
    </row>
    <row r="19" spans="1:22" s="17" customFormat="1" ht="18" customHeight="1" x14ac:dyDescent="0.25">
      <c r="A19" s="50" t="s">
        <v>68</v>
      </c>
      <c r="B19" s="49" t="s">
        <v>73</v>
      </c>
      <c r="C19" s="50" t="s">
        <v>74</v>
      </c>
      <c r="D19" s="50">
        <v>2</v>
      </c>
      <c r="E19" s="51">
        <v>10500</v>
      </c>
      <c r="F19" s="20">
        <f t="shared" si="6"/>
        <v>21000</v>
      </c>
      <c r="G19" s="38">
        <v>0.08</v>
      </c>
      <c r="H19" s="20">
        <f>F19*G19</f>
        <v>1680</v>
      </c>
      <c r="I19" s="21">
        <f t="shared" si="10"/>
        <v>21000</v>
      </c>
      <c r="J19" s="21">
        <f t="shared" si="11"/>
        <v>0</v>
      </c>
      <c r="K19" s="22">
        <f t="shared" si="12"/>
        <v>1680</v>
      </c>
      <c r="L19" s="22">
        <f t="shared" si="13"/>
        <v>0</v>
      </c>
      <c r="Q19" s="18"/>
      <c r="R19" s="18"/>
      <c r="S19" s="18"/>
      <c r="T19" s="18"/>
      <c r="U19" s="18"/>
      <c r="V19" s="18"/>
    </row>
    <row r="20" spans="1:22" s="17" customFormat="1" ht="18" customHeight="1" x14ac:dyDescent="0.25">
      <c r="A20" s="50" t="s">
        <v>69</v>
      </c>
      <c r="B20" s="49" t="s">
        <v>56</v>
      </c>
      <c r="C20" s="50" t="s">
        <v>57</v>
      </c>
      <c r="D20" s="50">
        <v>1</v>
      </c>
      <c r="E20" s="51">
        <v>33000</v>
      </c>
      <c r="F20" s="20">
        <f t="shared" si="6"/>
        <v>33000</v>
      </c>
      <c r="G20" s="38">
        <v>0.08</v>
      </c>
      <c r="H20" s="20">
        <f t="shared" si="7"/>
        <v>2640</v>
      </c>
      <c r="I20" s="21">
        <f t="shared" si="10"/>
        <v>33000</v>
      </c>
      <c r="J20" s="21">
        <f t="shared" si="11"/>
        <v>0</v>
      </c>
      <c r="K20" s="22">
        <f t="shared" si="12"/>
        <v>2640</v>
      </c>
      <c r="L20" s="22">
        <f t="shared" si="13"/>
        <v>0</v>
      </c>
      <c r="Q20" s="18"/>
      <c r="R20" s="18"/>
      <c r="S20" s="18"/>
      <c r="T20" s="18"/>
      <c r="U20" s="18"/>
      <c r="V20" s="18"/>
    </row>
    <row r="21" spans="1:22" s="17" customFormat="1" ht="18" customHeight="1" x14ac:dyDescent="0.25">
      <c r="A21" s="50" t="s">
        <v>70</v>
      </c>
      <c r="B21" s="49" t="s">
        <v>58</v>
      </c>
      <c r="C21" s="50" t="s">
        <v>59</v>
      </c>
      <c r="D21" s="50">
        <v>1</v>
      </c>
      <c r="E21" s="51">
        <v>2800</v>
      </c>
      <c r="F21" s="20">
        <f t="shared" si="6"/>
        <v>2800</v>
      </c>
      <c r="G21" s="38">
        <v>0.1</v>
      </c>
      <c r="H21" s="20">
        <f t="shared" si="7"/>
        <v>280</v>
      </c>
      <c r="I21" s="21">
        <f t="shared" si="8"/>
        <v>0</v>
      </c>
      <c r="J21" s="21">
        <f t="shared" si="9"/>
        <v>2800</v>
      </c>
      <c r="K21" s="22">
        <f t="shared" si="4"/>
        <v>0</v>
      </c>
      <c r="L21" s="22">
        <f t="shared" si="5"/>
        <v>280</v>
      </c>
      <c r="Q21" s="18"/>
      <c r="R21" s="18"/>
      <c r="S21" s="18"/>
      <c r="T21" s="18"/>
      <c r="U21" s="18"/>
      <c r="V21" s="18"/>
    </row>
    <row r="22" spans="1:22" s="5" customFormat="1" ht="18" customHeight="1" x14ac:dyDescent="0.25">
      <c r="A22" s="16"/>
      <c r="B22" s="36" t="s">
        <v>24</v>
      </c>
      <c r="C22" s="32" t="s">
        <v>25</v>
      </c>
      <c r="D22" s="33"/>
      <c r="E22" s="32" t="s">
        <v>26</v>
      </c>
      <c r="F22" s="32"/>
      <c r="G22" s="33"/>
      <c r="H22" s="37" t="s">
        <v>27</v>
      </c>
      <c r="I22" s="43">
        <f>SUM(I9:I21)</f>
        <v>3398000</v>
      </c>
      <c r="J22" s="43">
        <f>SUM(J9:J21)</f>
        <v>35800</v>
      </c>
      <c r="K22" s="43">
        <f>SUM(K9:K21)</f>
        <v>271840</v>
      </c>
      <c r="L22" s="43">
        <f>SUM(L9:L21)</f>
        <v>3580</v>
      </c>
      <c r="Q22" s="6"/>
      <c r="R22" s="6"/>
      <c r="S22" s="6"/>
      <c r="T22" s="6"/>
      <c r="U22" s="6"/>
      <c r="V22" s="6"/>
    </row>
    <row r="23" spans="1:22" s="5" customFormat="1" ht="18" customHeight="1" x14ac:dyDescent="0.25">
      <c r="A23" s="16"/>
      <c r="B23" s="35" t="s">
        <v>28</v>
      </c>
      <c r="C23" s="63">
        <f>I22</f>
        <v>3398000</v>
      </c>
      <c r="D23" s="64"/>
      <c r="E23" s="63">
        <f>K22</f>
        <v>271840</v>
      </c>
      <c r="F23" s="65"/>
      <c r="G23" s="64"/>
      <c r="H23" s="39">
        <f>C23+E23</f>
        <v>3669840</v>
      </c>
      <c r="I23" s="23"/>
      <c r="J23" s="23"/>
      <c r="Q23" s="6"/>
      <c r="R23" s="6"/>
      <c r="S23" s="6"/>
      <c r="T23" s="6"/>
      <c r="U23" s="6"/>
      <c r="V23" s="6"/>
    </row>
    <row r="24" spans="1:22" s="5" customFormat="1" ht="18" customHeight="1" x14ac:dyDescent="0.25">
      <c r="A24" s="16"/>
      <c r="B24" s="35" t="s">
        <v>29</v>
      </c>
      <c r="C24" s="63">
        <f>J22</f>
        <v>35800</v>
      </c>
      <c r="D24" s="64"/>
      <c r="E24" s="63">
        <f>L22</f>
        <v>3580</v>
      </c>
      <c r="F24" s="65"/>
      <c r="G24" s="64"/>
      <c r="H24" s="39">
        <f>C24+E24</f>
        <v>39380</v>
      </c>
      <c r="I24" s="23"/>
      <c r="J24" s="23"/>
      <c r="Q24" s="6"/>
      <c r="R24" s="6"/>
      <c r="S24" s="6"/>
      <c r="T24" s="6"/>
      <c r="U24" s="6"/>
      <c r="V24" s="6"/>
    </row>
    <row r="25" spans="1:22" s="5" customFormat="1" ht="18" customHeight="1" x14ac:dyDescent="0.25">
      <c r="A25" s="16"/>
      <c r="B25" s="34" t="s">
        <v>30</v>
      </c>
      <c r="C25" s="66">
        <f>SUM(C23:D24)</f>
        <v>3433800</v>
      </c>
      <c r="D25" s="67"/>
      <c r="E25" s="66">
        <f>SUM(E23:G24)</f>
        <v>275420</v>
      </c>
      <c r="F25" s="68"/>
      <c r="G25" s="67"/>
      <c r="H25" s="40">
        <f>SUM(H23:H24)</f>
        <v>3709220</v>
      </c>
      <c r="I25" s="23"/>
      <c r="J25" s="23"/>
      <c r="M25" s="24"/>
      <c r="N25" s="24"/>
      <c r="Q25" s="6"/>
      <c r="R25" s="6"/>
      <c r="S25" s="6"/>
      <c r="T25" s="6"/>
      <c r="U25" s="6"/>
      <c r="V25" s="6"/>
    </row>
    <row r="26" spans="1:22" s="5" customFormat="1" ht="16.149999999999999" customHeight="1" x14ac:dyDescent="0.25">
      <c r="A26" s="58"/>
      <c r="B26" s="58"/>
      <c r="C26" s="58"/>
      <c r="D26" s="58"/>
      <c r="E26" s="58"/>
      <c r="F26" s="58"/>
      <c r="G26" s="58"/>
      <c r="H26" s="58"/>
      <c r="I26" s="23"/>
      <c r="J26" s="23"/>
      <c r="Q26" s="6"/>
      <c r="R26" s="6"/>
      <c r="S26" s="6"/>
      <c r="T26" s="6"/>
      <c r="U26" s="6"/>
      <c r="V26" s="6"/>
    </row>
    <row r="27" spans="1:22" s="28" customFormat="1" ht="15" x14ac:dyDescent="0.25">
      <c r="A27" s="25"/>
      <c r="B27" s="26"/>
      <c r="C27" s="26"/>
      <c r="D27" s="59">
        <f>H6</f>
        <v>45531</v>
      </c>
      <c r="E27" s="59"/>
      <c r="F27" s="59"/>
      <c r="G27" s="59"/>
      <c r="H27" s="59"/>
      <c r="I27" s="27"/>
      <c r="J27" s="27"/>
      <c r="Q27" s="29"/>
      <c r="R27" s="29"/>
      <c r="S27" s="29"/>
      <c r="T27" s="29"/>
      <c r="U27" s="29"/>
      <c r="V27" s="29"/>
    </row>
    <row r="28" spans="1:22" s="5" customFormat="1" x14ac:dyDescent="0.25">
      <c r="A28" s="30" t="s">
        <v>16</v>
      </c>
      <c r="B28" s="30"/>
      <c r="C28" s="30" t="s">
        <v>17</v>
      </c>
      <c r="D28" s="31"/>
      <c r="E28" s="31"/>
      <c r="F28" s="31"/>
      <c r="G28" s="31"/>
      <c r="H28" s="30" t="s">
        <v>18</v>
      </c>
      <c r="Q28" s="6"/>
      <c r="R28" s="6"/>
      <c r="S28" s="6"/>
      <c r="T28" s="6"/>
      <c r="U28" s="6"/>
      <c r="V28" s="6"/>
    </row>
    <row r="29" spans="1:22" s="5" customFormat="1" x14ac:dyDescent="0.25">
      <c r="A29" s="5" t="s">
        <v>19</v>
      </c>
      <c r="C29" s="5" t="s">
        <v>19</v>
      </c>
      <c r="H29" s="5" t="s">
        <v>20</v>
      </c>
      <c r="Q29" s="6"/>
      <c r="R29" s="6"/>
      <c r="S29" s="6"/>
      <c r="T29" s="6"/>
      <c r="U29" s="6"/>
      <c r="V29" s="6"/>
    </row>
    <row r="33" spans="8:22" s="5" customFormat="1" ht="15.6" customHeight="1" x14ac:dyDescent="0.25">
      <c r="H33" s="30" t="s">
        <v>21</v>
      </c>
      <c r="Q33" s="6"/>
      <c r="R33" s="6"/>
      <c r="S33" s="6"/>
      <c r="T33" s="6"/>
      <c r="U33" s="6"/>
      <c r="V33" s="6"/>
    </row>
    <row r="34" spans="8:22" s="5" customFormat="1" ht="15.6" customHeight="1" x14ac:dyDescent="0.25">
      <c r="Q34" s="6"/>
      <c r="R34" s="6"/>
      <c r="S34" s="6"/>
      <c r="T34" s="6"/>
      <c r="U34" s="6"/>
      <c r="V34" s="6"/>
    </row>
    <row r="35" spans="8:22" s="5" customFormat="1" ht="15.6" customHeight="1" x14ac:dyDescent="0.25">
      <c r="Q35" s="6"/>
      <c r="R35" s="6"/>
      <c r="S35" s="6"/>
      <c r="T35" s="6"/>
      <c r="U35" s="6"/>
      <c r="V35" s="6"/>
    </row>
  </sheetData>
  <mergeCells count="11">
    <mergeCell ref="A26:H26"/>
    <mergeCell ref="D27:H27"/>
    <mergeCell ref="A3:H3"/>
    <mergeCell ref="I6:L6"/>
    <mergeCell ref="C23:D23"/>
    <mergeCell ref="C24:D24"/>
    <mergeCell ref="E23:G23"/>
    <mergeCell ref="E24:G24"/>
    <mergeCell ref="C25:D25"/>
    <mergeCell ref="E25:G25"/>
    <mergeCell ref="A6:D6"/>
  </mergeCells>
  <phoneticPr fontId="20" type="noConversion"/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2023-09-08T09:00:10Z</cp:lastPrinted>
  <dcterms:created xsi:type="dcterms:W3CDTF">2023-07-27T10:25:23Z</dcterms:created>
  <dcterms:modified xsi:type="dcterms:W3CDTF">2024-08-29T03:42:31Z</dcterms:modified>
</cp:coreProperties>
</file>