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480" yWindow="135" windowWidth="27795" windowHeight="11565"/>
  </bookViews>
  <sheets>
    <sheet name="1.8.24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8" i="2" l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/>
  <c r="K10" i="2"/>
  <c r="J10" i="2"/>
  <c r="I10" i="2"/>
  <c r="I13" i="2" s="1"/>
  <c r="C14" i="2" s="1"/>
  <c r="F10" i="2"/>
  <c r="H10" i="2" s="1"/>
  <c r="L9" i="2"/>
  <c r="L13" i="2" s="1"/>
  <c r="E15" i="2" s="1"/>
  <c r="K9" i="2"/>
  <c r="J9" i="2"/>
  <c r="I9" i="2"/>
  <c r="F9" i="2"/>
  <c r="H9" i="2" s="1"/>
  <c r="K13" i="2" l="1"/>
  <c r="E14" i="2" s="1"/>
  <c r="E16" i="2" s="1"/>
  <c r="J13" i="2"/>
  <c r="C15" i="2" s="1"/>
  <c r="H15" i="2" s="1"/>
  <c r="C16" i="2"/>
  <c r="H14" i="2"/>
  <c r="H16" i="2" s="1"/>
</calcChain>
</file>

<file path=xl/sharedStrings.xml><?xml version="1.0" encoding="utf-8"?>
<sst xmlns="http://schemas.openxmlformats.org/spreadsheetml/2006/main" count="44" uniqueCount="43">
  <si>
    <t>PHIẾU XUẤT KHO</t>
  </si>
  <si>
    <t>CÔNG TY:  CÔNG TY TNHH MỘT THÀNH VIÊN THƯƠNG MẠI VÀ DỊCH VỤ NGỌC THƠM</t>
  </si>
  <si>
    <t>Điện Thoại: 028.6290.6631</t>
  </si>
  <si>
    <t>Số phiếu:</t>
  </si>
  <si>
    <t>BH3332/24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</si>
  <si>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</si>
  <si>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</si>
  <si>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</si>
  <si>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</si>
  <si>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</si>
  <si>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</si>
  <si>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</si>
  <si>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</si>
  <si>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</si>
  <si>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</si>
  <si>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</si>
  <si>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</si>
  <si>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</si>
  <si>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</si>
  <si>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</si>
  <si>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</si>
  <si>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</si>
  <si>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 xml:space="preserve">Giấy Excell A4/70 B </t>
  </si>
  <si>
    <t>Gram</t>
  </si>
  <si>
    <t xml:space="preserve">Kim bấm Plus S10 </t>
  </si>
  <si>
    <t>Hộp nhỏ</t>
  </si>
  <si>
    <t xml:space="preserve">Giấy cuộn An An </t>
  </si>
  <si>
    <t>Lốc</t>
  </si>
  <si>
    <t xml:space="preserve">Giấy Note 3*3 Double A </t>
  </si>
  <si>
    <t>Xấp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</si>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</sst>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.##0.00_);_(* \(#.##0.00\);_(* &quot;-&quot;??_);_(@_)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_-* #.##0.00\ _₫_-;\-* #.##0.00\ _₫_-;_-* &quot;-&quot;??\ _₫_-;_-@_-"/>
    <numFmt numFmtId="170" formatCode="&quot;Ngày &quot;dd&quot; Tháng &quot;mm&quot; Năm &quot;yyyy"/>
    <numFmt numFmtId="171" formatCode="#,##0_ ;\-#,##0\ 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3" applyFont="1" applyBorder="1" applyAlignment="1">
      <alignment vertical="center"/>
    </xf>
    <xf numFmtId="166" fontId="11" fillId="0" borderId="1" xfId="1" applyNumberFormat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4" fillId="3" borderId="4" xfId="3" applyFont="1" applyFill="1" applyBorder="1" applyAlignment="1">
      <alignment horizontal="center" vertical="center" wrapText="1"/>
    </xf>
    <xf numFmtId="167" fontId="14" fillId="3" borderId="1" xfId="3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1" applyFont="1"/>
    <xf numFmtId="165" fontId="15" fillId="0" borderId="0" xfId="2" applyNumberFormat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168" fontId="6" fillId="0" borderId="1" xfId="4" applyNumberFormat="1" applyFont="1" applyBorder="1" applyAlignment="1">
      <alignment horizontal="left" vertical="center" wrapText="1"/>
    </xf>
    <xf numFmtId="9" fontId="6" fillId="0" borderId="1" xfId="4" applyNumberFormat="1" applyFont="1" applyBorder="1" applyAlignment="1">
      <alignment horizontal="center" vertical="center" wrapText="1"/>
    </xf>
    <xf numFmtId="3" fontId="15" fillId="0" borderId="1" xfId="1" applyNumberFormat="1" applyFont="1" applyBorder="1"/>
    <xf numFmtId="3" fontId="15" fillId="0" borderId="1" xfId="1" applyNumberFormat="1" applyFont="1" applyFill="1" applyBorder="1"/>
    <xf numFmtId="168" fontId="15" fillId="0" borderId="1" xfId="1" applyNumberFormat="1" applyFont="1" applyBorder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68" fontId="16" fillId="0" borderId="1" xfId="4" applyNumberFormat="1" applyFont="1" applyBorder="1" applyAlignment="1">
      <alignment horizontal="left" vertical="center" wrapText="1"/>
    </xf>
    <xf numFmtId="9" fontId="16" fillId="0" borderId="1" xfId="4" applyNumberFormat="1" applyFont="1" applyBorder="1" applyAlignment="1">
      <alignment horizontal="center" vertical="center" wrapText="1"/>
    </xf>
    <xf numFmtId="3" fontId="17" fillId="0" borderId="1" xfId="1" applyNumberFormat="1" applyFont="1" applyBorder="1"/>
    <xf numFmtId="3" fontId="17" fillId="0" borderId="1" xfId="1" applyNumberFormat="1" applyFont="1" applyFill="1" applyBorder="1"/>
    <xf numFmtId="168" fontId="17" fillId="0" borderId="1" xfId="1" applyNumberFormat="1" applyFont="1" applyBorder="1"/>
    <xf numFmtId="0" fontId="17" fillId="0" borderId="0" xfId="1" applyFont="1"/>
    <xf numFmtId="165" fontId="17" fillId="0" borderId="0" xfId="2" applyNumberFormat="1" applyFont="1"/>
    <xf numFmtId="0" fontId="15" fillId="0" borderId="1" xfId="1" applyFont="1" applyBorder="1" applyAlignment="1">
      <alignment horizontal="center" vertical="center"/>
    </xf>
    <xf numFmtId="0" fontId="18" fillId="0" borderId="1" xfId="3" applyFont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vertical="center"/>
      <protection locked="0"/>
    </xf>
    <xf numFmtId="0" fontId="18" fillId="0" borderId="6" xfId="3" applyFont="1" applyBorder="1" applyAlignment="1" applyProtection="1">
      <alignment vertical="center"/>
      <protection locked="0"/>
    </xf>
    <xf numFmtId="3" fontId="19" fillId="0" borderId="1" xfId="1" applyNumberFormat="1" applyFont="1" applyFill="1" applyBorder="1" applyAlignment="1">
      <alignment horizontal="center" vertical="center"/>
    </xf>
    <xf numFmtId="3" fontId="19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20" fillId="0" borderId="1" xfId="3" applyFont="1" applyBorder="1" applyAlignment="1" applyProtection="1">
      <alignment vertical="center"/>
      <protection locked="0"/>
    </xf>
    <xf numFmtId="168" fontId="6" fillId="5" borderId="1" xfId="4" applyNumberFormat="1" applyFont="1" applyFill="1" applyBorder="1" applyAlignment="1">
      <alignment horizontal="left" vertical="center" wrapText="1"/>
    </xf>
    <xf numFmtId="3" fontId="15" fillId="0" borderId="0" xfId="1" applyNumberFormat="1" applyFont="1" applyBorder="1"/>
    <xf numFmtId="0" fontId="18" fillId="0" borderId="1" xfId="3" applyFont="1" applyBorder="1" applyAlignment="1" applyProtection="1">
      <alignment vertical="center"/>
      <protection locked="0"/>
    </xf>
    <xf numFmtId="168" fontId="21" fillId="6" borderId="1" xfId="4" applyNumberFormat="1" applyFont="1" applyFill="1" applyBorder="1" applyAlignment="1">
      <alignment horizontal="left" vertical="center" wrapText="1"/>
    </xf>
    <xf numFmtId="3" fontId="6" fillId="0" borderId="0" xfId="1" applyNumberFormat="1" applyFont="1"/>
    <xf numFmtId="0" fontId="15" fillId="7" borderId="0" xfId="1" applyFont="1" applyFill="1" applyBorder="1" applyAlignment="1">
      <alignment horizontal="center"/>
    </xf>
    <xf numFmtId="0" fontId="18" fillId="7" borderId="0" xfId="3" applyFont="1" applyFill="1" applyBorder="1" applyAlignment="1" applyProtection="1">
      <alignment horizontal="center" vertical="center"/>
      <protection locked="0"/>
    </xf>
    <xf numFmtId="3" fontId="15" fillId="7" borderId="0" xfId="1" applyNumberFormat="1" applyFont="1" applyFill="1" applyBorder="1"/>
    <xf numFmtId="0" fontId="15" fillId="7" borderId="0" xfId="1" applyFont="1" applyFill="1"/>
    <xf numFmtId="165" fontId="15" fillId="7" borderId="0" xfId="2" applyNumberFormat="1" applyFont="1" applyFill="1"/>
    <xf numFmtId="0" fontId="21" fillId="0" borderId="0" xfId="1" applyFont="1" applyBorder="1"/>
    <xf numFmtId="171" fontId="21" fillId="0" borderId="0" xfId="1" applyNumberFormat="1" applyFont="1" applyBorder="1"/>
    <xf numFmtId="0" fontId="21" fillId="0" borderId="0" xfId="1" applyFont="1"/>
    <xf numFmtId="168" fontId="20" fillId="0" borderId="7" xfId="5" applyNumberFormat="1" applyFont="1" applyBorder="1" applyAlignment="1" applyProtection="1">
      <alignment horizontal="center" vertical="center"/>
      <protection locked="0"/>
    </xf>
    <xf numFmtId="168" fontId="20" fillId="0" borderId="6" xfId="5" applyNumberFormat="1" applyFont="1" applyBorder="1" applyAlignment="1" applyProtection="1">
      <alignment horizontal="center" vertical="center"/>
      <protection locked="0"/>
    </xf>
    <xf numFmtId="168" fontId="20" fillId="0" borderId="5" xfId="5" applyNumberFormat="1" applyFont="1" applyBorder="1" applyAlignment="1" applyProtection="1">
      <alignment horizontal="center" vertical="center"/>
      <protection locked="0"/>
    </xf>
    <xf numFmtId="168" fontId="18" fillId="0" borderId="7" xfId="5" applyNumberFormat="1" applyFont="1" applyBorder="1" applyAlignment="1" applyProtection="1">
      <alignment horizontal="center" vertical="center"/>
      <protection locked="0"/>
    </xf>
    <xf numFmtId="168" fontId="18" fillId="0" borderId="6" xfId="5" applyNumberFormat="1" applyFont="1" applyBorder="1" applyAlignment="1" applyProtection="1">
      <alignment horizontal="center" vertical="center"/>
      <protection locked="0"/>
    </xf>
    <xf numFmtId="168" fontId="18" fillId="0" borderId="5" xfId="5" applyNumberFormat="1" applyFont="1" applyBorder="1" applyAlignment="1" applyProtection="1">
      <alignment horizontal="center" vertical="center"/>
      <protection locked="0"/>
    </xf>
    <xf numFmtId="0" fontId="21" fillId="0" borderId="0" xfId="1" applyFont="1" applyBorder="1" applyAlignment="1">
      <alignment horizontal="left"/>
    </xf>
    <xf numFmtId="170" fontId="18" fillId="7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0" borderId="3" xfId="3" applyFont="1" applyBorder="1" applyAlignment="1">
      <alignment horizontal="left" vertical="center" wrapText="1"/>
    </xf>
    <xf numFmtId="0" fontId="18" fillId="0" borderId="7" xfId="3" applyFont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horizontal="center" vertical="center"/>
      <protection locked="0"/>
    </xf>
    <xf numFmtId="0" fontId="18" fillId="0" borderId="6" xfId="3" applyFont="1" applyBorder="1" applyAlignment="1" applyProtection="1">
      <alignment horizontal="center" vertical="center"/>
      <protection locked="0"/>
    </xf>
  </cellXfs>
  <cellStyles count="51">
    <cellStyle name="Comma 10" xfId="4"/>
    <cellStyle name="Comma 10 10" xfId="6"/>
    <cellStyle name="Comma 10 11" xfId="7"/>
    <cellStyle name="Comma 10 2" xfId="8"/>
    <cellStyle name="Comma 10 3" xfId="9"/>
    <cellStyle name="Comma 10 4" xfId="10"/>
    <cellStyle name="Comma 10 5" xfId="11"/>
    <cellStyle name="Comma 10 7" xfId="12"/>
    <cellStyle name="Comma 2" xfId="2"/>
    <cellStyle name="Comma 2 2" xfId="13"/>
    <cellStyle name="Comma 2 2 10" xfId="14"/>
    <cellStyle name="Comma 2 2 2" xfId="15"/>
    <cellStyle name="Comma 2 2 3" xfId="16"/>
    <cellStyle name="Comma 2 2 4" xfId="17"/>
    <cellStyle name="Comma 2 3" xfId="18"/>
    <cellStyle name="Comma 2 3 2" xfId="19"/>
    <cellStyle name="Comma 2 4" xfId="20"/>
    <cellStyle name="Comma 2 5" xfId="21"/>
    <cellStyle name="Comma 2 6" xfId="22"/>
    <cellStyle name="Comma 3" xfId="5"/>
    <cellStyle name="Comma 3 2" xfId="23"/>
    <cellStyle name="Comma 3 3" xfId="24"/>
    <cellStyle name="Comma 3 4" xfId="25"/>
    <cellStyle name="Comma 4" xfId="26"/>
    <cellStyle name="Comma 5" xfId="27"/>
    <cellStyle name="Comma 6" xfId="28"/>
    <cellStyle name="Comma 7" xfId="29"/>
    <cellStyle name="Comma 8" xfId="30"/>
    <cellStyle name="Comma 9" xfId="31"/>
    <cellStyle name="Explanatory Text 2" xfId="3"/>
    <cellStyle name="Explanatory Text 2 2" xfId="32"/>
    <cellStyle name="Explanatory Text 2 3" xfId="33"/>
    <cellStyle name="Normal" xfId="0" builtinId="0"/>
    <cellStyle name="Normal 2" xfId="1"/>
    <cellStyle name="Normal 2 2" xfId="34"/>
    <cellStyle name="Normal 2 2 3" xfId="35"/>
    <cellStyle name="Normal 3" xfId="36"/>
    <cellStyle name="Normal 3 2" xfId="37"/>
    <cellStyle name="Normal 3 2 2" xfId="38"/>
    <cellStyle name="Normal 3 2 3" xfId="39"/>
    <cellStyle name="Normal 4" xfId="40"/>
    <cellStyle name="Normal 4 2" xfId="41"/>
    <cellStyle name="Normal 5" xfId="42"/>
    <cellStyle name="Normal 6" xfId="43"/>
    <cellStyle name="Normal 63" xfId="44"/>
    <cellStyle name="Normal 7" xfId="45"/>
    <cellStyle name="Normal 8" xfId="46"/>
    <cellStyle name="Normal 8 2" xfId="47"/>
    <cellStyle name="Normal 9" xfId="48"/>
    <cellStyle name="Percent 2" xfId="49"/>
    <cellStyle name="Percent 2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1416326</xdr:colOff>
      <xdr:row>2</xdr:row>
      <xdr:rowOff>21981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4E5F7-D909-9B7B-19C2-D35C56D859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997975" cy="51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6"/>
  <sheetViews>
    <sheetView showGridLines="0" tabSelected="1" zoomScale="130" zoomScaleNormal="130" workbookViewId="0">
      <selection activeCell="A4" sqref="A4"/>
    </sheetView>
  </sheetViews>
  <sheetFormatPr defaultColWidth="9.140625" defaultRowHeight="15.75" x14ac:dyDescent="0.25"/>
  <cols>
    <col min="1" max="1" width="5.140625" style="5" customWidth="1"/>
    <col min="2" max="2" width="25.855468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.85546875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6" width="8.7109375" style="5" customWidth="1"/>
    <col min="17" max="17" width="8.7109375" style="6" bestFit="1" customWidth="1"/>
    <col min="18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18.75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78" t="s">
        <v>0</v>
      </c>
      <c r="B3" s="78"/>
      <c r="C3" s="78"/>
      <c r="D3" s="78"/>
      <c r="E3" s="78"/>
      <c r="F3" s="78"/>
      <c r="G3" s="78"/>
      <c r="H3" s="78"/>
    </row>
    <row r="4" spans="1:1015" s="15" customFormat="1" ht="17.100000000000001" customHeight="1" x14ac:dyDescent="0.25">
      <c r="A4" s="10" t="s">
        <v>1</v>
      </c>
      <c r="B4" s="11"/>
      <c r="C4" s="12"/>
      <c r="D4" s="12"/>
      <c r="E4" s="12"/>
      <c r="F4" s="12"/>
      <c r="G4" s="12"/>
      <c r="H4" s="12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</row>
    <row r="5" spans="1:1015" s="15" customFormat="1" ht="17.100000000000001" customHeight="1" x14ac:dyDescent="0.25">
      <c r="A5" s="16" t="s">
        <v>2</v>
      </c>
      <c r="B5" s="17"/>
      <c r="C5" s="17"/>
      <c r="D5" s="17"/>
      <c r="F5" s="18"/>
      <c r="G5" s="19" t="s">
        <v>3</v>
      </c>
      <c r="H5" s="20" t="s">
        <v>4</v>
      </c>
      <c r="I5" s="13"/>
      <c r="J5" s="13"/>
      <c r="K5" s="13"/>
      <c r="L5" s="13"/>
      <c r="M5" s="13"/>
      <c r="N5" s="13"/>
      <c r="O5" s="13"/>
      <c r="P5" s="13"/>
      <c r="Q5" s="14"/>
      <c r="R5" s="14"/>
      <c r="S5" s="14"/>
      <c r="T5" s="14"/>
      <c r="U5" s="14"/>
      <c r="V5" s="1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</row>
    <row r="6" spans="1:1015" s="15" customFormat="1" ht="17.100000000000001" customHeight="1" x14ac:dyDescent="0.25">
      <c r="A6" s="16" t="s">
        <v>5</v>
      </c>
      <c r="B6" s="21"/>
      <c r="C6" s="21"/>
      <c r="D6" s="21"/>
      <c r="E6" s="21"/>
      <c r="F6" s="18"/>
      <c r="G6" s="19" t="s">
        <v>6</v>
      </c>
      <c r="H6" s="22">
        <v>45505</v>
      </c>
      <c r="I6" s="79"/>
      <c r="J6" s="80"/>
      <c r="K6" s="80"/>
      <c r="L6" s="80"/>
      <c r="M6" s="23"/>
      <c r="N6" s="13"/>
      <c r="O6" s="13"/>
      <c r="P6" s="13"/>
      <c r="Q6" s="14"/>
      <c r="R6" s="14"/>
      <c r="S6" s="14"/>
      <c r="T6" s="14"/>
      <c r="U6" s="14"/>
      <c r="V6" s="14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</row>
    <row r="7" spans="1:1015" s="15" customFormat="1" ht="39" customHeight="1" x14ac:dyDescent="0.25">
      <c r="A7" s="81" t="s">
        <v>7</v>
      </c>
      <c r="B7" s="81"/>
      <c r="C7" s="81"/>
      <c r="D7" s="81"/>
      <c r="E7" s="81"/>
      <c r="F7" s="24"/>
      <c r="G7" s="25" t="s">
        <v>8</v>
      </c>
      <c r="H7" s="22" t="s">
        <v>9</v>
      </c>
      <c r="I7" s="26"/>
      <c r="J7" s="26"/>
      <c r="K7" s="26"/>
      <c r="L7" s="26"/>
      <c r="M7" s="13"/>
      <c r="N7" s="13"/>
      <c r="O7" s="13"/>
      <c r="P7" s="13"/>
      <c r="Q7" s="14"/>
      <c r="R7" s="14"/>
      <c r="S7" s="14"/>
      <c r="T7" s="14"/>
      <c r="U7" s="14"/>
      <c r="V7" s="14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</row>
    <row r="8" spans="1:1015" s="33" customFormat="1" ht="17.100000000000001" customHeight="1" x14ac:dyDescent="0.25">
      <c r="A8" s="27" t="s">
        <v>10</v>
      </c>
      <c r="B8" s="27" t="s">
        <v>11</v>
      </c>
      <c r="C8" s="27" t="s">
        <v>12</v>
      </c>
      <c r="D8" s="27" t="s">
        <v>13</v>
      </c>
      <c r="E8" s="28" t="s">
        <v>14</v>
      </c>
      <c r="F8" s="28" t="s">
        <v>15</v>
      </c>
      <c r="G8" s="28" t="s">
        <v>16</v>
      </c>
      <c r="H8" s="28" t="s">
        <v>17</v>
      </c>
      <c r="I8" s="29" t="s">
        <v>18</v>
      </c>
      <c r="J8" s="29" t="s">
        <v>19</v>
      </c>
      <c r="K8" s="30" t="s">
        <v>20</v>
      </c>
      <c r="L8" s="30" t="s">
        <v>21</v>
      </c>
      <c r="M8" s="31"/>
      <c r="N8" s="31"/>
      <c r="O8" s="31"/>
      <c r="P8" s="31"/>
      <c r="Q8" s="32"/>
      <c r="R8" s="32"/>
      <c r="S8" s="32"/>
      <c r="T8" s="32"/>
      <c r="U8" s="32"/>
      <c r="V8" s="32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</row>
    <row r="9" spans="1:1015" s="31" customFormat="1" ht="17.100000000000001" customHeight="1" x14ac:dyDescent="0.25">
      <c r="A9" s="34">
        <v>1</v>
      </c>
      <c r="B9" s="20" t="s">
        <v>22</v>
      </c>
      <c r="C9" s="34" t="s">
        <v>23</v>
      </c>
      <c r="D9" s="34">
        <v>50</v>
      </c>
      <c r="E9" s="35">
        <v>54000</v>
      </c>
      <c r="F9" s="35">
        <f>D9*E9</f>
        <v>2700000</v>
      </c>
      <c r="G9" s="36">
        <v>0.08</v>
      </c>
      <c r="H9" s="35">
        <f>F9*G9</f>
        <v>216000</v>
      </c>
      <c r="I9" s="37">
        <f>IF(G9=8%,D9*E9,0)</f>
        <v>2700000</v>
      </c>
      <c r="J9" s="38">
        <f>IF(G9=10%,D9*E9,0)</f>
        <v>0</v>
      </c>
      <c r="K9" s="39">
        <f>IF(G9=8%,D9*E9*8%,0)</f>
        <v>216000</v>
      </c>
      <c r="L9" s="39">
        <f>IF(G9=10%,D9*E9*10%,0)</f>
        <v>0</v>
      </c>
      <c r="Q9" s="32"/>
      <c r="R9" s="32"/>
      <c r="S9" s="32"/>
      <c r="T9" s="32"/>
      <c r="U9" s="32"/>
      <c r="V9" s="32"/>
    </row>
    <row r="10" spans="1:1015" s="47" customFormat="1" ht="17.100000000000001" customHeight="1" x14ac:dyDescent="0.25">
      <c r="A10" s="40">
        <v>2</v>
      </c>
      <c r="B10" s="41" t="s">
        <v>24</v>
      </c>
      <c r="C10" s="40" t="s">
        <v>25</v>
      </c>
      <c r="D10" s="40">
        <v>30</v>
      </c>
      <c r="E10" s="42">
        <v>2800</v>
      </c>
      <c r="F10" s="42">
        <f t="shared" ref="F10:F12" si="0">D10*E10</f>
        <v>84000</v>
      </c>
      <c r="G10" s="43">
        <v>0.1</v>
      </c>
      <c r="H10" s="42">
        <f t="shared" ref="H10:H12" si="1">F10*G10</f>
        <v>8400</v>
      </c>
      <c r="I10" s="44">
        <f t="shared" ref="I10:I12" si="2">IF(G10=8%,D10*E10,0)</f>
        <v>0</v>
      </c>
      <c r="J10" s="45">
        <f t="shared" ref="J10:J12" si="3">IF(G10=10%,D10*E10,0)</f>
        <v>84000</v>
      </c>
      <c r="K10" s="46">
        <f t="shared" ref="K10:K12" si="4">IF(G10=8%,D10*E10*8%,0)</f>
        <v>0</v>
      </c>
      <c r="L10" s="46">
        <f t="shared" ref="L10:L12" si="5">IF(G10=10%,D10*E10*10%,0)</f>
        <v>8400</v>
      </c>
      <c r="Q10" s="48"/>
      <c r="R10" s="48"/>
      <c r="S10" s="48"/>
      <c r="T10" s="48"/>
      <c r="U10" s="48"/>
      <c r="V10" s="48"/>
    </row>
    <row r="11" spans="1:1015" s="31" customFormat="1" ht="17.100000000000001" customHeight="1" x14ac:dyDescent="0.25">
      <c r="A11" s="34">
        <v>3</v>
      </c>
      <c r="B11" s="20" t="s">
        <v>26</v>
      </c>
      <c r="C11" s="34" t="s">
        <v>27</v>
      </c>
      <c r="D11" s="34">
        <v>1</v>
      </c>
      <c r="E11" s="35">
        <v>32000</v>
      </c>
      <c r="F11" s="35">
        <f t="shared" si="0"/>
        <v>32000</v>
      </c>
      <c r="G11" s="36">
        <v>0.08</v>
      </c>
      <c r="H11" s="35">
        <f t="shared" si="1"/>
        <v>2560</v>
      </c>
      <c r="I11" s="37">
        <f t="shared" si="2"/>
        <v>32000</v>
      </c>
      <c r="J11" s="38">
        <f t="shared" si="3"/>
        <v>0</v>
      </c>
      <c r="K11" s="39">
        <f t="shared" si="4"/>
        <v>2560</v>
      </c>
      <c r="L11" s="39">
        <f t="shared" si="5"/>
        <v>0</v>
      </c>
      <c r="Q11" s="32"/>
      <c r="R11" s="32"/>
      <c r="S11" s="32"/>
      <c r="T11" s="32"/>
      <c r="U11" s="32"/>
      <c r="V11" s="32"/>
    </row>
    <row r="12" spans="1:1015" s="31" customFormat="1" ht="17.100000000000001" customHeight="1" x14ac:dyDescent="0.25">
      <c r="A12" s="34">
        <v>4</v>
      </c>
      <c r="B12" s="20" t="s">
        <v>28</v>
      </c>
      <c r="C12" s="34" t="s">
        <v>29</v>
      </c>
      <c r="D12" s="34">
        <v>2</v>
      </c>
      <c r="E12" s="35">
        <v>6000</v>
      </c>
      <c r="F12" s="35">
        <f t="shared" si="0"/>
        <v>12000</v>
      </c>
      <c r="G12" s="36">
        <v>0.08</v>
      </c>
      <c r="H12" s="35">
        <f t="shared" si="1"/>
        <v>960</v>
      </c>
      <c r="I12" s="37">
        <f t="shared" si="2"/>
        <v>12000</v>
      </c>
      <c r="J12" s="38">
        <f t="shared" si="3"/>
        <v>0</v>
      </c>
      <c r="K12" s="39">
        <f t="shared" si="4"/>
        <v>960</v>
      </c>
      <c r="L12" s="39">
        <f t="shared" si="5"/>
        <v>0</v>
      </c>
      <c r="Q12" s="32"/>
      <c r="R12" s="32"/>
      <c r="S12" s="32"/>
      <c r="T12" s="32"/>
      <c r="U12" s="32"/>
      <c r="V12" s="32"/>
    </row>
    <row r="13" spans="1:1015" s="13" customFormat="1" ht="17.100000000000001" customHeight="1" x14ac:dyDescent="0.25">
      <c r="A13" s="49"/>
      <c r="B13" s="50" t="s">
        <v>30</v>
      </c>
      <c r="C13" s="51" t="s">
        <v>31</v>
      </c>
      <c r="D13" s="52"/>
      <c r="E13" s="82" t="s">
        <v>32</v>
      </c>
      <c r="F13" s="83"/>
      <c r="G13" s="84"/>
      <c r="H13" s="53" t="s">
        <v>33</v>
      </c>
      <c r="I13" s="54">
        <f>SUM(I9:I12)</f>
        <v>2744000</v>
      </c>
      <c r="J13" s="54">
        <f>SUM(J9:J12)</f>
        <v>84000</v>
      </c>
      <c r="K13" s="54">
        <f>SUM(K9:K12)</f>
        <v>219520</v>
      </c>
      <c r="L13" s="54">
        <f>SUM(L9:L12)</f>
        <v>8400</v>
      </c>
      <c r="Q13" s="14"/>
      <c r="R13" s="14"/>
      <c r="S13" s="14"/>
      <c r="T13" s="14"/>
      <c r="U13" s="14"/>
      <c r="V13" s="14"/>
    </row>
    <row r="14" spans="1:1015" s="5" customFormat="1" ht="17.100000000000001" customHeight="1" x14ac:dyDescent="0.25">
      <c r="A14" s="55"/>
      <c r="B14" s="56" t="s">
        <v>34</v>
      </c>
      <c r="C14" s="70">
        <f>I13</f>
        <v>2744000</v>
      </c>
      <c r="D14" s="71"/>
      <c r="E14" s="70">
        <f>K13</f>
        <v>219520</v>
      </c>
      <c r="F14" s="72"/>
      <c r="G14" s="71"/>
      <c r="H14" s="57">
        <f>C14+E14</f>
        <v>2963520</v>
      </c>
      <c r="I14" s="58"/>
      <c r="J14" s="58"/>
      <c r="Q14" s="6"/>
      <c r="R14" s="6"/>
      <c r="S14" s="6"/>
      <c r="T14" s="6"/>
      <c r="U14" s="6"/>
      <c r="V14" s="6"/>
    </row>
    <row r="15" spans="1:1015" s="5" customFormat="1" ht="17.100000000000001" customHeight="1" x14ac:dyDescent="0.25">
      <c r="A15" s="55"/>
      <c r="B15" s="56" t="s">
        <v>35</v>
      </c>
      <c r="C15" s="70">
        <f>J13</f>
        <v>84000</v>
      </c>
      <c r="D15" s="71"/>
      <c r="E15" s="70">
        <f>L13</f>
        <v>8400</v>
      </c>
      <c r="F15" s="72"/>
      <c r="G15" s="71"/>
      <c r="H15" s="57">
        <f>C15+E15</f>
        <v>92400</v>
      </c>
      <c r="I15" s="58"/>
      <c r="J15" s="58"/>
      <c r="Q15" s="6"/>
      <c r="R15" s="6"/>
      <c r="S15" s="6"/>
      <c r="T15" s="6"/>
      <c r="U15" s="6"/>
      <c r="V15" s="6"/>
    </row>
    <row r="16" spans="1:1015" s="5" customFormat="1" ht="17.100000000000001" customHeight="1" x14ac:dyDescent="0.25">
      <c r="A16" s="55"/>
      <c r="B16" s="59" t="s">
        <v>36</v>
      </c>
      <c r="C16" s="73">
        <f>SUM(C14:D15)</f>
        <v>2828000</v>
      </c>
      <c r="D16" s="74"/>
      <c r="E16" s="73">
        <f>SUM(E14:G15)</f>
        <v>227920</v>
      </c>
      <c r="F16" s="75"/>
      <c r="G16" s="74"/>
      <c r="H16" s="60">
        <f>SUM(H14:H15)</f>
        <v>3055920</v>
      </c>
      <c r="I16" s="58"/>
      <c r="J16" s="58"/>
      <c r="M16" s="61"/>
      <c r="N16" s="61"/>
      <c r="Q16" s="6"/>
      <c r="R16" s="6"/>
      <c r="S16" s="6"/>
      <c r="T16" s="6"/>
      <c r="U16" s="6"/>
      <c r="V16" s="6"/>
    </row>
    <row r="17" spans="1:22" s="5" customFormat="1" x14ac:dyDescent="0.25">
      <c r="A17" s="76"/>
      <c r="B17" s="76"/>
      <c r="C17" s="76"/>
      <c r="D17" s="76"/>
      <c r="E17" s="76"/>
      <c r="F17" s="76"/>
      <c r="G17" s="76"/>
      <c r="H17" s="76"/>
      <c r="I17" s="58"/>
      <c r="J17" s="58"/>
      <c r="Q17" s="6"/>
      <c r="R17" s="6"/>
      <c r="S17" s="6"/>
      <c r="T17" s="6"/>
      <c r="U17" s="6"/>
      <c r="V17" s="6"/>
    </row>
    <row r="18" spans="1:22" s="65" customFormat="1" ht="15" x14ac:dyDescent="0.25">
      <c r="A18" s="62"/>
      <c r="B18" s="63"/>
      <c r="C18" s="63"/>
      <c r="D18" s="77">
        <f>H6</f>
        <v>45505</v>
      </c>
      <c r="E18" s="77"/>
      <c r="F18" s="77"/>
      <c r="G18" s="77"/>
      <c r="H18" s="77"/>
      <c r="I18" s="64"/>
      <c r="J18" s="64"/>
      <c r="Q18" s="66"/>
      <c r="R18" s="66"/>
      <c r="S18" s="66"/>
      <c r="T18" s="66"/>
      <c r="U18" s="66"/>
      <c r="V18" s="66"/>
    </row>
    <row r="19" spans="1:22" s="5" customFormat="1" x14ac:dyDescent="0.25">
      <c r="A19" s="67" t="s">
        <v>37</v>
      </c>
      <c r="B19" s="67"/>
      <c r="C19" s="67" t="s">
        <v>38</v>
      </c>
      <c r="D19" s="68"/>
      <c r="E19" s="68"/>
      <c r="F19" s="68"/>
      <c r="G19" s="68"/>
      <c r="H19" s="67" t="s">
        <v>39</v>
      </c>
      <c r="Q19" s="6"/>
      <c r="R19" s="6"/>
      <c r="S19" s="6"/>
      <c r="T19" s="6"/>
      <c r="U19" s="6"/>
      <c r="V19" s="6"/>
    </row>
    <row r="20" spans="1:22" s="5" customFormat="1" x14ac:dyDescent="0.25">
      <c r="A20" s="5" t="s">
        <v>40</v>
      </c>
      <c r="C20" s="5" t="s">
        <v>40</v>
      </c>
      <c r="H20" s="5" t="s">
        <v>41</v>
      </c>
      <c r="Q20" s="6"/>
      <c r="R20" s="6"/>
      <c r="S20" s="6"/>
      <c r="T20" s="6"/>
      <c r="U20" s="6"/>
      <c r="V20" s="6"/>
    </row>
    <row r="24" spans="1:22" s="5" customFormat="1" ht="15.6" customHeight="1" x14ac:dyDescent="0.25">
      <c r="H24" s="69" t="s">
        <v>42</v>
      </c>
      <c r="Q24" s="6"/>
      <c r="R24" s="6"/>
      <c r="S24" s="6"/>
      <c r="T24" s="6"/>
      <c r="U24" s="6"/>
      <c r="V24" s="6"/>
    </row>
    <row r="25" spans="1:22" s="5" customFormat="1" ht="15.6" customHeight="1" x14ac:dyDescent="0.25">
      <c r="Q25" s="6"/>
      <c r="R25" s="6"/>
      <c r="S25" s="6"/>
      <c r="T25" s="6"/>
      <c r="U25" s="6"/>
      <c r="V25" s="6"/>
    </row>
    <row r="26" spans="1:22" s="5" customFormat="1" ht="15.6" customHeight="1" x14ac:dyDescent="0.25">
      <c r="Q26" s="6"/>
      <c r="R26" s="6"/>
      <c r="S26" s="6"/>
      <c r="T26" s="6"/>
      <c r="U26" s="6"/>
      <c r="V26" s="6"/>
    </row>
  </sheetData>
  <mergeCells count="12">
    <mergeCell ref="D18:H18"/>
    <mergeCell ref="A3:H3"/>
    <mergeCell ref="I6:L6"/>
    <mergeCell ref="A7:E7"/>
    <mergeCell ref="E13:G13"/>
    <mergeCell ref="C14:D14"/>
    <mergeCell ref="E14:G14"/>
    <mergeCell ref="C15:D15"/>
    <mergeCell ref="E15:G15"/>
    <mergeCell ref="C16:D16"/>
    <mergeCell ref="E16:G16"/>
    <mergeCell ref="A17:H17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1.8.24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2024-07-31T07:15:41Z</dcterms:created>
  <dcterms:modified xsi:type="dcterms:W3CDTF">2025-04-29T00:39:54Z</dcterms:modified>
</cp:coreProperties>
</file>