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CNS\VPP\2024\"/>
    </mc:Choice>
  </mc:AlternateContent>
  <bookViews>
    <workbookView xWindow="480" yWindow="330" windowWidth="20730" windowHeight="11760"/>
  </bookViews>
  <sheets>
    <sheet name="09.05" sheetId="3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20" i="3" l="1"/>
  <c r="L14" i="3"/>
  <c r="K14" i="3"/>
  <c r="J14" i="3"/>
  <c r="I14" i="3"/>
  <c r="F14" i="3"/>
  <c r="H14" i="3" s="1"/>
  <c r="L13" i="3"/>
  <c r="K13" i="3"/>
  <c r="J13" i="3"/>
  <c r="I13" i="3"/>
  <c r="F13" i="3"/>
  <c r="H13" i="3" s="1"/>
  <c r="L12" i="3"/>
  <c r="K12" i="3"/>
  <c r="J12" i="3"/>
  <c r="I12" i="3"/>
  <c r="F12" i="3"/>
  <c r="H12" i="3" s="1"/>
  <c r="L11" i="3"/>
  <c r="K11" i="3"/>
  <c r="J11" i="3"/>
  <c r="I11" i="3"/>
  <c r="F11" i="3"/>
  <c r="H11" i="3" s="1"/>
  <c r="L10" i="3"/>
  <c r="K10" i="3"/>
  <c r="J10" i="3"/>
  <c r="I10" i="3"/>
  <c r="F10" i="3"/>
  <c r="H10" i="3" s="1"/>
  <c r="L9" i="3"/>
  <c r="K9" i="3"/>
  <c r="J9" i="3"/>
  <c r="I9" i="3"/>
  <c r="F9" i="3"/>
  <c r="H9" i="3" s="1"/>
  <c r="K15" i="3" l="1"/>
  <c r="E16" i="3" s="1"/>
  <c r="I15" i="3"/>
  <c r="C16" i="3" s="1"/>
  <c r="H16" i="3" s="1"/>
  <c r="J15" i="3"/>
  <c r="C17" i="3" s="1"/>
  <c r="L15" i="3"/>
  <c r="E17" i="3" s="1"/>
  <c r="E18" i="3"/>
  <c r="H17" i="3" l="1"/>
  <c r="H18" i="3"/>
  <c r="C18" i="3"/>
</calcChain>
</file>

<file path=xl/sharedStrings.xml><?xml version="1.0" encoding="utf-8"?>
<sst xmlns="http://schemas.openxmlformats.org/spreadsheetml/2006/main" count="53" uniqueCount="51">
  <si>
    <t>PHIẾU XUẤT KHO</t>
  </si>
  <si>
    <t>CÔNG TY:  CÔNG TY TNHH MỘT THÀNH VIÊN THƯƠNG MẠI VÀ DỊCH VỤ NGỌC THƠM</t>
  </si>
  <si>
    <t>Điện Thoại: 028.6290.6631</t>
  </si>
  <si>
    <t>Số phiếu:</t>
  </si>
  <si>
    <t>Địa chỉ giao hàng: 207/25/10 Phạm Văn Hai, P.5, Q.Tân Bình</t>
  </si>
  <si>
    <t xml:space="preserve">Ngày:  </t>
  </si>
  <si>
    <t>Liên hệ: CHỊ NHI 0935.919.632 - P.K.Toán 028.6679.2518 (GỌI KHÁCH KHI GIAO HÀNG)</t>
  </si>
  <si>
    <t>Số hóa đơn:</t>
  </si>
  <si>
    <t>STT</t>
  </si>
  <si>
    <t>TÊN HÀNG</t>
  </si>
  <si>
    <t>ĐVT</t>
  </si>
  <si>
    <t>SỐ LƯỢNG</t>
  </si>
  <si>
    <t xml:space="preserve">ĐƠN GIÁ </t>
  </si>
  <si>
    <t>THÀNH TIỀN</t>
  </si>
  <si>
    <t>THUẾ</t>
  </si>
  <si>
    <t>TIỀN THUẾ GTGT</t>
  </si>
  <si>
    <t>T.tiền mã 8%</t>
  </si>
  <si>
    <t>T.tiền mã 10%</t>
  </si>
  <si>
    <t>tiền thuế 8%</t>
  </si>
  <si>
    <t>tiền thuế 10%</t>
  </si>
  <si>
    <t>Gram</t>
  </si>
  <si>
    <t xml:space="preserve">Giấy lụa Blessyou (250T) </t>
  </si>
  <si>
    <t>Gói</t>
  </si>
  <si>
    <t>Xấp</t>
  </si>
  <si>
    <t>Tổng hợp:</t>
  </si>
  <si>
    <t>Thành tiền trước thuế:</t>
  </si>
  <si>
    <t>Tiền thuế GTGT</t>
  </si>
  <si>
    <t>Cộng tiền thanh toán</t>
  </si>
  <si>
    <t>Thuế suất 8%:</t>
  </si>
  <si>
    <t>Thuế suất 10%:</t>
  </si>
  <si>
    <t>Tổng cộng: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</si>
  <si>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</si>
  <si>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</si>
  <si>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</si>
  <si>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</si>
  <si>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</si>
  <si>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Mực dấu Shinny (đỏ)</t>
  </si>
  <si>
    <t>Hộp</t>
  </si>
  <si>
    <t xml:space="preserve">Bìa lỗ Nitrasa NV031 (400g) </t>
  </si>
  <si>
    <t>BH1947/24</t>
  </si>
  <si>
    <t xml:space="preserve">Giấy Delight A4/70 </t>
  </si>
  <si>
    <t xml:space="preserve">Băng keo 2 mặt 0.5mm </t>
  </si>
  <si>
    <t>Cuộn</t>
  </si>
  <si>
    <t xml:space="preserve">Kim bấm Plus S10 </t>
  </si>
  <si>
    <t>Hộp nhỏ</t>
  </si>
  <si>
    <t>KHÔNG XÓA (CT TỰ NHẢY)</t>
  </si>
  <si>
    <t/>
  </si>
  <si>
    <t>A</t>
  </si>
  <si>
    <t>C</t>
  </si>
  <si>
    <t>E</t>
  </si>
  <si>
    <t>Nguyễn Huỳnh 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</si>
</sst>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(* #.##0.00_);_(* \(#.##0.00\);_(* &quot;-&quot;??_);_(@_)"/>
    <numFmt numFmtId="165" formatCode="_(* #,##0_);_(* \(#,##0\);_(* &quot;-&quot;??_);_(@_)"/>
    <numFmt numFmtId="166" formatCode="d/m/yyyy;@"/>
    <numFmt numFmtId="167" formatCode="#,##0_ ;[Red]\-#,##0\ "/>
    <numFmt numFmtId="168" formatCode="_-* #,##0\ _₫_-;\-* #,##0\ _₫_-;_-* &quot;-&quot;??\ _₫_-;_-@_-"/>
    <numFmt numFmtId="169" formatCode="_-* #.##0.00\ _₫_-;\-* #.##0.00\ _₫_-;_-* &quot;-&quot;??\ _₫_-;_-@_-"/>
    <numFmt numFmtId="170" formatCode="&quot;Ngày &quot;dd&quot; Tháng &quot;mm&quot; Năm &quot;yyyy"/>
    <numFmt numFmtId="171" formatCode="#,##0_ ;\-#,##0\ "/>
    <numFmt numFmtId="172" formatCode="_-* #,##0.00\ _₫_-;\-* #,##0.00\ _₫_-;_-* &quot;-&quot;??\ _₫_-;_-@_-"/>
  </numFmts>
  <fonts count="2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b/>
      <sz val="10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1" applyFont="1" applyAlignment="1"/>
    <xf numFmtId="0" fontId="4" fillId="0" borderId="0" xfId="1" applyFont="1" applyAlignment="1">
      <alignment horizontal="left"/>
    </xf>
    <xf numFmtId="0" fontId="4" fillId="0" borderId="0" xfId="1" applyFont="1" applyAlignment="1"/>
    <xf numFmtId="0" fontId="5" fillId="0" borderId="0" xfId="1" applyFont="1" applyAlignment="1"/>
    <xf numFmtId="0" fontId="6" fillId="0" borderId="0" xfId="1" applyFont="1"/>
    <xf numFmtId="0" fontId="2" fillId="0" borderId="0" xfId="1"/>
    <xf numFmtId="0" fontId="6" fillId="0" borderId="0" xfId="1" applyFont="1" applyAlignment="1">
      <alignment horizontal="left"/>
    </xf>
    <xf numFmtId="0" fontId="6" fillId="0" borderId="0" xfId="1" applyFont="1" applyAlignment="1"/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9" fillId="0" borderId="0" xfId="3" applyFont="1" applyAlignment="1">
      <alignment horizontal="right" vertical="center"/>
    </xf>
    <xf numFmtId="0" fontId="9" fillId="0" borderId="0" xfId="3" applyFont="1" applyBorder="1" applyAlignment="1">
      <alignment vertical="center"/>
    </xf>
    <xf numFmtId="166" fontId="11" fillId="0" borderId="1" xfId="1" applyNumberFormat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14" fillId="3" borderId="4" xfId="3" applyFont="1" applyFill="1" applyBorder="1" applyAlignment="1">
      <alignment horizontal="center" vertical="center" wrapText="1"/>
    </xf>
    <xf numFmtId="167" fontId="14" fillId="3" borderId="1" xfId="3" applyNumberFormat="1" applyFont="1" applyFill="1" applyBorder="1" applyAlignment="1">
      <alignment horizontal="center" vertical="center" wrapText="1"/>
    </xf>
    <xf numFmtId="0" fontId="15" fillId="4" borderId="1" xfId="1" applyFont="1" applyFill="1" applyBorder="1"/>
    <xf numFmtId="0" fontId="15" fillId="4" borderId="1" xfId="1" applyFont="1" applyFill="1" applyBorder="1" applyAlignment="1">
      <alignment horizontal="center"/>
    </xf>
    <xf numFmtId="0" fontId="15" fillId="0" borderId="0" xfId="1" applyFont="1"/>
    <xf numFmtId="0" fontId="12" fillId="0" borderId="0" xfId="1" applyFont="1"/>
    <xf numFmtId="0" fontId="11" fillId="0" borderId="1" xfId="1" applyFont="1" applyBorder="1" applyAlignment="1">
      <alignment horizontal="center" vertical="center" wrapText="1"/>
    </xf>
    <xf numFmtId="3" fontId="15" fillId="0" borderId="1" xfId="1" applyNumberFormat="1" applyFont="1" applyBorder="1"/>
    <xf numFmtId="3" fontId="15" fillId="0" borderId="1" xfId="1" applyNumberFormat="1" applyFont="1" applyFill="1" applyBorder="1"/>
    <xf numFmtId="168" fontId="15" fillId="0" borderId="1" xfId="1" applyNumberFormat="1" applyFont="1" applyBorder="1"/>
    <xf numFmtId="0" fontId="15" fillId="0" borderId="1" xfId="1" applyFont="1" applyBorder="1" applyAlignment="1">
      <alignment horizontal="center" vertical="center"/>
    </xf>
    <xf numFmtId="0" fontId="16" fillId="0" borderId="1" xfId="3" applyFont="1" applyBorder="1" applyAlignment="1" applyProtection="1">
      <alignment horizontal="center" vertical="center"/>
      <protection locked="0"/>
    </xf>
    <xf numFmtId="0" fontId="16" fillId="0" borderId="5" xfId="3" applyFont="1" applyBorder="1" applyAlignment="1" applyProtection="1">
      <alignment vertical="center"/>
      <protection locked="0"/>
    </xf>
    <xf numFmtId="0" fontId="16" fillId="0" borderId="6" xfId="3" applyFont="1" applyBorder="1" applyAlignment="1" applyProtection="1">
      <alignment vertical="center"/>
      <protection locked="0"/>
    </xf>
    <xf numFmtId="3" fontId="17" fillId="0" borderId="1" xfId="1" applyNumberFormat="1" applyFont="1" applyFill="1" applyBorder="1" applyAlignment="1">
      <alignment horizontal="center" vertical="center"/>
    </xf>
    <xf numFmtId="3" fontId="17" fillId="4" borderId="1" xfId="1" applyNumberFormat="1" applyFont="1" applyFill="1" applyBorder="1" applyAlignment="1">
      <alignment vertical="center"/>
    </xf>
    <xf numFmtId="0" fontId="15" fillId="0" borderId="1" xfId="1" applyFont="1" applyBorder="1" applyAlignment="1">
      <alignment horizontal="center"/>
    </xf>
    <xf numFmtId="0" fontId="18" fillId="0" borderId="1" xfId="3" applyFont="1" applyBorder="1" applyAlignment="1" applyProtection="1">
      <alignment vertical="center"/>
      <protection locked="0"/>
    </xf>
    <xf numFmtId="3" fontId="15" fillId="0" borderId="0" xfId="1" applyNumberFormat="1" applyFont="1" applyBorder="1"/>
    <xf numFmtId="0" fontId="16" fillId="0" borderId="1" xfId="3" applyFont="1" applyBorder="1" applyAlignment="1" applyProtection="1">
      <alignment vertical="center"/>
      <protection locked="0"/>
    </xf>
    <xf numFmtId="3" fontId="6" fillId="0" borderId="0" xfId="1" applyNumberFormat="1" applyFont="1"/>
    <xf numFmtId="0" fontId="15" fillId="7" borderId="0" xfId="1" applyFont="1" applyFill="1" applyBorder="1" applyAlignment="1">
      <alignment horizontal="center"/>
    </xf>
    <xf numFmtId="0" fontId="16" fillId="7" borderId="0" xfId="3" applyFont="1" applyFill="1" applyBorder="1" applyAlignment="1" applyProtection="1">
      <alignment horizontal="center" vertical="center"/>
      <protection locked="0"/>
    </xf>
    <xf numFmtId="3" fontId="15" fillId="7" borderId="0" xfId="1" applyNumberFormat="1" applyFont="1" applyFill="1" applyBorder="1"/>
    <xf numFmtId="0" fontId="15" fillId="7" borderId="0" xfId="1" applyFont="1" applyFill="1"/>
    <xf numFmtId="0" fontId="19" fillId="0" borderId="0" xfId="1" applyFont="1" applyBorder="1"/>
    <xf numFmtId="171" fontId="19" fillId="0" borderId="0" xfId="1" applyNumberFormat="1" applyFont="1" applyBorder="1"/>
    <xf numFmtId="0" fontId="19" fillId="0" borderId="0" xfId="1" applyFont="1"/>
    <xf numFmtId="0" fontId="11" fillId="0" borderId="1" xfId="0" applyFont="1" applyBorder="1" applyAlignment="1">
      <alignment horizontal="left" vertical="center" wrapText="1"/>
    </xf>
    <xf numFmtId="166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8" fontId="6" fillId="0" borderId="1" xfId="7" applyNumberFormat="1" applyFont="1" applyBorder="1" applyAlignment="1">
      <alignment horizontal="left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168" fontId="20" fillId="0" borderId="1" xfId="7" applyNumberFormat="1" applyFont="1" applyBorder="1" applyAlignment="1">
      <alignment horizontal="left" vertical="center" wrapText="1"/>
    </xf>
    <xf numFmtId="3" fontId="21" fillId="0" borderId="1" xfId="1" applyNumberFormat="1" applyFont="1" applyBorder="1"/>
    <xf numFmtId="3" fontId="21" fillId="0" borderId="1" xfId="1" applyNumberFormat="1" applyFont="1" applyFill="1" applyBorder="1"/>
    <xf numFmtId="168" fontId="21" fillId="0" borderId="1" xfId="1" applyNumberFormat="1" applyFont="1" applyBorder="1"/>
    <xf numFmtId="0" fontId="21" fillId="0" borderId="0" xfId="1" applyFont="1"/>
    <xf numFmtId="165" fontId="6" fillId="0" borderId="0" xfId="7" applyNumberFormat="1" applyFont="1"/>
    <xf numFmtId="165" fontId="6" fillId="0" borderId="0" xfId="7" applyNumberFormat="1" applyFont="1" applyAlignment="1">
      <alignment vertical="center"/>
    </xf>
    <xf numFmtId="165" fontId="15" fillId="0" borderId="0" xfId="7" applyNumberFormat="1" applyFont="1"/>
    <xf numFmtId="168" fontId="6" fillId="0" borderId="1" xfId="17" applyNumberFormat="1" applyFont="1" applyBorder="1" applyAlignment="1">
      <alignment horizontal="left" vertical="center" wrapText="1"/>
    </xf>
    <xf numFmtId="9" fontId="6" fillId="0" borderId="1" xfId="17" applyNumberFormat="1" applyFont="1" applyBorder="1" applyAlignment="1">
      <alignment horizontal="center" vertical="center" wrapText="1"/>
    </xf>
    <xf numFmtId="168" fontId="6" fillId="5" borderId="1" xfId="17" applyNumberFormat="1" applyFont="1" applyFill="1" applyBorder="1" applyAlignment="1">
      <alignment horizontal="left" vertical="center" wrapText="1"/>
    </xf>
    <xf numFmtId="168" fontId="19" fillId="6" borderId="1" xfId="17" applyNumberFormat="1" applyFont="1" applyFill="1" applyBorder="1" applyAlignment="1">
      <alignment horizontal="left" vertical="center" wrapText="1"/>
    </xf>
    <xf numFmtId="165" fontId="15" fillId="7" borderId="0" xfId="7" applyNumberFormat="1" applyFont="1" applyFill="1"/>
    <xf numFmtId="168" fontId="20" fillId="0" borderId="1" xfId="17" applyNumberFormat="1" applyFont="1" applyBorder="1" applyAlignment="1">
      <alignment horizontal="left" vertical="center" wrapText="1"/>
    </xf>
    <xf numFmtId="9" fontId="20" fillId="0" borderId="1" xfId="17" applyNumberFormat="1" applyFont="1" applyBorder="1" applyAlignment="1">
      <alignment horizontal="center" vertical="center" wrapText="1"/>
    </xf>
    <xf numFmtId="165" fontId="21" fillId="0" borderId="0" xfId="7" applyNumberFormat="1" applyFont="1"/>
    <xf numFmtId="0" fontId="8" fillId="0" borderId="0" xfId="3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6" fillId="0" borderId="7" xfId="3" applyFont="1" applyBorder="1" applyAlignment="1" applyProtection="1">
      <alignment horizontal="center" vertical="center"/>
      <protection locked="0"/>
    </xf>
    <xf numFmtId="0" fontId="16" fillId="0" borderId="5" xfId="3" applyFont="1" applyBorder="1" applyAlignment="1" applyProtection="1">
      <alignment horizontal="center" vertical="center"/>
      <protection locked="0"/>
    </xf>
    <xf numFmtId="0" fontId="16" fillId="0" borderId="6" xfId="3" applyFont="1" applyBorder="1" applyAlignment="1" applyProtection="1">
      <alignment horizontal="center" vertical="center"/>
      <protection locked="0"/>
    </xf>
    <xf numFmtId="168" fontId="18" fillId="0" borderId="7" xfId="18" applyNumberFormat="1" applyFont="1" applyBorder="1" applyAlignment="1" applyProtection="1">
      <alignment horizontal="center" vertical="center"/>
      <protection locked="0"/>
    </xf>
    <xf numFmtId="168" fontId="18" fillId="0" borderId="6" xfId="18" applyNumberFormat="1" applyFont="1" applyBorder="1" applyAlignment="1" applyProtection="1">
      <alignment horizontal="center" vertical="center"/>
      <protection locked="0"/>
    </xf>
    <xf numFmtId="168" fontId="18" fillId="0" borderId="5" xfId="18" applyNumberFormat="1" applyFont="1" applyBorder="1" applyAlignment="1" applyProtection="1">
      <alignment horizontal="center" vertical="center"/>
      <protection locked="0"/>
    </xf>
    <xf numFmtId="168" fontId="16" fillId="0" borderId="7" xfId="18" applyNumberFormat="1" applyFont="1" applyBorder="1" applyAlignment="1" applyProtection="1">
      <alignment horizontal="center" vertical="center"/>
      <protection locked="0"/>
    </xf>
    <xf numFmtId="168" fontId="16" fillId="0" borderId="6" xfId="18" applyNumberFormat="1" applyFont="1" applyBorder="1" applyAlignment="1" applyProtection="1">
      <alignment horizontal="center" vertical="center"/>
      <protection locked="0"/>
    </xf>
    <xf numFmtId="168" fontId="16" fillId="0" borderId="5" xfId="18" applyNumberFormat="1" applyFont="1" applyBorder="1" applyAlignment="1" applyProtection="1">
      <alignment horizontal="center" vertical="center"/>
      <protection locked="0"/>
    </xf>
    <xf numFmtId="0" fontId="19" fillId="0" borderId="0" xfId="1" applyFont="1" applyBorder="1" applyAlignment="1">
      <alignment horizontal="left"/>
    </xf>
    <xf numFmtId="170" fontId="16" fillId="7" borderId="0" xfId="3" applyNumberFormat="1" applyFont="1" applyFill="1" applyBorder="1" applyAlignment="1" applyProtection="1">
      <alignment horizontal="right" vertical="center"/>
      <protection locked="0"/>
    </xf>
    <xf numFmtId="0" fontId="9" fillId="0" borderId="3" xfId="3" applyFont="1" applyBorder="1" applyAlignment="1">
      <alignment horizontal="left" vertical="center" wrapText="1"/>
    </xf>
  </cellXfs>
  <cellStyles count="19">
    <cellStyle name="Comma 10" xfId="4"/>
    <cellStyle name="Comma 10 2" xfId="6"/>
    <cellStyle name="Comma 10 3" xfId="17"/>
    <cellStyle name="Comma 2" xfId="2"/>
    <cellStyle name="Comma 2 2" xfId="7"/>
    <cellStyle name="Comma 3" xfId="5"/>
    <cellStyle name="Comma 3 2" xfId="8"/>
    <cellStyle name="Comma 4" xfId="9"/>
    <cellStyle name="Comma 5" xfId="18"/>
    <cellStyle name="Explanatory Text 2" xfId="3"/>
    <cellStyle name="Explanatory Text 2 3" xfId="10"/>
    <cellStyle name="Normal" xfId="0" builtinId="0"/>
    <cellStyle name="Normal 2" xfId="1"/>
    <cellStyle name="Normal 2 2" xfId="11"/>
    <cellStyle name="Normal 3" xfId="12"/>
    <cellStyle name="Normal 3 2" xfId="13"/>
    <cellStyle name="Normal 4" xfId="14"/>
    <cellStyle name="Normal 63" xfId="15"/>
    <cellStyle name="Percent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1247776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14E5F7-D909-9B7B-19C2-D35C56D859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953250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28"/>
  <sheetViews>
    <sheetView showGridLines="0" tabSelected="1" zoomScaleNormal="100" workbookViewId="0">
      <selection activeCell="E14" sqref="E14"/>
    </sheetView>
  </sheetViews>
  <sheetFormatPr defaultColWidth="9.140625" defaultRowHeight="15.75" x14ac:dyDescent="0.25"/>
  <cols>
    <col min="1" max="1" width="5.140625" style="5" customWidth="1"/>
    <col min="2" max="2" width="27.7109375" style="5" customWidth="1"/>
    <col min="3" max="3" width="9.7109375" style="5" customWidth="1"/>
    <col min="4" max="4" width="12.140625" style="5" customWidth="1"/>
    <col min="5" max="5" width="10.85546875" style="5" customWidth="1"/>
    <col min="6" max="6" width="13.85546875" style="5" customWidth="1"/>
    <col min="7" max="7" width="6.140625" style="5" customWidth="1"/>
    <col min="8" max="8" width="21.85546875" style="5" customWidth="1"/>
    <col min="9" max="9" width="12.42578125" style="5" hidden="1" customWidth="1"/>
    <col min="10" max="10" width="13.5703125" style="5" hidden="1" customWidth="1"/>
    <col min="11" max="11" width="11.85546875" style="5" hidden="1" customWidth="1"/>
    <col min="12" max="12" width="13" style="5" hidden="1" customWidth="1"/>
    <col min="13" max="13" width="10.140625" style="5" bestFit="1" customWidth="1"/>
    <col min="14" max="16" width="8.7109375" style="5" customWidth="1"/>
    <col min="17" max="17" width="8.7109375" style="63" bestFit="1" customWidth="1"/>
    <col min="18" max="19" width="9.85546875" style="63" bestFit="1" customWidth="1"/>
    <col min="20" max="22" width="8.7109375" style="63" customWidth="1"/>
    <col min="23" max="248" width="8.7109375" style="5" customWidth="1"/>
    <col min="249" max="249" width="71.28515625" style="5" customWidth="1"/>
    <col min="250" max="250" width="13.5703125" style="5" customWidth="1"/>
    <col min="251" max="251" width="14" style="5" customWidth="1"/>
    <col min="252" max="252" width="36.140625" style="5" customWidth="1"/>
    <col min="253" max="504" width="8.7109375" style="5" customWidth="1"/>
    <col min="505" max="505" width="71.28515625" style="5" customWidth="1"/>
    <col min="506" max="506" width="13.5703125" style="5" customWidth="1"/>
    <col min="507" max="507" width="14" style="5" customWidth="1"/>
    <col min="508" max="508" width="36.140625" style="5" customWidth="1"/>
    <col min="509" max="760" width="8.7109375" style="5" customWidth="1"/>
    <col min="761" max="761" width="71.28515625" style="5" customWidth="1"/>
    <col min="762" max="762" width="13.5703125" style="5" customWidth="1"/>
    <col min="763" max="763" width="14" style="5" customWidth="1"/>
    <col min="764" max="764" width="36.140625" style="5" customWidth="1"/>
    <col min="765" max="1015" width="8.7109375" style="5" customWidth="1"/>
    <col min="1016" max="16384" width="9.140625" style="6"/>
  </cols>
  <sheetData>
    <row r="1" spans="1:1015" ht="20.25" x14ac:dyDescent="0.3">
      <c r="A1" s="1"/>
      <c r="B1" s="1"/>
      <c r="C1" s="2"/>
      <c r="D1" s="3"/>
      <c r="E1" s="3"/>
      <c r="F1" s="3"/>
      <c r="G1" s="3"/>
      <c r="H1" s="4"/>
      <c r="I1" s="3"/>
      <c r="J1" s="3"/>
    </row>
    <row r="2" spans="1:1015" ht="32.25" customHeight="1" x14ac:dyDescent="0.3">
      <c r="A2" s="3"/>
      <c r="B2" s="3"/>
      <c r="C2" s="7"/>
      <c r="D2" s="8"/>
      <c r="E2" s="8"/>
      <c r="F2" s="8"/>
      <c r="G2" s="8"/>
      <c r="H2" s="8"/>
      <c r="I2" s="8"/>
      <c r="J2" s="8"/>
    </row>
    <row r="3" spans="1:1015" ht="25.5" customHeight="1" x14ac:dyDescent="0.3">
      <c r="A3" s="74" t="s">
        <v>0</v>
      </c>
      <c r="B3" s="74"/>
      <c r="C3" s="74"/>
      <c r="D3" s="74"/>
      <c r="E3" s="74"/>
      <c r="F3" s="74"/>
      <c r="G3" s="74"/>
      <c r="H3" s="74"/>
    </row>
    <row r="4" spans="1:1015" s="13" customFormat="1" ht="21.95" customHeight="1" x14ac:dyDescent="0.25">
      <c r="A4" s="9" t="s">
        <v>1</v>
      </c>
      <c r="B4" s="10"/>
      <c r="C4" s="11"/>
      <c r="D4" s="11"/>
      <c r="E4" s="11"/>
      <c r="F4" s="11"/>
      <c r="G4" s="11"/>
      <c r="H4" s="11"/>
      <c r="I4" s="12"/>
      <c r="J4" s="12"/>
      <c r="K4" s="12"/>
      <c r="L4" s="12"/>
      <c r="M4" s="12"/>
      <c r="N4" s="12"/>
      <c r="O4" s="12"/>
      <c r="P4" s="12"/>
      <c r="Q4" s="64"/>
      <c r="R4" s="64"/>
      <c r="S4" s="64"/>
      <c r="T4" s="64"/>
      <c r="U4" s="64"/>
      <c r="V4" s="64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</row>
    <row r="5" spans="1:1015" s="13" customFormat="1" ht="21.95" customHeight="1" x14ac:dyDescent="0.25">
      <c r="A5" s="14" t="s">
        <v>2</v>
      </c>
      <c r="B5" s="15"/>
      <c r="C5" s="15"/>
      <c r="D5" s="15"/>
      <c r="F5" s="16"/>
      <c r="G5" s="17" t="s">
        <v>3</v>
      </c>
      <c r="H5" s="51" t="s">
        <v>39</v>
      </c>
      <c r="I5" s="12"/>
      <c r="J5" s="12"/>
      <c r="K5" s="12"/>
      <c r="L5" s="12"/>
      <c r="M5" s="12"/>
      <c r="N5" s="12"/>
      <c r="O5" s="12"/>
      <c r="P5" s="12"/>
      <c r="Q5" s="64"/>
      <c r="R5" s="64"/>
      <c r="S5" s="64"/>
      <c r="T5" s="64"/>
      <c r="U5" s="64"/>
      <c r="V5" s="64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</row>
    <row r="6" spans="1:1015" s="13" customFormat="1" ht="21.95" customHeight="1" x14ac:dyDescent="0.25">
      <c r="A6" s="18" t="s">
        <v>4</v>
      </c>
      <c r="B6" s="18"/>
      <c r="C6" s="18"/>
      <c r="D6" s="18"/>
      <c r="E6" s="18"/>
      <c r="F6" s="16"/>
      <c r="G6" s="17" t="s">
        <v>5</v>
      </c>
      <c r="H6" s="52">
        <v>45421</v>
      </c>
      <c r="I6" s="75" t="s">
        <v>45</v>
      </c>
      <c r="J6" s="76"/>
      <c r="K6" s="76"/>
      <c r="L6" s="76"/>
      <c r="M6" s="12"/>
      <c r="N6" s="12"/>
      <c r="O6" s="12"/>
      <c r="P6" s="12"/>
      <c r="Q6" s="64"/>
      <c r="R6" s="64"/>
      <c r="S6" s="64"/>
      <c r="T6" s="64"/>
      <c r="U6" s="64"/>
      <c r="V6" s="64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</row>
    <row r="7" spans="1:1015" s="13" customFormat="1" ht="44.25" customHeight="1" x14ac:dyDescent="0.25">
      <c r="A7" s="88" t="s">
        <v>6</v>
      </c>
      <c r="B7" s="88"/>
      <c r="C7" s="88"/>
      <c r="D7" s="88"/>
      <c r="E7" s="88"/>
      <c r="F7" s="20"/>
      <c r="G7" s="21" t="s">
        <v>7</v>
      </c>
      <c r="H7" s="19" t="s">
        <v>46</v>
      </c>
      <c r="I7" s="22" t="s">
        <v>47</v>
      </c>
      <c r="J7" s="22" t="s">
        <v>48</v>
      </c>
      <c r="K7" s="22" t="s">
        <v>49</v>
      </c>
      <c r="L7" s="22" t="s">
        <v>49</v>
      </c>
      <c r="M7" s="12"/>
      <c r="N7" s="12"/>
      <c r="O7" s="12"/>
      <c r="P7" s="12"/>
      <c r="Q7" s="64"/>
      <c r="R7" s="64"/>
      <c r="S7" s="64"/>
      <c r="T7" s="64"/>
      <c r="U7" s="64"/>
      <c r="V7" s="64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</row>
    <row r="8" spans="1:1015" s="28" customFormat="1" ht="21.95" customHeight="1" x14ac:dyDescent="0.25">
      <c r="A8" s="23" t="s">
        <v>8</v>
      </c>
      <c r="B8" s="23" t="s">
        <v>9</v>
      </c>
      <c r="C8" s="23" t="s">
        <v>10</v>
      </c>
      <c r="D8" s="23" t="s">
        <v>11</v>
      </c>
      <c r="E8" s="24" t="s">
        <v>12</v>
      </c>
      <c r="F8" s="24" t="s">
        <v>13</v>
      </c>
      <c r="G8" s="24" t="s">
        <v>14</v>
      </c>
      <c r="H8" s="24" t="s">
        <v>15</v>
      </c>
      <c r="I8" s="25" t="s">
        <v>16</v>
      </c>
      <c r="J8" s="25" t="s">
        <v>17</v>
      </c>
      <c r="K8" s="26" t="s">
        <v>18</v>
      </c>
      <c r="L8" s="26" t="s">
        <v>19</v>
      </c>
      <c r="M8" s="27"/>
      <c r="N8" s="27"/>
      <c r="O8" s="27"/>
      <c r="P8" s="27"/>
      <c r="Q8" s="65"/>
      <c r="R8" s="65"/>
      <c r="S8" s="65"/>
      <c r="T8" s="65"/>
      <c r="U8" s="65"/>
      <c r="V8" s="65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</row>
    <row r="9" spans="1:1015" s="27" customFormat="1" ht="21.95" customHeight="1" x14ac:dyDescent="0.25">
      <c r="A9" s="29">
        <v>1</v>
      </c>
      <c r="B9" s="51" t="s">
        <v>40</v>
      </c>
      <c r="C9" s="53" t="s">
        <v>20</v>
      </c>
      <c r="D9" s="53">
        <v>50</v>
      </c>
      <c r="E9" s="54">
        <v>56000</v>
      </c>
      <c r="F9" s="66">
        <f>D9*E9</f>
        <v>2800000</v>
      </c>
      <c r="G9" s="67">
        <v>0.08</v>
      </c>
      <c r="H9" s="66">
        <f>F9*G9</f>
        <v>224000</v>
      </c>
      <c r="I9" s="30">
        <f>IF(G9=8%,D9*E9,0)</f>
        <v>2800000</v>
      </c>
      <c r="J9" s="31">
        <f>IF(G9=10%,D9*E9,0)</f>
        <v>0</v>
      </c>
      <c r="K9" s="32">
        <f>IF(G9=8%,D9*E9*8%,0)</f>
        <v>224000</v>
      </c>
      <c r="L9" s="32">
        <f>IF(G9=10%,D9*E9*10%,0)</f>
        <v>0</v>
      </c>
      <c r="Q9" s="65"/>
      <c r="R9" s="65"/>
      <c r="S9" s="65"/>
      <c r="T9" s="65"/>
      <c r="U9" s="65"/>
      <c r="V9" s="65"/>
    </row>
    <row r="10" spans="1:1015" s="27" customFormat="1" ht="21.95" customHeight="1" x14ac:dyDescent="0.25">
      <c r="A10" s="29">
        <v>2</v>
      </c>
      <c r="B10" s="51" t="s">
        <v>21</v>
      </c>
      <c r="C10" s="53" t="s">
        <v>22</v>
      </c>
      <c r="D10" s="53">
        <v>2</v>
      </c>
      <c r="E10" s="54">
        <v>20000</v>
      </c>
      <c r="F10" s="66">
        <f t="shared" ref="F10:F14" si="0">D10*E10</f>
        <v>40000</v>
      </c>
      <c r="G10" s="67">
        <v>0.08</v>
      </c>
      <c r="H10" s="66">
        <f t="shared" ref="H10:H14" si="1">F10*G10</f>
        <v>3200</v>
      </c>
      <c r="I10" s="30">
        <f t="shared" ref="I10" si="2">IF(G10=8%,D10*E10,0)</f>
        <v>40000</v>
      </c>
      <c r="J10" s="31">
        <f t="shared" ref="J10" si="3">IF(G10=10%,D10*E10,0)</f>
        <v>0</v>
      </c>
      <c r="K10" s="32">
        <f t="shared" ref="K10:K14" si="4">IF(G10=8%,D10*E10*8%,0)</f>
        <v>3200</v>
      </c>
      <c r="L10" s="32">
        <f t="shared" ref="L10:L14" si="5">IF(G10=10%,D10*E10*10%,0)</f>
        <v>0</v>
      </c>
      <c r="Q10" s="65"/>
      <c r="R10" s="65"/>
      <c r="S10" s="65"/>
      <c r="T10" s="65"/>
      <c r="U10" s="65"/>
      <c r="V10" s="65"/>
    </row>
    <row r="11" spans="1:1015" s="27" customFormat="1" ht="21.95" customHeight="1" x14ac:dyDescent="0.25">
      <c r="A11" s="29">
        <v>3</v>
      </c>
      <c r="B11" s="51" t="s">
        <v>38</v>
      </c>
      <c r="C11" s="53" t="s">
        <v>23</v>
      </c>
      <c r="D11" s="53">
        <v>1</v>
      </c>
      <c r="E11" s="54">
        <v>33000</v>
      </c>
      <c r="F11" s="66">
        <f t="shared" si="0"/>
        <v>33000</v>
      </c>
      <c r="G11" s="67">
        <v>0.08</v>
      </c>
      <c r="H11" s="66">
        <f t="shared" si="1"/>
        <v>2640</v>
      </c>
      <c r="I11" s="30">
        <f>IF(G11=8%,D11*E11,0)</f>
        <v>33000</v>
      </c>
      <c r="J11" s="31">
        <f>IF(G11=10%,D11*E11,0)</f>
        <v>0</v>
      </c>
      <c r="K11" s="32">
        <f t="shared" si="4"/>
        <v>2640</v>
      </c>
      <c r="L11" s="32">
        <f t="shared" si="5"/>
        <v>0</v>
      </c>
      <c r="Q11" s="65"/>
      <c r="R11" s="65"/>
      <c r="S11" s="65"/>
      <c r="T11" s="65"/>
      <c r="U11" s="65"/>
      <c r="V11" s="65"/>
    </row>
    <row r="12" spans="1:1015" s="27" customFormat="1" ht="21.95" customHeight="1" x14ac:dyDescent="0.25">
      <c r="A12" s="29">
        <v>4</v>
      </c>
      <c r="B12" s="51" t="s">
        <v>41</v>
      </c>
      <c r="C12" s="53" t="s">
        <v>42</v>
      </c>
      <c r="D12" s="53">
        <v>2</v>
      </c>
      <c r="E12" s="54">
        <v>1100</v>
      </c>
      <c r="F12" s="66">
        <f t="shared" si="0"/>
        <v>2200</v>
      </c>
      <c r="G12" s="67">
        <v>0.08</v>
      </c>
      <c r="H12" s="66">
        <f t="shared" si="1"/>
        <v>176</v>
      </c>
      <c r="I12" s="30">
        <f t="shared" ref="I12:I13" si="6">IF(G12=8%,D12*E12,0)</f>
        <v>2200</v>
      </c>
      <c r="J12" s="31">
        <f t="shared" ref="J12:J13" si="7">IF(G12=10%,D12*E12,0)</f>
        <v>0</v>
      </c>
      <c r="K12" s="32">
        <f t="shared" si="4"/>
        <v>176</v>
      </c>
      <c r="L12" s="32">
        <f t="shared" si="5"/>
        <v>0</v>
      </c>
      <c r="Q12" s="65"/>
      <c r="R12" s="65"/>
      <c r="S12" s="65"/>
      <c r="T12" s="65"/>
      <c r="U12" s="65"/>
      <c r="V12" s="65"/>
    </row>
    <row r="13" spans="1:1015" s="62" customFormat="1" ht="21.95" customHeight="1" x14ac:dyDescent="0.25">
      <c r="A13" s="55">
        <v>5</v>
      </c>
      <c r="B13" s="56" t="s">
        <v>43</v>
      </c>
      <c r="C13" s="57" t="s">
        <v>44</v>
      </c>
      <c r="D13" s="57">
        <v>10</v>
      </c>
      <c r="E13" s="58">
        <v>2800</v>
      </c>
      <c r="F13" s="71">
        <f t="shared" si="0"/>
        <v>28000</v>
      </c>
      <c r="G13" s="72">
        <v>0.1</v>
      </c>
      <c r="H13" s="71">
        <f t="shared" si="1"/>
        <v>2800</v>
      </c>
      <c r="I13" s="59">
        <f t="shared" si="6"/>
        <v>0</v>
      </c>
      <c r="J13" s="60">
        <f t="shared" si="7"/>
        <v>28000</v>
      </c>
      <c r="K13" s="61">
        <f t="shared" si="4"/>
        <v>0</v>
      </c>
      <c r="L13" s="61">
        <f t="shared" si="5"/>
        <v>2800</v>
      </c>
      <c r="Q13" s="73"/>
      <c r="R13" s="73"/>
      <c r="S13" s="73"/>
      <c r="T13" s="73"/>
      <c r="U13" s="73"/>
      <c r="V13" s="73"/>
    </row>
    <row r="14" spans="1:1015" s="62" customFormat="1" ht="21.95" customHeight="1" x14ac:dyDescent="0.25">
      <c r="A14" s="55">
        <v>6</v>
      </c>
      <c r="B14" s="56" t="s">
        <v>36</v>
      </c>
      <c r="C14" s="57" t="s">
        <v>37</v>
      </c>
      <c r="D14" s="57">
        <v>1</v>
      </c>
      <c r="E14" s="58">
        <v>33000</v>
      </c>
      <c r="F14" s="71">
        <f t="shared" si="0"/>
        <v>33000</v>
      </c>
      <c r="G14" s="72">
        <v>0.1</v>
      </c>
      <c r="H14" s="71">
        <f t="shared" si="1"/>
        <v>3300</v>
      </c>
      <c r="I14" s="59">
        <f>IF(G14=8%,D14*E14,0)</f>
        <v>0</v>
      </c>
      <c r="J14" s="60">
        <f>IF(G14=10%,D14*E14,0)</f>
        <v>33000</v>
      </c>
      <c r="K14" s="61">
        <f t="shared" si="4"/>
        <v>0</v>
      </c>
      <c r="L14" s="61">
        <f t="shared" si="5"/>
        <v>3300</v>
      </c>
      <c r="Q14" s="73"/>
      <c r="R14" s="73"/>
      <c r="S14" s="73"/>
      <c r="T14" s="73"/>
      <c r="U14" s="73"/>
      <c r="V14" s="73"/>
    </row>
    <row r="15" spans="1:1015" s="12" customFormat="1" ht="21.95" customHeight="1" x14ac:dyDescent="0.25">
      <c r="A15" s="33"/>
      <c r="B15" s="34" t="s">
        <v>24</v>
      </c>
      <c r="C15" s="35" t="s">
        <v>25</v>
      </c>
      <c r="D15" s="36"/>
      <c r="E15" s="77" t="s">
        <v>26</v>
      </c>
      <c r="F15" s="78"/>
      <c r="G15" s="79"/>
      <c r="H15" s="37" t="s">
        <v>27</v>
      </c>
      <c r="I15" s="38">
        <f>SUM(I9:I14)</f>
        <v>2875200</v>
      </c>
      <c r="J15" s="38">
        <f>SUM(J9:J14)</f>
        <v>61000</v>
      </c>
      <c r="K15" s="38">
        <f>SUM(K9:K14)</f>
        <v>230016</v>
      </c>
      <c r="L15" s="38">
        <f>SUM(L9:L14)</f>
        <v>6100</v>
      </c>
      <c r="Q15" s="64"/>
      <c r="R15" s="64"/>
      <c r="S15" s="64"/>
      <c r="T15" s="64"/>
      <c r="U15" s="64"/>
      <c r="V15" s="64"/>
    </row>
    <row r="16" spans="1:1015" s="5" customFormat="1" ht="21.95" customHeight="1" x14ac:dyDescent="0.25">
      <c r="A16" s="39"/>
      <c r="B16" s="40" t="s">
        <v>28</v>
      </c>
      <c r="C16" s="80">
        <f>I15</f>
        <v>2875200</v>
      </c>
      <c r="D16" s="81"/>
      <c r="E16" s="80">
        <f>K15</f>
        <v>230016</v>
      </c>
      <c r="F16" s="82"/>
      <c r="G16" s="81"/>
      <c r="H16" s="68">
        <f>C16+E16</f>
        <v>3105216</v>
      </c>
      <c r="I16" s="41"/>
      <c r="J16" s="41"/>
      <c r="Q16" s="63"/>
      <c r="R16" s="63"/>
      <c r="S16" s="63"/>
      <c r="T16" s="63"/>
      <c r="U16" s="63"/>
      <c r="V16" s="63"/>
    </row>
    <row r="17" spans="1:22" s="5" customFormat="1" ht="21.95" customHeight="1" x14ac:dyDescent="0.25">
      <c r="A17" s="39"/>
      <c r="B17" s="40" t="s">
        <v>29</v>
      </c>
      <c r="C17" s="80">
        <f>J15</f>
        <v>61000</v>
      </c>
      <c r="D17" s="81"/>
      <c r="E17" s="80">
        <f>L15</f>
        <v>6100</v>
      </c>
      <c r="F17" s="82"/>
      <c r="G17" s="81"/>
      <c r="H17" s="68">
        <f>C17+E17</f>
        <v>67100</v>
      </c>
      <c r="I17" s="41"/>
      <c r="J17" s="41"/>
      <c r="Q17" s="63"/>
      <c r="R17" s="63"/>
      <c r="S17" s="63"/>
      <c r="T17" s="63"/>
      <c r="U17" s="63"/>
      <c r="V17" s="63"/>
    </row>
    <row r="18" spans="1:22" s="5" customFormat="1" ht="21.95" customHeight="1" x14ac:dyDescent="0.25">
      <c r="A18" s="39"/>
      <c r="B18" s="42" t="s">
        <v>30</v>
      </c>
      <c r="C18" s="83">
        <f>SUM(C16:D17)</f>
        <v>2936200</v>
      </c>
      <c r="D18" s="84"/>
      <c r="E18" s="83">
        <f>SUM(E16:G17)</f>
        <v>236116</v>
      </c>
      <c r="F18" s="85"/>
      <c r="G18" s="84"/>
      <c r="H18" s="69">
        <f>SUM(H16:H17)</f>
        <v>3172316</v>
      </c>
      <c r="I18" s="41"/>
      <c r="J18" s="41"/>
      <c r="M18" s="43"/>
      <c r="N18" s="43"/>
      <c r="Q18" s="63"/>
      <c r="R18" s="63"/>
      <c r="S18" s="63"/>
      <c r="T18" s="63"/>
      <c r="U18" s="63"/>
      <c r="V18" s="63"/>
    </row>
    <row r="19" spans="1:22" s="5" customFormat="1" ht="15.95" customHeight="1" x14ac:dyDescent="0.25">
      <c r="A19" s="86"/>
      <c r="B19" s="86"/>
      <c r="C19" s="86"/>
      <c r="D19" s="86"/>
      <c r="E19" s="86"/>
      <c r="F19" s="86"/>
      <c r="G19" s="86"/>
      <c r="H19" s="86"/>
      <c r="I19" s="41"/>
      <c r="J19" s="41"/>
      <c r="Q19" s="63"/>
      <c r="R19" s="63"/>
      <c r="S19" s="63"/>
      <c r="T19" s="63"/>
      <c r="U19" s="63"/>
      <c r="V19" s="63"/>
    </row>
    <row r="20" spans="1:22" s="47" customFormat="1" ht="15" x14ac:dyDescent="0.25">
      <c r="A20" s="44"/>
      <c r="B20" s="45"/>
      <c r="C20" s="45"/>
      <c r="D20" s="87">
        <f>H6</f>
        <v>45421</v>
      </c>
      <c r="E20" s="87"/>
      <c r="F20" s="87"/>
      <c r="G20" s="87"/>
      <c r="H20" s="87"/>
      <c r="I20" s="46"/>
      <c r="J20" s="46"/>
      <c r="Q20" s="70"/>
      <c r="R20" s="70"/>
      <c r="S20" s="70"/>
      <c r="T20" s="70"/>
      <c r="U20" s="70"/>
      <c r="V20" s="70"/>
    </row>
    <row r="21" spans="1:22" s="5" customFormat="1" x14ac:dyDescent="0.25">
      <c r="A21" s="48" t="s">
        <v>31</v>
      </c>
      <c r="B21" s="48"/>
      <c r="C21" s="48" t="s">
        <v>32</v>
      </c>
      <c r="D21" s="49"/>
      <c r="E21" s="49"/>
      <c r="F21" s="49"/>
      <c r="G21" s="49"/>
      <c r="H21" s="48" t="s">
        <v>33</v>
      </c>
      <c r="Q21" s="63"/>
      <c r="R21" s="63"/>
      <c r="S21" s="63"/>
      <c r="T21" s="63"/>
      <c r="U21" s="63"/>
      <c r="V21" s="63"/>
    </row>
    <row r="22" spans="1:22" s="5" customFormat="1" x14ac:dyDescent="0.25">
      <c r="A22" s="5" t="s">
        <v>34</v>
      </c>
      <c r="C22" s="5" t="s">
        <v>34</v>
      </c>
      <c r="H22" s="5" t="s">
        <v>35</v>
      </c>
      <c r="Q22" s="63"/>
      <c r="R22" s="63"/>
      <c r="S22" s="63"/>
      <c r="T22" s="63"/>
      <c r="U22" s="63"/>
      <c r="V22" s="63"/>
    </row>
    <row r="26" spans="1:22" s="5" customFormat="1" ht="15.6" customHeight="1" x14ac:dyDescent="0.25">
      <c r="H26" s="50" t="s">
        <v>50</v>
      </c>
      <c r="Q26" s="63"/>
      <c r="R26" s="63"/>
      <c r="S26" s="63"/>
      <c r="T26" s="63"/>
      <c r="U26" s="63"/>
      <c r="V26" s="63"/>
    </row>
    <row r="27" spans="1:22" s="5" customFormat="1" ht="15.6" customHeight="1" x14ac:dyDescent="0.25">
      <c r="Q27" s="63"/>
      <c r="R27" s="63"/>
      <c r="S27" s="63"/>
      <c r="T27" s="63"/>
      <c r="U27" s="63"/>
      <c r="V27" s="63"/>
    </row>
    <row r="28" spans="1:22" s="5" customFormat="1" ht="15.6" customHeight="1" x14ac:dyDescent="0.25">
      <c r="Q28" s="63"/>
      <c r="R28" s="63"/>
      <c r="S28" s="63"/>
      <c r="T28" s="63"/>
      <c r="U28" s="63"/>
      <c r="V28" s="63"/>
    </row>
  </sheetData>
  <mergeCells count="12">
    <mergeCell ref="C18:D18"/>
    <mergeCell ref="E18:G18"/>
    <mergeCell ref="A19:H19"/>
    <mergeCell ref="D20:H20"/>
    <mergeCell ref="A7:E7"/>
    <mergeCell ref="C17:D17"/>
    <mergeCell ref="E17:G17"/>
    <mergeCell ref="A3:H3"/>
    <mergeCell ref="I6:L6"/>
    <mergeCell ref="E15:G15"/>
    <mergeCell ref="C16:D16"/>
    <mergeCell ref="E16:G16"/>
  </mergeCells>
  <printOptions horizontalCentered="1"/>
  <pageMargins left="0" right="0" top="0" bottom="0" header="0.51181102362204722" footer="0.51181102362204722"/>
  <pageSetup paperSize="9" scale="9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09.05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dcterms:created xsi:type="dcterms:W3CDTF">2024-04-04T01:25:44Z</dcterms:created>
  <dcterms:modified xsi:type="dcterms:W3CDTF">2024-05-09T02:30:00Z</dcterms:modified>
</cp:coreProperties>
</file>