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4\"/>
    </mc:Choice>
  </mc:AlternateContent>
  <bookViews>
    <workbookView xWindow="480" yWindow="330" windowWidth="27555" windowHeight="12045"/>
  </bookViews>
  <sheets>
    <sheet name="4.4.24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K10" i="2"/>
  <c r="K11" i="2"/>
  <c r="K12" i="2"/>
  <c r="K13" i="2"/>
  <c r="K14" i="2"/>
  <c r="K15" i="2"/>
  <c r="K16" i="2"/>
  <c r="K17" i="2"/>
  <c r="K18" i="2"/>
  <c r="J10" i="2"/>
  <c r="J11" i="2"/>
  <c r="J12" i="2"/>
  <c r="J13" i="2"/>
  <c r="J14" i="2"/>
  <c r="J15" i="2"/>
  <c r="J16" i="2"/>
  <c r="J17" i="2"/>
  <c r="J18" i="2"/>
  <c r="I10" i="2"/>
  <c r="I11" i="2"/>
  <c r="I12" i="2"/>
  <c r="I13" i="2"/>
  <c r="I14" i="2"/>
  <c r="I15" i="2"/>
  <c r="I16" i="2"/>
  <c r="I17" i="2"/>
  <c r="I18" i="2"/>
  <c r="I9" i="2"/>
  <c r="F18" i="2"/>
  <c r="H18" i="2" s="1"/>
  <c r="F17" i="2"/>
  <c r="H17" i="2"/>
  <c r="D24" i="2" l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L9" i="2"/>
  <c r="K9" i="2"/>
  <c r="J9" i="2"/>
  <c r="F9" i="2"/>
  <c r="H9" i="2" s="1"/>
  <c r="I19" i="2" l="1"/>
  <c r="C20" i="2" s="1"/>
  <c r="L19" i="2"/>
  <c r="E21" i="2" s="1"/>
  <c r="J19" i="2"/>
  <c r="C21" i="2" s="1"/>
  <c r="K19" i="2"/>
  <c r="E20" i="2" s="1"/>
  <c r="H20" i="2" l="1"/>
  <c r="E22" i="2"/>
  <c r="C22" i="2"/>
  <c r="H21" i="2"/>
  <c r="H22" i="2" l="1"/>
</calcChain>
</file>

<file path=xl/sharedStrings.xml><?xml version="1.0" encoding="utf-8"?>
<sst xmlns="http://schemas.openxmlformats.org/spreadsheetml/2006/main" count="58" uniqueCount="54">
  <si>
    <t>PHIẾU XUẤT KHO</t>
  </si>
  <si>
    <t>CÔNG TY:  CÔNG TY TNHH MỘT THÀNH VIÊN THƯƠNG MẠI VÀ DỊCH VỤ NGỌC THƠM</t>
  </si>
  <si>
    <t>Điện Thoại: 028.6290.6631</t>
  </si>
  <si>
    <t>Số phiếu:</t>
  </si>
  <si>
    <t>BH1407/24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</si>
  <si>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</si>
  <si>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</si>
  <si>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</si>
  <si>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</si>
  <si>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>STT</t>
  </si>
  <si>
    <t>TÊN HÀNG</t>
  </si>
  <si>
    <t>ĐVT</t>
  </si>
  <si>
    <t>SỐ LƯỢNG</t>
  </si>
  <si>
    <t xml:space="preserve">ĐƠN GIÁ </t>
  </si>
  <si>
    <t>THÀNH TIỀN</t>
  </si>
  <si>
    <t>THUẾ</t>
  </si>
  <si>
    <t>TIỀN THUẾ GTGT</t>
  </si>
  <si>
    <t>T.tiền mã 8%</t>
  </si>
  <si>
    <t>T.tiền mã 10%</t>
  </si>
  <si>
    <t>tiền thuế 8%</t>
  </si>
  <si>
    <t>tiền thuế 10%</t>
  </si>
  <si>
    <t>Gram</t>
  </si>
  <si>
    <t>Giấy cuộn An An</t>
  </si>
  <si>
    <t>Lốc</t>
  </si>
  <si>
    <t xml:space="preserve">Giấy lụa Blessyou (250T) </t>
  </si>
  <si>
    <t>Gói</t>
  </si>
  <si>
    <t>Bút dạ quang FO-HL02 (cam)</t>
  </si>
  <si>
    <t>Cây</t>
  </si>
  <si>
    <t>Bìa Thái A4 VD (x.dương)</t>
  </si>
  <si>
    <t>Xấp</t>
  </si>
  <si>
    <t>Kim bấm Plus S10</t>
  </si>
  <si>
    <t>Hộp nhỏ</t>
  </si>
  <si>
    <t>Cái</t>
  </si>
  <si>
    <t xml:space="preserve">Bút xóa nước TL-CP02 </t>
  </si>
  <si>
    <t>Tổng hợp:</t>
  </si>
  <si>
    <t>Thành tiền trước thuế:</t>
  </si>
  <si>
    <t>Tiền thuế GTGT</t>
  </si>
  <si>
    <t>Cộng tiền thanh toán</t>
  </si>
  <si>
    <t>Thuế suất 8%:</t>
  </si>
  <si>
    <t>Thuế suất 10%:</t>
  </si>
  <si>
    <t>Tổng cộng: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</si>
  <si>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</si>
  <si>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</si>
  <si>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</si>
  <si>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</si>
  <si>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</si>
  <si>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</si>
  <si>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Khoá còng 7cm</t>
  </si>
  <si>
    <t>Giấy Delight A4/70</t>
  </si>
  <si>
    <t>xuất thay thế ống mực</t>
  </si>
  <si>
    <t>Mộc dấu Shiny S852 (1 dòng)</t>
  </si>
  <si>
    <t>Mộc dấu Shiny S852 (2 dòng)</t>
  </si>
  <si>
    <t>cái</t>
  </si>
  <si>
    <t>xuất thế giấy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</si>
</sst>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.##0.00_);_(* \(#.##0.00\);_(* &quot;-&quot;??_);_(@_)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_-* #.##0.00\ _₫_-;\-* #.##0.00\ _₫_-;_-* &quot;-&quot;??\ _₫_-;_-@_-"/>
    <numFmt numFmtId="170" formatCode="&quot;Ngày &quot;dd&quot; Tháng &quot;mm&quot; Năm &quot;yyyy"/>
    <numFmt numFmtId="171" formatCode="#,##0_ ;\-#,##0\ 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0"/>
      <name val="Calibri Light"/>
      <family val="1"/>
    </font>
    <font>
      <sz val="11"/>
      <name val="Times New Roman"/>
      <family val="1"/>
    </font>
    <font>
      <sz val="11"/>
      <color indexed="8"/>
      <name val="Times New Roman"/>
      <family val="2"/>
    </font>
    <font>
      <sz val="12"/>
      <color indexed="8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16" fillId="0" borderId="0"/>
    <xf numFmtId="16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165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3" applyFont="1" applyBorder="1" applyAlignment="1">
      <alignment vertical="center"/>
    </xf>
    <xf numFmtId="166" fontId="11" fillId="0" borderId="1" xfId="1" applyNumberFormat="1" applyFont="1" applyBorder="1" applyAlignment="1">
      <alignment horizontal="left" vertical="center" wrapText="1"/>
    </xf>
    <xf numFmtId="0" fontId="6" fillId="0" borderId="0" xfId="1" quotePrefix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4" fillId="3" borderId="4" xfId="3" applyFont="1" applyFill="1" applyBorder="1" applyAlignment="1">
      <alignment horizontal="center" vertical="center" wrapText="1"/>
    </xf>
    <xf numFmtId="167" fontId="14" fillId="3" borderId="1" xfId="3" applyNumberFormat="1" applyFont="1" applyFill="1" applyBorder="1" applyAlignment="1">
      <alignment horizontal="center" vertical="center" wrapText="1"/>
    </xf>
    <xf numFmtId="0" fontId="15" fillId="4" borderId="1" xfId="1" applyFont="1" applyFill="1" applyBorder="1"/>
    <xf numFmtId="0" fontId="15" fillId="4" borderId="1" xfId="1" applyFont="1" applyFill="1" applyBorder="1" applyAlignment="1">
      <alignment horizontal="center"/>
    </xf>
    <xf numFmtId="0" fontId="15" fillId="0" borderId="0" xfId="1" applyFont="1"/>
    <xf numFmtId="165" fontId="15" fillId="0" borderId="0" xfId="2" applyNumberFormat="1" applyFont="1"/>
    <xf numFmtId="0" fontId="12" fillId="0" borderId="0" xfId="1" applyFont="1"/>
    <xf numFmtId="0" fontId="11" fillId="0" borderId="1" xfId="1" applyFont="1" applyBorder="1" applyAlignment="1">
      <alignment horizontal="center" vertical="center" wrapText="1"/>
    </xf>
    <xf numFmtId="168" fontId="6" fillId="0" borderId="1" xfId="2" applyNumberFormat="1" applyFont="1" applyBorder="1" applyAlignment="1">
      <alignment horizontal="left" vertical="center" wrapText="1"/>
    </xf>
    <xf numFmtId="168" fontId="6" fillId="0" borderId="1" xfId="4" applyNumberFormat="1" applyFont="1" applyBorder="1" applyAlignment="1">
      <alignment horizontal="left" vertical="center" wrapText="1"/>
    </xf>
    <xf numFmtId="9" fontId="6" fillId="0" borderId="1" xfId="4" applyNumberFormat="1" applyFont="1" applyBorder="1" applyAlignment="1">
      <alignment horizontal="center" vertical="center" wrapText="1"/>
    </xf>
    <xf numFmtId="3" fontId="15" fillId="0" borderId="1" xfId="1" applyNumberFormat="1" applyFont="1" applyBorder="1"/>
    <xf numFmtId="3" fontId="15" fillId="0" borderId="1" xfId="1" applyNumberFormat="1" applyFont="1" applyFill="1" applyBorder="1"/>
    <xf numFmtId="168" fontId="15" fillId="0" borderId="1" xfId="1" applyNumberFormat="1" applyFont="1" applyBorder="1"/>
    <xf numFmtId="0" fontId="17" fillId="0" borderId="1" xfId="5" applyFont="1" applyFill="1" applyBorder="1" applyAlignment="1" applyProtection="1">
      <alignment vertical="center"/>
      <protection locked="0"/>
    </xf>
    <xf numFmtId="0" fontId="17" fillId="0" borderId="1" xfId="5" applyFont="1" applyBorder="1" applyAlignment="1" applyProtection="1">
      <alignment horizontal="center" vertical="center"/>
      <protection locked="0"/>
    </xf>
    <xf numFmtId="3" fontId="6" fillId="0" borderId="1" xfId="1" applyNumberFormat="1" applyFont="1" applyBorder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0" fontId="18" fillId="0" borderId="1" xfId="5" applyFont="1" applyFill="1" applyBorder="1" applyAlignment="1" applyProtection="1">
      <alignment vertical="center"/>
      <protection locked="0"/>
    </xf>
    <xf numFmtId="0" fontId="18" fillId="0" borderId="1" xfId="5" applyFont="1" applyBorder="1" applyAlignment="1" applyProtection="1">
      <alignment horizontal="center" vertical="center"/>
      <protection locked="0"/>
    </xf>
    <xf numFmtId="3" fontId="18" fillId="0" borderId="1" xfId="1" applyNumberFormat="1" applyFont="1" applyBorder="1" applyAlignment="1">
      <alignment horizontal="center"/>
    </xf>
    <xf numFmtId="168" fontId="18" fillId="0" borderId="1" xfId="2" applyNumberFormat="1" applyFont="1" applyBorder="1" applyAlignment="1">
      <alignment horizontal="left" vertical="center" wrapText="1"/>
    </xf>
    <xf numFmtId="168" fontId="18" fillId="0" borderId="1" xfId="4" applyNumberFormat="1" applyFont="1" applyBorder="1" applyAlignment="1">
      <alignment horizontal="left" vertical="center" wrapText="1"/>
    </xf>
    <xf numFmtId="9" fontId="18" fillId="0" borderId="1" xfId="4" applyNumberFormat="1" applyFont="1" applyBorder="1" applyAlignment="1">
      <alignment horizontal="center" vertical="center" wrapText="1"/>
    </xf>
    <xf numFmtId="0" fontId="19" fillId="0" borderId="0" xfId="1" applyFont="1"/>
    <xf numFmtId="165" fontId="19" fillId="0" borderId="0" xfId="2" applyNumberFormat="1" applyFont="1"/>
    <xf numFmtId="0" fontId="18" fillId="0" borderId="1" xfId="5" applyFont="1" applyFill="1" applyBorder="1" applyAlignment="1" applyProtection="1">
      <alignment vertical="center" wrapText="1"/>
      <protection locked="0"/>
    </xf>
    <xf numFmtId="0" fontId="18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0" fontId="20" fillId="0" borderId="1" xfId="3" applyFont="1" applyBorder="1" applyAlignment="1" applyProtection="1">
      <alignment horizontal="center" vertical="center"/>
      <protection locked="0"/>
    </xf>
    <xf numFmtId="0" fontId="20" fillId="0" borderId="5" xfId="3" applyFont="1" applyBorder="1" applyAlignment="1" applyProtection="1">
      <alignment vertical="center"/>
      <protection locked="0"/>
    </xf>
    <xf numFmtId="0" fontId="20" fillId="0" borderId="6" xfId="3" applyFont="1" applyBorder="1" applyAlignment="1" applyProtection="1">
      <alignment vertical="center"/>
      <protection locked="0"/>
    </xf>
    <xf numFmtId="3" fontId="21" fillId="0" borderId="1" xfId="1" applyNumberFormat="1" applyFont="1" applyFill="1" applyBorder="1" applyAlignment="1">
      <alignment horizontal="center" vertical="center"/>
    </xf>
    <xf numFmtId="3" fontId="21" fillId="4" borderId="1" xfId="1" applyNumberFormat="1" applyFont="1" applyFill="1" applyBorder="1" applyAlignment="1">
      <alignment vertical="center"/>
    </xf>
    <xf numFmtId="0" fontId="15" fillId="0" borderId="1" xfId="1" applyFont="1" applyBorder="1" applyAlignment="1">
      <alignment horizontal="center"/>
    </xf>
    <xf numFmtId="0" fontId="22" fillId="0" borderId="1" xfId="3" applyFont="1" applyBorder="1" applyAlignment="1" applyProtection="1">
      <alignment vertical="center"/>
      <protection locked="0"/>
    </xf>
    <xf numFmtId="168" fontId="6" fillId="5" borderId="1" xfId="4" applyNumberFormat="1" applyFont="1" applyFill="1" applyBorder="1" applyAlignment="1">
      <alignment horizontal="left" vertical="center" wrapText="1"/>
    </xf>
    <xf numFmtId="3" fontId="15" fillId="0" borderId="0" xfId="1" applyNumberFormat="1" applyFont="1" applyBorder="1"/>
    <xf numFmtId="0" fontId="20" fillId="0" borderId="1" xfId="3" applyFont="1" applyBorder="1" applyAlignment="1" applyProtection="1">
      <alignment vertical="center"/>
      <protection locked="0"/>
    </xf>
    <xf numFmtId="168" fontId="23" fillId="6" borderId="1" xfId="4" applyNumberFormat="1" applyFont="1" applyFill="1" applyBorder="1" applyAlignment="1">
      <alignment horizontal="left" vertical="center" wrapText="1"/>
    </xf>
    <xf numFmtId="3" fontId="6" fillId="0" borderId="0" xfId="1" applyNumberFormat="1" applyFont="1"/>
    <xf numFmtId="0" fontId="15" fillId="7" borderId="0" xfId="1" applyFont="1" applyFill="1" applyBorder="1" applyAlignment="1">
      <alignment horizontal="center"/>
    </xf>
    <xf numFmtId="0" fontId="20" fillId="7" borderId="0" xfId="3" applyFont="1" applyFill="1" applyBorder="1" applyAlignment="1" applyProtection="1">
      <alignment horizontal="center" vertical="center"/>
      <protection locked="0"/>
    </xf>
    <xf numFmtId="3" fontId="15" fillId="7" borderId="0" xfId="1" applyNumberFormat="1" applyFont="1" applyFill="1" applyBorder="1"/>
    <xf numFmtId="0" fontId="15" fillId="7" borderId="0" xfId="1" applyFont="1" applyFill="1"/>
    <xf numFmtId="165" fontId="15" fillId="7" borderId="0" xfId="2" applyNumberFormat="1" applyFont="1" applyFill="1"/>
    <xf numFmtId="0" fontId="23" fillId="0" borderId="0" xfId="1" applyFont="1" applyBorder="1"/>
    <xf numFmtId="171" fontId="23" fillId="0" borderId="0" xfId="1" applyNumberFormat="1" applyFont="1" applyBorder="1"/>
    <xf numFmtId="0" fontId="23" fillId="0" borderId="0" xfId="1" applyFont="1"/>
    <xf numFmtId="170" fontId="20" fillId="7" borderId="0" xfId="3" applyNumberFormat="1" applyFont="1" applyFill="1" applyBorder="1" applyAlignment="1" applyProtection="1">
      <alignment horizontal="right" vertical="center"/>
      <protection locked="0"/>
    </xf>
    <xf numFmtId="0" fontId="8" fillId="0" borderId="0" xfId="3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0" borderId="3" xfId="3" applyFont="1" applyBorder="1" applyAlignment="1">
      <alignment horizontal="left" vertical="center" wrapText="1"/>
    </xf>
    <xf numFmtId="0" fontId="20" fillId="0" borderId="7" xfId="3" applyFont="1" applyBorder="1" applyAlignment="1" applyProtection="1">
      <alignment horizontal="center" vertical="center"/>
      <protection locked="0"/>
    </xf>
    <xf numFmtId="0" fontId="20" fillId="0" borderId="5" xfId="3" applyFont="1" applyBorder="1" applyAlignment="1" applyProtection="1">
      <alignment horizontal="center" vertical="center"/>
      <protection locked="0"/>
    </xf>
    <xf numFmtId="0" fontId="20" fillId="0" borderId="6" xfId="3" applyFont="1" applyBorder="1" applyAlignment="1" applyProtection="1">
      <alignment horizontal="center" vertical="center"/>
      <protection locked="0"/>
    </xf>
    <xf numFmtId="168" fontId="22" fillId="0" borderId="7" xfId="6" applyNumberFormat="1" applyFont="1" applyBorder="1" applyAlignment="1" applyProtection="1">
      <alignment horizontal="center" vertical="center"/>
      <protection locked="0"/>
    </xf>
    <xf numFmtId="168" fontId="22" fillId="0" borderId="6" xfId="6" applyNumberFormat="1" applyFont="1" applyBorder="1" applyAlignment="1" applyProtection="1">
      <alignment horizontal="center" vertical="center"/>
      <protection locked="0"/>
    </xf>
    <xf numFmtId="168" fontId="22" fillId="0" borderId="5" xfId="6" applyNumberFormat="1" applyFont="1" applyBorder="1" applyAlignment="1" applyProtection="1">
      <alignment horizontal="center" vertical="center"/>
      <protection locked="0"/>
    </xf>
    <xf numFmtId="168" fontId="20" fillId="0" borderId="7" xfId="6" applyNumberFormat="1" applyFont="1" applyBorder="1" applyAlignment="1" applyProtection="1">
      <alignment horizontal="center" vertical="center"/>
      <protection locked="0"/>
    </xf>
    <xf numFmtId="168" fontId="20" fillId="0" borderId="6" xfId="6" applyNumberFormat="1" applyFont="1" applyBorder="1" applyAlignment="1" applyProtection="1">
      <alignment horizontal="center" vertical="center"/>
      <protection locked="0"/>
    </xf>
    <xf numFmtId="168" fontId="20" fillId="0" borderId="5" xfId="6" applyNumberFormat="1" applyFont="1" applyBorder="1" applyAlignment="1" applyProtection="1">
      <alignment horizontal="center" vertical="center"/>
      <protection locked="0"/>
    </xf>
    <xf numFmtId="0" fontId="23" fillId="0" borderId="0" xfId="1" applyFont="1" applyBorder="1" applyAlignment="1">
      <alignment horizontal="left"/>
    </xf>
    <xf numFmtId="9" fontId="11" fillId="0" borderId="1" xfId="1" applyNumberFormat="1" applyFont="1" applyBorder="1" applyAlignment="1">
      <alignment horizontal="center" vertical="center" wrapText="1"/>
    </xf>
    <xf numFmtId="168" fontId="6" fillId="0" borderId="0" xfId="1" applyNumberFormat="1" applyFont="1"/>
  </cellXfs>
  <cellStyles count="18">
    <cellStyle name="Comma 10" xfId="4"/>
    <cellStyle name="Comma 10 2" xfId="7"/>
    <cellStyle name="Comma 2" xfId="2"/>
    <cellStyle name="Comma 2 2" xfId="8"/>
    <cellStyle name="Comma 3" xfId="6"/>
    <cellStyle name="Comma 3 2" xfId="9"/>
    <cellStyle name="Comma 4" xfId="10"/>
    <cellStyle name="Explanatory Text 2" xfId="3"/>
    <cellStyle name="Explanatory Text 2 3" xfId="11"/>
    <cellStyle name="Normal" xfId="0" builtinId="0"/>
    <cellStyle name="Normal 2" xfId="1"/>
    <cellStyle name="Normal 2 2" xfId="12"/>
    <cellStyle name="Normal 3" xfId="13"/>
    <cellStyle name="Normal 3 2" xfId="14"/>
    <cellStyle name="Normal 4" xfId="15"/>
    <cellStyle name="Normal 63" xfId="16"/>
    <cellStyle name="Normal_Sheet1" xf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1235765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4E5F7-D909-9B7B-19C2-D35C56D859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115174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32"/>
  <sheetViews>
    <sheetView showGridLines="0" tabSelected="1" topLeftCell="A11" zoomScale="115" zoomScaleNormal="115" workbookViewId="0">
      <selection activeCell="E27" sqref="E27"/>
    </sheetView>
  </sheetViews>
  <sheetFormatPr defaultColWidth="9.140625" defaultRowHeight="15.75" x14ac:dyDescent="0.25"/>
  <cols>
    <col min="1" max="1" width="5.140625" style="5" customWidth="1"/>
    <col min="2" max="2" width="27.7109375" style="5" customWidth="1"/>
    <col min="3" max="3" width="9.7109375" style="5" customWidth="1"/>
    <col min="4" max="4" width="12.140625" style="5" customWidth="1"/>
    <col min="5" max="5" width="13.42578125" style="5" customWidth="1"/>
    <col min="6" max="6" width="13.85546875" style="5" customWidth="1"/>
    <col min="7" max="7" width="6.140625" style="5" customWidth="1"/>
    <col min="8" max="8" width="21.85546875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13" width="10.140625" style="5" bestFit="1" customWidth="1"/>
    <col min="14" max="16" width="8.7109375" style="5" customWidth="1"/>
    <col min="17" max="17" width="8.7109375" style="6" bestFit="1" customWidth="1"/>
    <col min="18" max="19" width="9.855468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140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140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140625" style="5" customWidth="1"/>
    <col min="765" max="1015" width="8.7109375" style="5" customWidth="1"/>
    <col min="1016" max="16384" width="9.140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3.75" customHeight="1" x14ac:dyDescent="0.3">
      <c r="A2" s="3"/>
      <c r="B2" s="3"/>
      <c r="C2" s="8"/>
      <c r="D2" s="9"/>
      <c r="E2" s="9"/>
      <c r="F2" s="9"/>
      <c r="G2" s="9"/>
      <c r="H2" s="9"/>
      <c r="I2" s="9"/>
      <c r="J2" s="9"/>
    </row>
    <row r="3" spans="1:1015" ht="25.5" customHeight="1" x14ac:dyDescent="0.3">
      <c r="A3" s="77" t="s">
        <v>0</v>
      </c>
      <c r="B3" s="77"/>
      <c r="C3" s="77"/>
      <c r="D3" s="77"/>
      <c r="E3" s="77"/>
      <c r="F3" s="77"/>
      <c r="G3" s="77"/>
      <c r="H3" s="77"/>
    </row>
    <row r="4" spans="1:1015" s="15" customFormat="1" ht="20.100000000000001" customHeight="1" x14ac:dyDescent="0.25">
      <c r="A4" s="10" t="s">
        <v>1</v>
      </c>
      <c r="B4" s="11"/>
      <c r="C4" s="12"/>
      <c r="D4" s="12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4"/>
      <c r="R4" s="14"/>
      <c r="S4" s="14"/>
      <c r="T4" s="14"/>
      <c r="U4" s="14"/>
      <c r="V4" s="14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</row>
    <row r="5" spans="1:1015" s="15" customFormat="1" ht="20.100000000000001" customHeight="1" x14ac:dyDescent="0.25">
      <c r="A5" s="16" t="s">
        <v>2</v>
      </c>
      <c r="B5" s="17"/>
      <c r="C5" s="17"/>
      <c r="D5" s="17"/>
      <c r="F5" s="18"/>
      <c r="G5" s="19" t="s">
        <v>3</v>
      </c>
      <c r="H5" s="20" t="s">
        <v>4</v>
      </c>
      <c r="I5" s="13"/>
      <c r="J5" s="13"/>
      <c r="K5" s="13"/>
      <c r="L5" s="13"/>
      <c r="M5" s="13"/>
      <c r="N5" s="13"/>
      <c r="O5" s="13"/>
      <c r="P5" s="13"/>
      <c r="Q5" s="14"/>
      <c r="R5" s="14"/>
      <c r="S5" s="14"/>
      <c r="T5" s="14"/>
      <c r="U5" s="14"/>
      <c r="V5" s="14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</row>
    <row r="6" spans="1:1015" s="15" customFormat="1" ht="20.100000000000001" customHeight="1" x14ac:dyDescent="0.25">
      <c r="A6" s="21" t="s">
        <v>5</v>
      </c>
      <c r="B6" s="21"/>
      <c r="C6" s="21"/>
      <c r="D6" s="21"/>
      <c r="E6" s="21"/>
      <c r="F6" s="18"/>
      <c r="G6" s="19" t="s">
        <v>6</v>
      </c>
      <c r="H6" s="22">
        <v>45386</v>
      </c>
      <c r="I6" s="78"/>
      <c r="J6" s="79"/>
      <c r="K6" s="79"/>
      <c r="L6" s="79"/>
      <c r="M6" s="23"/>
      <c r="N6" s="13"/>
      <c r="O6" s="13"/>
      <c r="P6" s="13"/>
      <c r="Q6" s="14"/>
      <c r="R6" s="14"/>
      <c r="S6" s="14"/>
      <c r="T6" s="14"/>
      <c r="U6" s="14"/>
      <c r="V6" s="14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</row>
    <row r="7" spans="1:1015" s="15" customFormat="1" ht="41.25" customHeight="1" x14ac:dyDescent="0.25">
      <c r="A7" s="80" t="s">
        <v>7</v>
      </c>
      <c r="B7" s="80"/>
      <c r="C7" s="80"/>
      <c r="D7" s="80"/>
      <c r="E7" s="80"/>
      <c r="F7" s="24"/>
      <c r="G7" s="25" t="s">
        <v>8</v>
      </c>
      <c r="H7" s="22"/>
      <c r="I7" s="26"/>
      <c r="J7" s="26"/>
      <c r="K7" s="26"/>
      <c r="L7" s="26"/>
      <c r="M7" s="13"/>
      <c r="N7" s="13"/>
      <c r="O7" s="13"/>
      <c r="P7" s="13"/>
      <c r="Q7" s="14"/>
      <c r="R7" s="14"/>
      <c r="S7" s="14"/>
      <c r="T7" s="14"/>
      <c r="U7" s="14"/>
      <c r="V7" s="14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</row>
    <row r="8" spans="1:1015" s="33" customFormat="1" ht="20.100000000000001" customHeight="1" x14ac:dyDescent="0.25">
      <c r="A8" s="27" t="s">
        <v>9</v>
      </c>
      <c r="B8" s="27" t="s">
        <v>10</v>
      </c>
      <c r="C8" s="27" t="s">
        <v>11</v>
      </c>
      <c r="D8" s="27" t="s">
        <v>12</v>
      </c>
      <c r="E8" s="28" t="s">
        <v>13</v>
      </c>
      <c r="F8" s="28" t="s">
        <v>14</v>
      </c>
      <c r="G8" s="28" t="s">
        <v>15</v>
      </c>
      <c r="H8" s="28" t="s">
        <v>16</v>
      </c>
      <c r="I8" s="29" t="s">
        <v>17</v>
      </c>
      <c r="J8" s="29" t="s">
        <v>18</v>
      </c>
      <c r="K8" s="30" t="s">
        <v>19</v>
      </c>
      <c r="L8" s="30" t="s">
        <v>20</v>
      </c>
      <c r="M8" s="31"/>
      <c r="N8" s="31"/>
      <c r="O8" s="31"/>
      <c r="P8" s="31"/>
      <c r="Q8" s="32"/>
      <c r="R8" s="32"/>
      <c r="S8" s="32"/>
      <c r="T8" s="32"/>
      <c r="U8" s="32"/>
      <c r="V8" s="32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  <c r="AJR8" s="31"/>
      <c r="AJS8" s="31"/>
      <c r="AJT8" s="31"/>
      <c r="AJU8" s="31"/>
      <c r="AJV8" s="31"/>
      <c r="AJW8" s="31"/>
      <c r="AJX8" s="31"/>
      <c r="AJY8" s="31"/>
      <c r="AJZ8" s="31"/>
      <c r="AKA8" s="31"/>
      <c r="AKB8" s="31"/>
      <c r="AKC8" s="31"/>
      <c r="AKD8" s="31"/>
      <c r="AKE8" s="31"/>
      <c r="AKF8" s="31"/>
      <c r="AKG8" s="31"/>
      <c r="AKH8" s="31"/>
      <c r="AKI8" s="31"/>
      <c r="AKJ8" s="31"/>
      <c r="AKK8" s="31"/>
      <c r="AKL8" s="31"/>
      <c r="AKM8" s="31"/>
      <c r="AKN8" s="31"/>
      <c r="AKO8" s="31"/>
      <c r="AKP8" s="31"/>
      <c r="AKQ8" s="31"/>
      <c r="AKR8" s="31"/>
      <c r="AKS8" s="31"/>
      <c r="AKT8" s="31"/>
      <c r="AKU8" s="31"/>
      <c r="AKV8" s="31"/>
      <c r="AKW8" s="31"/>
      <c r="AKX8" s="31"/>
      <c r="AKY8" s="31"/>
      <c r="AKZ8" s="31"/>
      <c r="ALA8" s="31"/>
      <c r="ALB8" s="31"/>
      <c r="ALC8" s="31"/>
      <c r="ALD8" s="31"/>
      <c r="ALE8" s="31"/>
      <c r="ALF8" s="31"/>
      <c r="ALG8" s="31"/>
      <c r="ALH8" s="31"/>
      <c r="ALI8" s="31"/>
      <c r="ALJ8" s="31"/>
      <c r="ALK8" s="31"/>
      <c r="ALL8" s="31"/>
      <c r="ALM8" s="31"/>
      <c r="ALN8" s="31"/>
      <c r="ALO8" s="31"/>
      <c r="ALP8" s="31"/>
      <c r="ALQ8" s="31"/>
      <c r="ALR8" s="31"/>
      <c r="ALS8" s="31"/>
      <c r="ALT8" s="31"/>
      <c r="ALU8" s="31"/>
      <c r="ALV8" s="31"/>
      <c r="ALW8" s="31"/>
      <c r="ALX8" s="31"/>
      <c r="ALY8" s="31"/>
      <c r="ALZ8" s="31"/>
      <c r="AMA8" s="31"/>
    </row>
    <row r="9" spans="1:1015" s="31" customFormat="1" ht="20.100000000000001" customHeight="1" x14ac:dyDescent="0.25">
      <c r="A9" s="34">
        <v>1</v>
      </c>
      <c r="B9" s="20" t="s">
        <v>48</v>
      </c>
      <c r="C9" s="34" t="s">
        <v>21</v>
      </c>
      <c r="D9" s="34">
        <v>50</v>
      </c>
      <c r="E9" s="35">
        <v>56000</v>
      </c>
      <c r="F9" s="36">
        <f>D9*E9</f>
        <v>2800000</v>
      </c>
      <c r="G9" s="37">
        <v>0.08</v>
      </c>
      <c r="H9" s="36">
        <f>F9*G9</f>
        <v>224000</v>
      </c>
      <c r="I9" s="38">
        <f>IF(G9=8%,D9*E9,0)</f>
        <v>2800000</v>
      </c>
      <c r="J9" s="39">
        <f>IF(G9=10%,D9*E9,0)</f>
        <v>0</v>
      </c>
      <c r="K9" s="40">
        <f>IF(G9=8%,D9*E9*8%,0)</f>
        <v>224000</v>
      </c>
      <c r="L9" s="40">
        <f>IF(G9=10%,D9*E9*10%,0)</f>
        <v>0</v>
      </c>
      <c r="Q9" s="32"/>
      <c r="R9" s="32"/>
      <c r="S9" s="32"/>
      <c r="T9" s="32"/>
      <c r="U9" s="32"/>
      <c r="V9" s="32"/>
    </row>
    <row r="10" spans="1:1015" s="31" customFormat="1" ht="20.100000000000001" customHeight="1" x14ac:dyDescent="0.25">
      <c r="A10" s="34">
        <v>2</v>
      </c>
      <c r="B10" s="41" t="s">
        <v>22</v>
      </c>
      <c r="C10" s="42" t="s">
        <v>23</v>
      </c>
      <c r="D10" s="43">
        <v>2</v>
      </c>
      <c r="E10" s="35">
        <v>32000</v>
      </c>
      <c r="F10" s="36">
        <f t="shared" ref="F10:F18" si="0">D10*E10</f>
        <v>64000</v>
      </c>
      <c r="G10" s="37">
        <v>0.08</v>
      </c>
      <c r="H10" s="36">
        <f t="shared" ref="H10:H18" si="1">F10*G10</f>
        <v>5120</v>
      </c>
      <c r="I10" s="38">
        <f t="shared" ref="I10:I18" si="2">IF(G10=8%,D10*E10,0)</f>
        <v>64000</v>
      </c>
      <c r="J10" s="39">
        <f t="shared" ref="J10:J18" si="3">IF(G10=10%,D10*E10,0)</f>
        <v>0</v>
      </c>
      <c r="K10" s="40">
        <f t="shared" ref="K10:K18" si="4">IF(G10=8%,D10*E10*8%,0)</f>
        <v>5120</v>
      </c>
      <c r="L10" s="40">
        <f t="shared" ref="L10:L18" si="5">IF(G10=10%,D10*E10*10%,0)</f>
        <v>0</v>
      </c>
      <c r="Q10" s="32"/>
      <c r="R10" s="32"/>
      <c r="S10" s="32"/>
      <c r="T10" s="32"/>
      <c r="U10" s="32"/>
      <c r="V10" s="32"/>
    </row>
    <row r="11" spans="1:1015" s="31" customFormat="1" ht="20.100000000000001" customHeight="1" x14ac:dyDescent="0.25">
      <c r="A11" s="34">
        <v>3</v>
      </c>
      <c r="B11" s="20" t="s">
        <v>24</v>
      </c>
      <c r="C11" s="34" t="s">
        <v>25</v>
      </c>
      <c r="D11" s="34">
        <v>2</v>
      </c>
      <c r="E11" s="35">
        <v>20000</v>
      </c>
      <c r="F11" s="36">
        <f t="shared" si="0"/>
        <v>40000</v>
      </c>
      <c r="G11" s="37">
        <v>0.08</v>
      </c>
      <c r="H11" s="36">
        <f t="shared" si="1"/>
        <v>3200</v>
      </c>
      <c r="I11" s="38">
        <f t="shared" si="2"/>
        <v>40000</v>
      </c>
      <c r="J11" s="39">
        <f t="shared" si="3"/>
        <v>0</v>
      </c>
      <c r="K11" s="40">
        <f t="shared" si="4"/>
        <v>3200</v>
      </c>
      <c r="L11" s="40">
        <f t="shared" si="5"/>
        <v>0</v>
      </c>
      <c r="Q11" s="32"/>
      <c r="R11" s="32"/>
      <c r="S11" s="32"/>
      <c r="T11" s="32"/>
      <c r="U11" s="32"/>
      <c r="V11" s="32"/>
    </row>
    <row r="12" spans="1:1015" s="31" customFormat="1" ht="31.5" x14ac:dyDescent="0.25">
      <c r="A12" s="34">
        <v>4</v>
      </c>
      <c r="B12" s="20" t="s">
        <v>26</v>
      </c>
      <c r="C12" s="34" t="s">
        <v>27</v>
      </c>
      <c r="D12" s="34">
        <v>1</v>
      </c>
      <c r="E12" s="35">
        <v>7500</v>
      </c>
      <c r="F12" s="36">
        <f t="shared" si="0"/>
        <v>7500</v>
      </c>
      <c r="G12" s="37">
        <v>0.08</v>
      </c>
      <c r="H12" s="36">
        <f t="shared" si="1"/>
        <v>600</v>
      </c>
      <c r="I12" s="38">
        <f t="shared" si="2"/>
        <v>7500</v>
      </c>
      <c r="J12" s="39">
        <f t="shared" si="3"/>
        <v>0</v>
      </c>
      <c r="K12" s="40">
        <f t="shared" si="4"/>
        <v>600</v>
      </c>
      <c r="L12" s="40">
        <f t="shared" si="5"/>
        <v>0</v>
      </c>
      <c r="Q12" s="32"/>
      <c r="R12" s="32"/>
      <c r="S12" s="32"/>
      <c r="T12" s="32"/>
      <c r="U12" s="32"/>
      <c r="V12" s="32"/>
    </row>
    <row r="13" spans="1:1015" s="31" customFormat="1" ht="20.100000000000001" customHeight="1" x14ac:dyDescent="0.25">
      <c r="A13" s="34">
        <v>5</v>
      </c>
      <c r="B13" s="20" t="s">
        <v>28</v>
      </c>
      <c r="C13" s="34" t="s">
        <v>29</v>
      </c>
      <c r="D13" s="34">
        <v>1</v>
      </c>
      <c r="E13" s="35">
        <v>30000</v>
      </c>
      <c r="F13" s="36">
        <f t="shared" si="0"/>
        <v>30000</v>
      </c>
      <c r="G13" s="37">
        <v>0.08</v>
      </c>
      <c r="H13" s="36">
        <f t="shared" si="1"/>
        <v>2400</v>
      </c>
      <c r="I13" s="38">
        <f t="shared" si="2"/>
        <v>30000</v>
      </c>
      <c r="J13" s="39">
        <f t="shared" si="3"/>
        <v>0</v>
      </c>
      <c r="K13" s="40">
        <f t="shared" si="4"/>
        <v>2400</v>
      </c>
      <c r="L13" s="40">
        <f t="shared" si="5"/>
        <v>0</v>
      </c>
      <c r="Q13" s="32"/>
      <c r="R13" s="32"/>
      <c r="S13" s="32"/>
      <c r="T13" s="32"/>
      <c r="U13" s="32"/>
      <c r="V13" s="32"/>
    </row>
    <row r="14" spans="1:1015" s="51" customFormat="1" ht="20.100000000000001" customHeight="1" x14ac:dyDescent="0.25">
      <c r="A14" s="44">
        <v>6</v>
      </c>
      <c r="B14" s="45" t="s">
        <v>30</v>
      </c>
      <c r="C14" s="46" t="s">
        <v>31</v>
      </c>
      <c r="D14" s="47">
        <v>5</v>
      </c>
      <c r="E14" s="48">
        <v>2800</v>
      </c>
      <c r="F14" s="49">
        <f t="shared" si="0"/>
        <v>14000</v>
      </c>
      <c r="G14" s="50">
        <v>0.1</v>
      </c>
      <c r="H14" s="49">
        <f t="shared" si="1"/>
        <v>1400</v>
      </c>
      <c r="I14" s="38">
        <f t="shared" si="2"/>
        <v>0</v>
      </c>
      <c r="J14" s="39">
        <f t="shared" si="3"/>
        <v>14000</v>
      </c>
      <c r="K14" s="40">
        <f t="shared" si="4"/>
        <v>0</v>
      </c>
      <c r="L14" s="40">
        <f t="shared" si="5"/>
        <v>1400</v>
      </c>
      <c r="Q14" s="52"/>
      <c r="R14" s="52"/>
      <c r="S14" s="52"/>
      <c r="T14" s="52"/>
      <c r="U14" s="52"/>
      <c r="V14" s="52"/>
    </row>
    <row r="15" spans="1:1015" s="51" customFormat="1" ht="20.100000000000001" customHeight="1" x14ac:dyDescent="0.25">
      <c r="A15" s="44">
        <v>7</v>
      </c>
      <c r="B15" s="53" t="s">
        <v>47</v>
      </c>
      <c r="C15" s="44" t="s">
        <v>32</v>
      </c>
      <c r="D15" s="44">
        <v>3</v>
      </c>
      <c r="E15" s="48">
        <v>22000</v>
      </c>
      <c r="F15" s="49">
        <f>D15*E15</f>
        <v>66000</v>
      </c>
      <c r="G15" s="50">
        <v>0.1</v>
      </c>
      <c r="H15" s="49">
        <f>F15*G15</f>
        <v>6600</v>
      </c>
      <c r="I15" s="38">
        <f t="shared" si="2"/>
        <v>0</v>
      </c>
      <c r="J15" s="39">
        <f t="shared" si="3"/>
        <v>66000</v>
      </c>
      <c r="K15" s="40">
        <f t="shared" si="4"/>
        <v>0</v>
      </c>
      <c r="L15" s="40">
        <f t="shared" si="5"/>
        <v>6600</v>
      </c>
      <c r="M15" s="51" t="s">
        <v>49</v>
      </c>
      <c r="Q15" s="52"/>
      <c r="R15" s="52"/>
      <c r="S15" s="52"/>
      <c r="T15" s="52"/>
      <c r="U15" s="52"/>
      <c r="V15" s="52"/>
    </row>
    <row r="16" spans="1:1015" s="51" customFormat="1" ht="20.100000000000001" customHeight="1" x14ac:dyDescent="0.25">
      <c r="A16" s="44">
        <v>8</v>
      </c>
      <c r="B16" s="54" t="s">
        <v>33</v>
      </c>
      <c r="C16" s="44" t="s">
        <v>27</v>
      </c>
      <c r="D16" s="44">
        <v>1</v>
      </c>
      <c r="E16" s="48">
        <v>17000</v>
      </c>
      <c r="F16" s="49">
        <f>D16*E16</f>
        <v>17000</v>
      </c>
      <c r="G16" s="50">
        <v>0.1</v>
      </c>
      <c r="H16" s="49">
        <f>F16*G16</f>
        <v>1700</v>
      </c>
      <c r="I16" s="38">
        <f t="shared" si="2"/>
        <v>0</v>
      </c>
      <c r="J16" s="39">
        <f t="shared" si="3"/>
        <v>17000</v>
      </c>
      <c r="K16" s="40">
        <f t="shared" si="4"/>
        <v>0</v>
      </c>
      <c r="L16" s="40">
        <f t="shared" si="5"/>
        <v>1700</v>
      </c>
      <c r="Q16" s="52"/>
      <c r="R16" s="52"/>
      <c r="S16" s="52"/>
      <c r="T16" s="52"/>
      <c r="U16" s="52"/>
      <c r="V16" s="52"/>
    </row>
    <row r="17" spans="1:22" s="51" customFormat="1" ht="31.5" x14ac:dyDescent="0.25">
      <c r="A17" s="34">
        <v>9</v>
      </c>
      <c r="B17" s="20" t="s">
        <v>50</v>
      </c>
      <c r="C17" s="34" t="s">
        <v>52</v>
      </c>
      <c r="D17" s="34">
        <v>1</v>
      </c>
      <c r="E17" s="35">
        <v>55000</v>
      </c>
      <c r="F17" s="36">
        <f>D17*E17</f>
        <v>55000</v>
      </c>
      <c r="G17" s="91">
        <v>0.08</v>
      </c>
      <c r="H17" s="49">
        <f t="shared" ref="H17:H18" si="6">F17*G17</f>
        <v>4400</v>
      </c>
      <c r="I17" s="38">
        <f t="shared" si="2"/>
        <v>55000</v>
      </c>
      <c r="J17" s="39">
        <f t="shared" si="3"/>
        <v>0</v>
      </c>
      <c r="K17" s="40">
        <f t="shared" si="4"/>
        <v>4400</v>
      </c>
      <c r="L17" s="40">
        <f t="shared" si="5"/>
        <v>0</v>
      </c>
      <c r="M17" s="51" t="s">
        <v>53</v>
      </c>
      <c r="Q17" s="52"/>
      <c r="R17" s="52"/>
      <c r="S17" s="52"/>
      <c r="T17" s="52"/>
      <c r="U17" s="52"/>
      <c r="V17" s="52"/>
    </row>
    <row r="18" spans="1:22" s="51" customFormat="1" ht="33" customHeight="1" x14ac:dyDescent="0.25">
      <c r="A18" s="34">
        <v>10</v>
      </c>
      <c r="B18" s="20" t="s">
        <v>51</v>
      </c>
      <c r="C18" s="34" t="s">
        <v>52</v>
      </c>
      <c r="D18" s="34">
        <v>1</v>
      </c>
      <c r="E18" s="35">
        <v>65000</v>
      </c>
      <c r="F18" s="36">
        <f>D18*E18</f>
        <v>65000</v>
      </c>
      <c r="G18" s="91">
        <v>0.08</v>
      </c>
      <c r="H18" s="49">
        <f t="shared" si="6"/>
        <v>5200</v>
      </c>
      <c r="I18" s="38">
        <f t="shared" si="2"/>
        <v>65000</v>
      </c>
      <c r="J18" s="39">
        <f t="shared" si="3"/>
        <v>0</v>
      </c>
      <c r="K18" s="40">
        <f t="shared" si="4"/>
        <v>5200</v>
      </c>
      <c r="L18" s="40">
        <f t="shared" si="5"/>
        <v>0</v>
      </c>
      <c r="M18" s="51" t="s">
        <v>53</v>
      </c>
      <c r="Q18" s="52"/>
      <c r="R18" s="52"/>
      <c r="S18" s="52"/>
      <c r="T18" s="52"/>
      <c r="U18" s="52"/>
      <c r="V18" s="52"/>
    </row>
    <row r="19" spans="1:22" s="13" customFormat="1" ht="20.100000000000001" customHeight="1" x14ac:dyDescent="0.25">
      <c r="A19" s="55"/>
      <c r="B19" s="56" t="s">
        <v>34</v>
      </c>
      <c r="C19" s="57" t="s">
        <v>35</v>
      </c>
      <c r="D19" s="58"/>
      <c r="E19" s="81" t="s">
        <v>36</v>
      </c>
      <c r="F19" s="82"/>
      <c r="G19" s="83"/>
      <c r="H19" s="59" t="s">
        <v>37</v>
      </c>
      <c r="I19" s="60">
        <f>SUM(I9:I18)</f>
        <v>3061500</v>
      </c>
      <c r="J19" s="60">
        <f>SUM(J9:J18)</f>
        <v>97000</v>
      </c>
      <c r="K19" s="60">
        <f>SUM(K9:K18)</f>
        <v>244920</v>
      </c>
      <c r="L19" s="60">
        <f>SUM(L9:L18)</f>
        <v>9700</v>
      </c>
      <c r="Q19" s="14"/>
      <c r="R19" s="14"/>
      <c r="S19" s="14"/>
      <c r="T19" s="14"/>
      <c r="U19" s="14"/>
      <c r="V19" s="14"/>
    </row>
    <row r="20" spans="1:22" s="5" customFormat="1" ht="20.100000000000001" customHeight="1" x14ac:dyDescent="0.25">
      <c r="A20" s="61"/>
      <c r="B20" s="62" t="s">
        <v>38</v>
      </c>
      <c r="C20" s="84">
        <f>I19</f>
        <v>3061500</v>
      </c>
      <c r="D20" s="85"/>
      <c r="E20" s="84">
        <f>K19</f>
        <v>244920</v>
      </c>
      <c r="F20" s="86"/>
      <c r="G20" s="85"/>
      <c r="H20" s="63">
        <f>C20+E20</f>
        <v>3306420</v>
      </c>
      <c r="I20" s="64"/>
      <c r="J20" s="64"/>
      <c r="Q20" s="6"/>
      <c r="R20" s="6"/>
      <c r="S20" s="6"/>
      <c r="T20" s="6"/>
      <c r="U20" s="6"/>
      <c r="V20" s="6"/>
    </row>
    <row r="21" spans="1:22" s="5" customFormat="1" ht="20.100000000000001" customHeight="1" x14ac:dyDescent="0.25">
      <c r="A21" s="61"/>
      <c r="B21" s="62" t="s">
        <v>39</v>
      </c>
      <c r="C21" s="84">
        <f>J19</f>
        <v>97000</v>
      </c>
      <c r="D21" s="85"/>
      <c r="E21" s="84">
        <f>L19</f>
        <v>9700</v>
      </c>
      <c r="F21" s="86"/>
      <c r="G21" s="85"/>
      <c r="H21" s="63">
        <f>C21+E21</f>
        <v>106700</v>
      </c>
      <c r="I21" s="64"/>
      <c r="J21" s="64"/>
      <c r="Q21" s="6"/>
      <c r="R21" s="6"/>
      <c r="S21" s="6"/>
      <c r="T21" s="6"/>
      <c r="U21" s="6"/>
      <c r="V21" s="6"/>
    </row>
    <row r="22" spans="1:22" s="5" customFormat="1" ht="20.100000000000001" customHeight="1" x14ac:dyDescent="0.25">
      <c r="A22" s="61"/>
      <c r="B22" s="65" t="s">
        <v>40</v>
      </c>
      <c r="C22" s="87">
        <f>SUM(C20:D21)</f>
        <v>3158500</v>
      </c>
      <c r="D22" s="88"/>
      <c r="E22" s="87">
        <f>SUM(E20:G21)</f>
        <v>254620</v>
      </c>
      <c r="F22" s="89"/>
      <c r="G22" s="88"/>
      <c r="H22" s="66">
        <f>SUM(H20:H21)</f>
        <v>3413120</v>
      </c>
      <c r="I22" s="64"/>
      <c r="J22" s="64"/>
      <c r="M22" s="67"/>
      <c r="N22" s="67"/>
      <c r="Q22" s="6"/>
      <c r="R22" s="6"/>
      <c r="S22" s="6"/>
      <c r="T22" s="6"/>
      <c r="U22" s="6"/>
      <c r="V22" s="6"/>
    </row>
    <row r="23" spans="1:22" s="5" customFormat="1" ht="15.95" customHeight="1" x14ac:dyDescent="0.25">
      <c r="A23" s="90"/>
      <c r="B23" s="90"/>
      <c r="C23" s="90"/>
      <c r="D23" s="90"/>
      <c r="E23" s="90"/>
      <c r="F23" s="90"/>
      <c r="G23" s="90"/>
      <c r="H23" s="90"/>
      <c r="I23" s="64"/>
      <c r="J23" s="64"/>
      <c r="Q23" s="6"/>
      <c r="R23" s="6"/>
      <c r="S23" s="6"/>
      <c r="T23" s="6"/>
      <c r="U23" s="6"/>
      <c r="V23" s="6"/>
    </row>
    <row r="24" spans="1:22" s="71" customFormat="1" ht="15" x14ac:dyDescent="0.25">
      <c r="A24" s="68"/>
      <c r="B24" s="69"/>
      <c r="C24" s="69"/>
      <c r="D24" s="76">
        <f>H6</f>
        <v>45386</v>
      </c>
      <c r="E24" s="76"/>
      <c r="F24" s="76"/>
      <c r="G24" s="76"/>
      <c r="H24" s="76"/>
      <c r="I24" s="70"/>
      <c r="J24" s="70"/>
      <c r="Q24" s="72"/>
      <c r="R24" s="72"/>
      <c r="S24" s="72"/>
      <c r="T24" s="72"/>
      <c r="U24" s="72"/>
      <c r="V24" s="72"/>
    </row>
    <row r="25" spans="1:22" s="5" customFormat="1" x14ac:dyDescent="0.25">
      <c r="A25" s="73" t="s">
        <v>41</v>
      </c>
      <c r="B25" s="73"/>
      <c r="C25" s="73" t="s">
        <v>42</v>
      </c>
      <c r="D25" s="74"/>
      <c r="E25" s="74"/>
      <c r="F25" s="74"/>
      <c r="G25" s="74"/>
      <c r="H25" s="73" t="s">
        <v>43</v>
      </c>
      <c r="Q25" s="6"/>
      <c r="R25" s="6"/>
      <c r="S25" s="6"/>
      <c r="T25" s="6"/>
      <c r="U25" s="6"/>
      <c r="V25" s="6"/>
    </row>
    <row r="26" spans="1:22" s="5" customFormat="1" x14ac:dyDescent="0.25">
      <c r="A26" s="5" t="s">
        <v>44</v>
      </c>
      <c r="C26" s="5" t="s">
        <v>44</v>
      </c>
      <c r="H26" s="5" t="s">
        <v>45</v>
      </c>
      <c r="Q26" s="6"/>
      <c r="R26" s="6"/>
      <c r="S26" s="6"/>
      <c r="T26" s="6"/>
      <c r="U26" s="6"/>
      <c r="V26" s="6"/>
    </row>
    <row r="27" spans="1:22" x14ac:dyDescent="0.25">
      <c r="E27" s="92"/>
    </row>
    <row r="30" spans="1:22" s="5" customFormat="1" ht="15.6" customHeight="1" x14ac:dyDescent="0.25">
      <c r="H30" s="75" t="s">
        <v>46</v>
      </c>
      <c r="Q30" s="6"/>
      <c r="R30" s="6"/>
      <c r="S30" s="6"/>
      <c r="T30" s="6"/>
      <c r="U30" s="6"/>
      <c r="V30" s="6"/>
    </row>
    <row r="31" spans="1:22" s="5" customFormat="1" ht="15.6" customHeight="1" x14ac:dyDescent="0.25">
      <c r="Q31" s="6"/>
      <c r="R31" s="6"/>
      <c r="S31" s="6"/>
      <c r="T31" s="6"/>
      <c r="U31" s="6"/>
      <c r="V31" s="6"/>
    </row>
    <row r="32" spans="1:22" s="5" customFormat="1" ht="15.6" customHeight="1" x14ac:dyDescent="0.25">
      <c r="Q32" s="6"/>
      <c r="R32" s="6"/>
      <c r="S32" s="6"/>
      <c r="T32" s="6"/>
      <c r="U32" s="6"/>
      <c r="V32" s="6"/>
    </row>
  </sheetData>
  <mergeCells count="12">
    <mergeCell ref="D24:H24"/>
    <mergeCell ref="A3:H3"/>
    <mergeCell ref="I6:L6"/>
    <mergeCell ref="A7:E7"/>
    <mergeCell ref="E19:G19"/>
    <mergeCell ref="C20:D20"/>
    <mergeCell ref="E20:G20"/>
    <mergeCell ref="C21:D21"/>
    <mergeCell ref="E21:G21"/>
    <mergeCell ref="C22:D22"/>
    <mergeCell ref="E22:G22"/>
    <mergeCell ref="A23:H23"/>
  </mergeCells>
  <printOptions horizontalCentered="1"/>
  <pageMargins left="0" right="0" top="0" bottom="0" header="0.51181102362204722" footer="0.51181102362204722"/>
  <pageSetup paperSize="9" scale="9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4.4.24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2024-04-04T01:25:44Z</dcterms:created>
  <dcterms:modified xsi:type="dcterms:W3CDTF">2024-04-10T03:28:15Z</dcterms:modified>
</cp:coreProperties>
</file>