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-105" yWindow="-105" windowWidth="23250" windowHeight="12570"/>
  </bookViews>
  <sheets>
    <sheet name="21.10.24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K13" i="2"/>
  <c r="K14" i="2"/>
  <c r="K15" i="2"/>
  <c r="K16" i="2"/>
  <c r="K17" i="2"/>
  <c r="K18" i="2"/>
  <c r="K19" i="2"/>
  <c r="J13" i="2"/>
  <c r="J14" i="2"/>
  <c r="J15" i="2"/>
  <c r="J16" i="2"/>
  <c r="J17" i="2"/>
  <c r="J18" i="2"/>
  <c r="J19" i="2"/>
  <c r="I13" i="2"/>
  <c r="I14" i="2"/>
  <c r="I15" i="2"/>
  <c r="I16" i="2"/>
  <c r="I17" i="2"/>
  <c r="I18" i="2"/>
  <c r="I19" i="2"/>
  <c r="H16" i="2"/>
  <c r="F16" i="2"/>
  <c r="D25" i="2"/>
  <c r="F19" i="2"/>
  <c r="H19" i="2" s="1"/>
  <c r="F18" i="2"/>
  <c r="H18" i="2" s="1"/>
  <c r="F17" i="2"/>
  <c r="H17" i="2" s="1"/>
  <c r="F15" i="2"/>
  <c r="H15" i="2" s="1"/>
  <c r="F14" i="2"/>
  <c r="H14" i="2" s="1"/>
  <c r="F13" i="2"/>
  <c r="H13" i="2" s="1"/>
  <c r="K12" i="2"/>
  <c r="J12" i="2"/>
  <c r="I12" i="2"/>
  <c r="F12" i="2"/>
  <c r="H12" i="2" s="1"/>
  <c r="K11" i="2"/>
  <c r="J11" i="2"/>
  <c r="I11" i="2"/>
  <c r="F11" i="2"/>
  <c r="H11" i="2" s="1"/>
  <c r="K10" i="2"/>
  <c r="J10" i="2"/>
  <c r="I10" i="2"/>
  <c r="F10" i="2"/>
  <c r="H10" i="2" s="1"/>
  <c r="L9" i="2"/>
  <c r="K9" i="2"/>
  <c r="J9" i="2"/>
  <c r="I9" i="2"/>
  <c r="F9" i="2"/>
  <c r="H9" i="2" s="1"/>
  <c r="K20" i="2" l="1"/>
  <c r="E21" i="2" s="1"/>
  <c r="L20" i="2"/>
  <c r="E22" i="2" s="1"/>
  <c r="I20" i="2"/>
  <c r="C21" i="2" s="1"/>
  <c r="J20" i="2"/>
  <c r="C22" i="2" s="1"/>
  <c r="H21" i="2" l="1"/>
  <c r="E23" i="2"/>
  <c r="H22" i="2"/>
  <c r="H23" i="2" s="1"/>
  <c r="C23" i="2"/>
</calcChain>
</file>

<file path=xl/sharedStrings.xml><?xml version="1.0" encoding="utf-8"?>
<sst xmlns="http://schemas.openxmlformats.org/spreadsheetml/2006/main" count="58" uniqueCount="54">
  <si>
    <t>PHIẾU XUẤT KHO</t>
  </si>
  <si>
    <t>CÔNG TY:  CÔNG TY TNHH MỘT THÀNH VIÊN THƯƠNG MẠI VÀ DỊCH VỤ NGỌC THƠM</t>
  </si>
  <si>
    <t>Điện Thoại: 028.6290.6631</t>
  </si>
  <si>
    <t>Số phiếu:</t>
  </si>
  <si>
    <t>BH4730/24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</si>
  <si>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</si>
  <si>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</si>
  <si>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</si>
  <si>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</si>
  <si>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</si>
  <si>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</si>
  <si>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</si>
  <si>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</si>
  <si>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</si>
  <si>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</si>
  <si>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</si>
  <si>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</si>
  <si>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</si>
  <si>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</si>
  <si>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</si>
  <si>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</si>
  <si>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</si>
  <si>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 xml:space="preserve">Giấy Delight A4/70 </t>
  </si>
  <si>
    <t>Gram</t>
  </si>
  <si>
    <t xml:space="preserve">Bảng tên nhựa dọc 107 </t>
  </si>
  <si>
    <t>Cái</t>
  </si>
  <si>
    <t>Dây lụa móc nhựa</t>
  </si>
  <si>
    <t>Bút bi TL08 (xanh)</t>
  </si>
  <si>
    <t>Cây</t>
  </si>
  <si>
    <t xml:space="preserve">Kim bấm Plus S10 </t>
  </si>
  <si>
    <t>Hộp nhỏ</t>
  </si>
  <si>
    <t>Giấy Note 3*3 Double</t>
  </si>
  <si>
    <t>Xấp</t>
  </si>
  <si>
    <t>Nước rửa tay SPCA 5L</t>
  </si>
  <si>
    <t>Can</t>
  </si>
  <si>
    <t xml:space="preserve">Kim kẹp C62 A </t>
  </si>
  <si>
    <t xml:space="preserve">Giấy lụa Blessyou (250T) </t>
  </si>
  <si>
    <t>Gói</t>
  </si>
  <si>
    <t xml:space="preserve">Giấy Note Pronoti cắt 4 (2.5cm*7.6cm) 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</si>
  <si>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</si>
  <si>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</si>
  <si>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</si>
  <si>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</si>
  <si>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</si>
  <si>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</si>
  <si>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</si>
  <si>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</si>
  <si>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</si>
  <si>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</si>
  <si>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</si>
  <si>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</si>
  <si>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</si>
  <si>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Cuốn</t>
  </si>
  <si>
    <t>Sổ lò xo nhựa TQ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</si>
</sst>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d/m/yyyy;@"/>
    <numFmt numFmtId="165" formatCode="#,##0_ ;[Red]\-#,##0\ "/>
    <numFmt numFmtId="166" formatCode="_(* #.##0.00_);_(* \(#.##0.00\);_(* &quot;-&quot;??_);_(@_)"/>
    <numFmt numFmtId="167" formatCode="_-* #,##0\ _₫_-;\-* #,##0\ _₫_-;_-* &quot;-&quot;??\ _₫_-;_-@_-"/>
    <numFmt numFmtId="168" formatCode="_-* #.##0.00\ _₫_-;\-* #.##0.00\ _₫_-;_-* &quot;-&quot;??\ _₫_-;_-@_-"/>
    <numFmt numFmtId="169" formatCode="&quot;Ngày &quot;dd&quot; Tháng &quot;mm&quot; Năm &quot;yyyy"/>
    <numFmt numFmtId="170" formatCode="#,##0_ ;\-#,##0\ 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" fillId="0" borderId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2" fillId="0" borderId="0" xfId="1"/>
    <xf numFmtId="0" fontId="6" fillId="0" borderId="0" xfId="1" applyFont="1" applyAlignment="1">
      <alignment horizontal="left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4" fillId="3" borderId="4" xfId="2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left" vertical="center" wrapText="1"/>
    </xf>
    <xf numFmtId="167" fontId="6" fillId="0" borderId="1" xfId="4" applyNumberFormat="1" applyFont="1" applyBorder="1" applyAlignment="1">
      <alignment horizontal="left" vertical="center" wrapText="1"/>
    </xf>
    <xf numFmtId="9" fontId="6" fillId="0" borderId="1" xfId="4" applyNumberFormat="1" applyFont="1" applyBorder="1" applyAlignment="1">
      <alignment horizontal="center" vertical="center" wrapText="1"/>
    </xf>
    <xf numFmtId="3" fontId="15" fillId="0" borderId="1" xfId="1" applyNumberFormat="1" applyFont="1" applyBorder="1"/>
    <xf numFmtId="167" fontId="15" fillId="0" borderId="1" xfId="1" applyNumberFormat="1" applyFont="1" applyBorder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67" fontId="16" fillId="0" borderId="1" xfId="3" applyNumberFormat="1" applyFont="1" applyBorder="1" applyAlignment="1">
      <alignment horizontal="left" vertical="center" wrapText="1"/>
    </xf>
    <xf numFmtId="167" fontId="16" fillId="0" borderId="1" xfId="4" applyNumberFormat="1" applyFont="1" applyBorder="1" applyAlignment="1">
      <alignment horizontal="left" vertical="center" wrapText="1"/>
    </xf>
    <xf numFmtId="9" fontId="16" fillId="0" borderId="1" xfId="4" applyNumberFormat="1" applyFont="1" applyBorder="1" applyAlignment="1">
      <alignment horizontal="center" vertical="center" wrapText="1"/>
    </xf>
    <xf numFmtId="0" fontId="17" fillId="0" borderId="0" xfId="1" applyFont="1"/>
    <xf numFmtId="0" fontId="15" fillId="0" borderId="1" xfId="1" applyFont="1" applyBorder="1" applyAlignment="1">
      <alignment horizontal="center" vertical="center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vertical="center"/>
      <protection locked="0"/>
    </xf>
    <xf numFmtId="0" fontId="18" fillId="0" borderId="6" xfId="2" applyFont="1" applyBorder="1" applyAlignment="1" applyProtection="1">
      <alignment vertical="center"/>
      <protection locked="0"/>
    </xf>
    <xf numFmtId="3" fontId="19" fillId="0" borderId="1" xfId="1" applyNumberFormat="1" applyFont="1" applyBorder="1" applyAlignment="1">
      <alignment horizontal="center" vertical="center"/>
    </xf>
    <xf numFmtId="3" fontId="19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20" fillId="0" borderId="1" xfId="2" applyFont="1" applyBorder="1" applyAlignment="1" applyProtection="1">
      <alignment vertical="center"/>
      <protection locked="0"/>
    </xf>
    <xf numFmtId="167" fontId="6" fillId="5" borderId="1" xfId="4" applyNumberFormat="1" applyFont="1" applyFill="1" applyBorder="1" applyAlignment="1">
      <alignment horizontal="left" vertical="center" wrapText="1"/>
    </xf>
    <xf numFmtId="3" fontId="15" fillId="0" borderId="0" xfId="1" applyNumberFormat="1" applyFont="1"/>
    <xf numFmtId="0" fontId="18" fillId="0" borderId="1" xfId="2" applyFont="1" applyBorder="1" applyAlignment="1" applyProtection="1">
      <alignment vertical="center"/>
      <protection locked="0"/>
    </xf>
    <xf numFmtId="167" fontId="21" fillId="6" borderId="1" xfId="4" applyNumberFormat="1" applyFont="1" applyFill="1" applyBorder="1" applyAlignment="1">
      <alignment horizontal="left" vertical="center" wrapText="1"/>
    </xf>
    <xf numFmtId="0" fontId="15" fillId="7" borderId="0" xfId="1" applyFont="1" applyFill="1" applyAlignment="1">
      <alignment horizontal="center"/>
    </xf>
    <xf numFmtId="0" fontId="18" fillId="7" borderId="0" xfId="2" applyFont="1" applyFill="1" applyAlignment="1" applyProtection="1">
      <alignment horizontal="center" vertical="center"/>
      <protection locked="0"/>
    </xf>
    <xf numFmtId="3" fontId="15" fillId="7" borderId="0" xfId="1" applyNumberFormat="1" applyFont="1" applyFill="1"/>
    <xf numFmtId="0" fontId="15" fillId="7" borderId="0" xfId="1" applyFont="1" applyFill="1"/>
    <xf numFmtId="0" fontId="21" fillId="0" borderId="0" xfId="1" applyFont="1"/>
    <xf numFmtId="170" fontId="21" fillId="0" borderId="0" xfId="1" applyNumberFormat="1" applyFont="1"/>
    <xf numFmtId="169" fontId="18" fillId="7" borderId="0" xfId="2" applyNumberFormat="1" applyFont="1" applyFill="1" applyAlignment="1" applyProtection="1">
      <alignment horizontal="right" vertical="center"/>
      <protection locked="0"/>
    </xf>
    <xf numFmtId="0" fontId="8" fillId="0" borderId="0" xfId="2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0" fontId="18" fillId="0" borderId="7" xfId="2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center" vertical="center"/>
      <protection locked="0"/>
    </xf>
    <xf numFmtId="0" fontId="18" fillId="0" borderId="6" xfId="2" applyFont="1" applyBorder="1" applyAlignment="1" applyProtection="1">
      <alignment horizontal="center" vertical="center"/>
      <protection locked="0"/>
    </xf>
    <xf numFmtId="167" fontId="20" fillId="0" borderId="7" xfId="5" applyNumberFormat="1" applyFont="1" applyBorder="1" applyAlignment="1" applyProtection="1">
      <alignment horizontal="center" vertical="center"/>
      <protection locked="0"/>
    </xf>
    <xf numFmtId="167" fontId="20" fillId="0" borderId="6" xfId="5" applyNumberFormat="1" applyFont="1" applyBorder="1" applyAlignment="1" applyProtection="1">
      <alignment horizontal="center" vertical="center"/>
      <protection locked="0"/>
    </xf>
    <xf numFmtId="167" fontId="20" fillId="0" borderId="5" xfId="5" applyNumberFormat="1" applyFont="1" applyBorder="1" applyAlignment="1" applyProtection="1">
      <alignment horizontal="center" vertical="center"/>
      <protection locked="0"/>
    </xf>
    <xf numFmtId="167" fontId="18" fillId="0" borderId="7" xfId="5" applyNumberFormat="1" applyFont="1" applyBorder="1" applyAlignment="1" applyProtection="1">
      <alignment horizontal="center" vertical="center"/>
      <protection locked="0"/>
    </xf>
    <xf numFmtId="167" fontId="18" fillId="0" borderId="6" xfId="5" applyNumberFormat="1" applyFont="1" applyBorder="1" applyAlignment="1" applyProtection="1">
      <alignment horizontal="center" vertical="center"/>
      <protection locked="0"/>
    </xf>
    <xf numFmtId="167" fontId="18" fillId="0" borderId="5" xfId="5" applyNumberFormat="1" applyFont="1" applyBorder="1" applyAlignment="1" applyProtection="1">
      <alignment horizontal="center" vertical="center"/>
      <protection locked="0"/>
    </xf>
    <xf numFmtId="0" fontId="21" fillId="0" borderId="0" xfId="1" applyFont="1" applyAlignment="1">
      <alignment horizontal="left"/>
    </xf>
  </cellXfs>
  <cellStyles count="55">
    <cellStyle name="Comma 10" xfId="4"/>
    <cellStyle name="Comma 10 10" xfId="6"/>
    <cellStyle name="Comma 10 11" xfId="7"/>
    <cellStyle name="Comma 10 2" xfId="8"/>
    <cellStyle name="Comma 10 3" xfId="9"/>
    <cellStyle name="Comma 10 4" xfId="10"/>
    <cellStyle name="Comma 10 5" xfId="11"/>
    <cellStyle name="Comma 10 7" xfId="12"/>
    <cellStyle name="Comma 17" xfId="13"/>
    <cellStyle name="Comma 2" xfId="14"/>
    <cellStyle name="Comma 2 2" xfId="15"/>
    <cellStyle name="Comma 2 2 10" xfId="16"/>
    <cellStyle name="Comma 2 2 2" xfId="17"/>
    <cellStyle name="Comma 2 2 3" xfId="18"/>
    <cellStyle name="Comma 2 2 4" xfId="19"/>
    <cellStyle name="Comma 2 3" xfId="20"/>
    <cellStyle name="Comma 2 3 2" xfId="21"/>
    <cellStyle name="Comma 2 4" xfId="22"/>
    <cellStyle name="Comma 2 5" xfId="23"/>
    <cellStyle name="Comma 2 6" xfId="24"/>
    <cellStyle name="Comma 2 7" xfId="25"/>
    <cellStyle name="Comma 20" xfId="26"/>
    <cellStyle name="Comma 23" xfId="3"/>
    <cellStyle name="Comma 3" xfId="5"/>
    <cellStyle name="Comma 3 2" xfId="27"/>
    <cellStyle name="Comma 3 3" xfId="28"/>
    <cellStyle name="Comma 3 4" xfId="29"/>
    <cellStyle name="Comma 4" xfId="30"/>
    <cellStyle name="Comma 5" xfId="31"/>
    <cellStyle name="Comma 6" xfId="32"/>
    <cellStyle name="Comma 7" xfId="33"/>
    <cellStyle name="Comma 8" xfId="34"/>
    <cellStyle name="Comma 9" xfId="35"/>
    <cellStyle name="Explanatory Text 2" xfId="2"/>
    <cellStyle name="Explanatory Text 2 2" xfId="36"/>
    <cellStyle name="Explanatory Text 2 3" xfId="37"/>
    <cellStyle name="Normal" xfId="0" builtinId="0"/>
    <cellStyle name="Normal 2" xfId="1"/>
    <cellStyle name="Normal 2 2" xfId="38"/>
    <cellStyle name="Normal 2 2 3" xfId="39"/>
    <cellStyle name="Normal 3" xfId="40"/>
    <cellStyle name="Normal 3 2" xfId="41"/>
    <cellStyle name="Normal 3 2 2" xfId="42"/>
    <cellStyle name="Normal 3 2 3" xfId="43"/>
    <cellStyle name="Normal 4" xfId="44"/>
    <cellStyle name="Normal 4 2" xfId="45"/>
    <cellStyle name="Normal 5" xfId="46"/>
    <cellStyle name="Normal 6" xfId="47"/>
    <cellStyle name="Normal 63" xfId="48"/>
    <cellStyle name="Normal 7" xfId="49"/>
    <cellStyle name="Normal 8" xfId="50"/>
    <cellStyle name="Normal 8 2" xfId="51"/>
    <cellStyle name="Normal 9" xfId="52"/>
    <cellStyle name="Percent 2" xfId="53"/>
    <cellStyle name="Percent 2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1416326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4E5F7-D909-9B7B-19C2-D35C56D859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997975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3"/>
  <sheetViews>
    <sheetView showGridLines="0" tabSelected="1" zoomScale="115" zoomScaleNormal="115" workbookViewId="0">
      <selection activeCell="D18" sqref="D18"/>
    </sheetView>
  </sheetViews>
  <sheetFormatPr defaultColWidth="9.140625" defaultRowHeight="15.75" x14ac:dyDescent="0.25"/>
  <cols>
    <col min="1" max="1" width="5.140625" style="5" customWidth="1"/>
    <col min="2" max="2" width="25.855468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.85546875" style="5" customWidth="1"/>
    <col min="9" max="9" width="12.42578125" style="5" customWidth="1"/>
    <col min="10" max="10" width="13.5703125" style="5" customWidth="1"/>
    <col min="11" max="11" width="11.85546875" style="5" customWidth="1"/>
    <col min="12" max="12" width="13" style="5" customWidth="1"/>
    <col min="13" max="236" width="8.7109375" style="5" customWidth="1"/>
    <col min="237" max="237" width="71.28515625" style="5" customWidth="1"/>
    <col min="238" max="238" width="13.5703125" style="5" customWidth="1"/>
    <col min="239" max="239" width="14" style="5" customWidth="1"/>
    <col min="240" max="240" width="36.140625" style="5" customWidth="1"/>
    <col min="241" max="492" width="8.7109375" style="5" customWidth="1"/>
    <col min="493" max="493" width="71.28515625" style="5" customWidth="1"/>
    <col min="494" max="494" width="13.5703125" style="5" customWidth="1"/>
    <col min="495" max="495" width="14" style="5" customWidth="1"/>
    <col min="496" max="496" width="36.140625" style="5" customWidth="1"/>
    <col min="497" max="748" width="8.7109375" style="5" customWidth="1"/>
    <col min="749" max="749" width="71.28515625" style="5" customWidth="1"/>
    <col min="750" max="750" width="13.5703125" style="5" customWidth="1"/>
    <col min="751" max="751" width="14" style="5" customWidth="1"/>
    <col min="752" max="752" width="36.140625" style="5" customWidth="1"/>
    <col min="753" max="1003" width="8.7109375" style="5" customWidth="1"/>
    <col min="1004" max="16384" width="9.140625" style="6"/>
  </cols>
  <sheetData>
    <row r="1" spans="1:1003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03" ht="33.75" customHeight="1" x14ac:dyDescent="0.3">
      <c r="A2" s="3"/>
      <c r="B2" s="3"/>
      <c r="C2" s="7"/>
    </row>
    <row r="3" spans="1:1003" ht="25.5" customHeight="1" x14ac:dyDescent="0.3">
      <c r="A3" s="57" t="s">
        <v>0</v>
      </c>
      <c r="B3" s="57"/>
      <c r="C3" s="57"/>
      <c r="D3" s="57"/>
      <c r="E3" s="57"/>
      <c r="F3" s="57"/>
      <c r="G3" s="57"/>
      <c r="H3" s="57"/>
    </row>
    <row r="4" spans="1:1003" s="12" customFormat="1" ht="20.100000000000001" customHeight="1" x14ac:dyDescent="0.25">
      <c r="A4" s="8" t="s">
        <v>1</v>
      </c>
      <c r="B4" s="9"/>
      <c r="C4" s="10"/>
      <c r="D4" s="10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</row>
    <row r="5" spans="1:1003" s="12" customFormat="1" ht="20.100000000000001" customHeight="1" x14ac:dyDescent="0.25">
      <c r="A5" s="13" t="s">
        <v>2</v>
      </c>
      <c r="B5" s="10"/>
      <c r="C5" s="10"/>
      <c r="D5" s="10"/>
      <c r="F5" s="13"/>
      <c r="G5" s="14" t="s">
        <v>3</v>
      </c>
      <c r="H5" s="15" t="s">
        <v>4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</row>
    <row r="6" spans="1:1003" s="12" customFormat="1" ht="20.100000000000001" customHeight="1" x14ac:dyDescent="0.25">
      <c r="A6" s="8" t="s">
        <v>5</v>
      </c>
      <c r="B6" s="8"/>
      <c r="C6" s="8"/>
      <c r="D6" s="8"/>
      <c r="E6" s="8"/>
      <c r="F6" s="13"/>
      <c r="G6" s="14" t="s">
        <v>6</v>
      </c>
      <c r="H6" s="16">
        <v>45586</v>
      </c>
      <c r="I6" s="58"/>
      <c r="J6" s="59"/>
      <c r="K6" s="59"/>
      <c r="L6" s="59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</row>
    <row r="7" spans="1:1003" s="12" customFormat="1" ht="39" customHeight="1" x14ac:dyDescent="0.25">
      <c r="A7" s="60" t="s">
        <v>7</v>
      </c>
      <c r="B7" s="60"/>
      <c r="C7" s="60"/>
      <c r="D7" s="60"/>
      <c r="E7" s="60"/>
      <c r="F7" s="17"/>
      <c r="G7" s="18" t="s">
        <v>8</v>
      </c>
      <c r="H7" s="16" t="s">
        <v>9</v>
      </c>
      <c r="I7" s="19"/>
      <c r="J7" s="19"/>
      <c r="K7" s="19"/>
      <c r="L7" s="1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</row>
    <row r="8" spans="1:1003" s="25" customFormat="1" ht="20.100000000000001" customHeight="1" x14ac:dyDescent="0.25">
      <c r="A8" s="20" t="s">
        <v>10</v>
      </c>
      <c r="B8" s="20" t="s">
        <v>11</v>
      </c>
      <c r="C8" s="20" t="s">
        <v>12</v>
      </c>
      <c r="D8" s="20" t="s">
        <v>13</v>
      </c>
      <c r="E8" s="21" t="s">
        <v>14</v>
      </c>
      <c r="F8" s="21" t="s">
        <v>15</v>
      </c>
      <c r="G8" s="21" t="s">
        <v>16</v>
      </c>
      <c r="H8" s="21" t="s">
        <v>17</v>
      </c>
      <c r="I8" s="22" t="s">
        <v>18</v>
      </c>
      <c r="J8" s="22" t="s">
        <v>19</v>
      </c>
      <c r="K8" s="23" t="s">
        <v>20</v>
      </c>
      <c r="L8" s="23" t="s">
        <v>21</v>
      </c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</row>
    <row r="9" spans="1:1003" s="24" customFormat="1" ht="20.100000000000001" customHeight="1" x14ac:dyDescent="0.25">
      <c r="A9" s="26">
        <v>1</v>
      </c>
      <c r="B9" s="15" t="s">
        <v>22</v>
      </c>
      <c r="C9" s="26" t="s">
        <v>23</v>
      </c>
      <c r="D9" s="26">
        <v>50</v>
      </c>
      <c r="E9" s="27">
        <v>56000</v>
      </c>
      <c r="F9" s="28">
        <f>D9*E9</f>
        <v>2800000</v>
      </c>
      <c r="G9" s="29">
        <v>0.08</v>
      </c>
      <c r="H9" s="28">
        <f>F9*G9</f>
        <v>224000</v>
      </c>
      <c r="I9" s="30">
        <f>IF(G9=8%,D9*E9,0)</f>
        <v>2800000</v>
      </c>
      <c r="J9" s="30">
        <f>IF(G9=10%,D9*E9,0)</f>
        <v>0</v>
      </c>
      <c r="K9" s="31">
        <f>IF(G9=8%,D9*E9*8%,0)</f>
        <v>224000</v>
      </c>
      <c r="L9" s="31">
        <f>IF(G9=10%,D9*E9*10%,0)</f>
        <v>0</v>
      </c>
    </row>
    <row r="10" spans="1:1003" s="24" customFormat="1" ht="20.100000000000001" customHeight="1" x14ac:dyDescent="0.25">
      <c r="A10" s="26">
        <v>2</v>
      </c>
      <c r="B10" s="15" t="s">
        <v>24</v>
      </c>
      <c r="C10" s="26" t="s">
        <v>25</v>
      </c>
      <c r="D10" s="26">
        <v>15</v>
      </c>
      <c r="E10" s="27">
        <v>2000</v>
      </c>
      <c r="F10" s="28">
        <f t="shared" ref="F10:F19" si="0">D10*E10</f>
        <v>30000</v>
      </c>
      <c r="G10" s="29">
        <v>0.08</v>
      </c>
      <c r="H10" s="28">
        <f t="shared" ref="H10:H19" si="1">F10*G10</f>
        <v>2400</v>
      </c>
      <c r="I10" s="30">
        <f t="shared" ref="I10:I19" si="2">IF(G10=8%,D10*E10,0)</f>
        <v>30000</v>
      </c>
      <c r="J10" s="30">
        <f t="shared" ref="J10:J19" si="3">IF(G10=10%,D10*E10,0)</f>
        <v>0</v>
      </c>
      <c r="K10" s="31">
        <f t="shared" ref="K10:K19" si="4">IF(G10=8%,D10*E10*8%,0)</f>
        <v>2400</v>
      </c>
      <c r="L10" s="31">
        <f t="shared" ref="L10:L19" si="5">IF(G10=10%,D10*E10*10%,0)</f>
        <v>0</v>
      </c>
    </row>
    <row r="11" spans="1:1003" s="24" customFormat="1" ht="20.100000000000001" customHeight="1" x14ac:dyDescent="0.25">
      <c r="A11" s="26">
        <v>3</v>
      </c>
      <c r="B11" s="15" t="s">
        <v>26</v>
      </c>
      <c r="C11" s="26" t="s">
        <v>25</v>
      </c>
      <c r="D11" s="26">
        <v>15</v>
      </c>
      <c r="E11" s="27">
        <v>3000</v>
      </c>
      <c r="F11" s="28">
        <f t="shared" si="0"/>
        <v>45000</v>
      </c>
      <c r="G11" s="29">
        <v>0.08</v>
      </c>
      <c r="H11" s="28">
        <f t="shared" si="1"/>
        <v>3600</v>
      </c>
      <c r="I11" s="30">
        <f t="shared" si="2"/>
        <v>45000</v>
      </c>
      <c r="J11" s="30">
        <f t="shared" si="3"/>
        <v>0</v>
      </c>
      <c r="K11" s="31">
        <f t="shared" si="4"/>
        <v>3600</v>
      </c>
      <c r="L11" s="31">
        <f t="shared" si="5"/>
        <v>0</v>
      </c>
    </row>
    <row r="12" spans="1:1003" s="24" customFormat="1" ht="20.100000000000001" customHeight="1" x14ac:dyDescent="0.25">
      <c r="A12" s="26">
        <v>4</v>
      </c>
      <c r="B12" s="15" t="s">
        <v>27</v>
      </c>
      <c r="C12" s="26" t="s">
        <v>28</v>
      </c>
      <c r="D12" s="26">
        <v>10</v>
      </c>
      <c r="E12" s="27">
        <v>3100</v>
      </c>
      <c r="F12" s="28">
        <f t="shared" si="0"/>
        <v>31000</v>
      </c>
      <c r="G12" s="29">
        <v>0.08</v>
      </c>
      <c r="H12" s="28">
        <f t="shared" si="1"/>
        <v>2480</v>
      </c>
      <c r="I12" s="30">
        <f t="shared" si="2"/>
        <v>31000</v>
      </c>
      <c r="J12" s="30">
        <f t="shared" si="3"/>
        <v>0</v>
      </c>
      <c r="K12" s="31">
        <f t="shared" si="4"/>
        <v>2480</v>
      </c>
      <c r="L12" s="31">
        <f t="shared" si="5"/>
        <v>0</v>
      </c>
    </row>
    <row r="13" spans="1:1003" s="37" customFormat="1" ht="20.100000000000001" customHeight="1" x14ac:dyDescent="0.25">
      <c r="A13" s="32">
        <v>5</v>
      </c>
      <c r="B13" s="33" t="s">
        <v>29</v>
      </c>
      <c r="C13" s="32" t="s">
        <v>30</v>
      </c>
      <c r="D13" s="32">
        <v>30</v>
      </c>
      <c r="E13" s="34">
        <v>2800</v>
      </c>
      <c r="F13" s="35">
        <f t="shared" si="0"/>
        <v>84000</v>
      </c>
      <c r="G13" s="36">
        <v>0.1</v>
      </c>
      <c r="H13" s="35">
        <f t="shared" si="1"/>
        <v>8400</v>
      </c>
      <c r="I13" s="30">
        <f t="shared" si="2"/>
        <v>0</v>
      </c>
      <c r="J13" s="30">
        <f t="shared" si="3"/>
        <v>84000</v>
      </c>
      <c r="K13" s="31">
        <f t="shared" si="4"/>
        <v>0</v>
      </c>
      <c r="L13" s="31">
        <f t="shared" si="5"/>
        <v>8400</v>
      </c>
    </row>
    <row r="14" spans="1:1003" s="24" customFormat="1" ht="20.100000000000001" customHeight="1" x14ac:dyDescent="0.25">
      <c r="A14" s="26">
        <v>6</v>
      </c>
      <c r="B14" s="15" t="s">
        <v>31</v>
      </c>
      <c r="C14" s="26" t="s">
        <v>32</v>
      </c>
      <c r="D14" s="26">
        <v>4</v>
      </c>
      <c r="E14" s="27">
        <v>6000</v>
      </c>
      <c r="F14" s="28">
        <f t="shared" si="0"/>
        <v>24000</v>
      </c>
      <c r="G14" s="29">
        <v>0.08</v>
      </c>
      <c r="H14" s="28">
        <f t="shared" si="1"/>
        <v>1920</v>
      </c>
      <c r="I14" s="30">
        <f t="shared" si="2"/>
        <v>24000</v>
      </c>
      <c r="J14" s="30">
        <f t="shared" si="3"/>
        <v>0</v>
      </c>
      <c r="K14" s="31">
        <f t="shared" si="4"/>
        <v>1920</v>
      </c>
      <c r="L14" s="31">
        <f t="shared" si="5"/>
        <v>0</v>
      </c>
    </row>
    <row r="15" spans="1:1003" s="37" customFormat="1" ht="20.100000000000001" customHeight="1" x14ac:dyDescent="0.25">
      <c r="A15" s="32">
        <v>7</v>
      </c>
      <c r="B15" s="33" t="s">
        <v>33</v>
      </c>
      <c r="C15" s="32" t="s">
        <v>34</v>
      </c>
      <c r="D15" s="32">
        <v>1</v>
      </c>
      <c r="E15" s="34">
        <v>230000</v>
      </c>
      <c r="F15" s="35">
        <f t="shared" si="0"/>
        <v>230000</v>
      </c>
      <c r="G15" s="36">
        <v>0.1</v>
      </c>
      <c r="H15" s="35">
        <f t="shared" si="1"/>
        <v>23000</v>
      </c>
      <c r="I15" s="30">
        <f t="shared" si="2"/>
        <v>0</v>
      </c>
      <c r="J15" s="30">
        <f t="shared" si="3"/>
        <v>230000</v>
      </c>
      <c r="K15" s="31">
        <f t="shared" si="4"/>
        <v>0</v>
      </c>
      <c r="L15" s="31">
        <f t="shared" si="5"/>
        <v>23000</v>
      </c>
    </row>
    <row r="16" spans="1:1003" s="37" customFormat="1" ht="20.100000000000001" customHeight="1" x14ac:dyDescent="0.25">
      <c r="A16" s="26">
        <v>8</v>
      </c>
      <c r="B16" s="33" t="s">
        <v>53</v>
      </c>
      <c r="C16" s="32" t="s">
        <v>52</v>
      </c>
      <c r="D16" s="32">
        <v>8</v>
      </c>
      <c r="E16" s="34">
        <v>30000</v>
      </c>
      <c r="F16" s="35">
        <f t="shared" si="0"/>
        <v>240000</v>
      </c>
      <c r="G16" s="36">
        <v>0.08</v>
      </c>
      <c r="H16" s="35">
        <f t="shared" si="1"/>
        <v>19200</v>
      </c>
      <c r="I16" s="30">
        <f t="shared" si="2"/>
        <v>240000</v>
      </c>
      <c r="J16" s="30">
        <f t="shared" si="3"/>
        <v>0</v>
      </c>
      <c r="K16" s="31">
        <f t="shared" si="4"/>
        <v>19200</v>
      </c>
      <c r="L16" s="31">
        <f t="shared" si="5"/>
        <v>0</v>
      </c>
    </row>
    <row r="17" spans="1:12" s="37" customFormat="1" ht="20.100000000000001" customHeight="1" x14ac:dyDescent="0.25">
      <c r="A17" s="32">
        <v>9</v>
      </c>
      <c r="B17" s="33" t="s">
        <v>35</v>
      </c>
      <c r="C17" s="32" t="s">
        <v>30</v>
      </c>
      <c r="D17" s="32">
        <v>20</v>
      </c>
      <c r="E17" s="34">
        <v>2800</v>
      </c>
      <c r="F17" s="35">
        <f t="shared" si="0"/>
        <v>56000</v>
      </c>
      <c r="G17" s="36">
        <v>0.1</v>
      </c>
      <c r="H17" s="35">
        <f t="shared" si="1"/>
        <v>5600</v>
      </c>
      <c r="I17" s="30">
        <f t="shared" si="2"/>
        <v>0</v>
      </c>
      <c r="J17" s="30">
        <f t="shared" si="3"/>
        <v>56000</v>
      </c>
      <c r="K17" s="31">
        <f t="shared" si="4"/>
        <v>0</v>
      </c>
      <c r="L17" s="31">
        <f t="shared" si="5"/>
        <v>5600</v>
      </c>
    </row>
    <row r="18" spans="1:12" s="24" customFormat="1" ht="20.100000000000001" customHeight="1" x14ac:dyDescent="0.25">
      <c r="A18" s="26">
        <v>10</v>
      </c>
      <c r="B18" s="15" t="s">
        <v>36</v>
      </c>
      <c r="C18" s="26" t="s">
        <v>37</v>
      </c>
      <c r="D18" s="26">
        <v>3</v>
      </c>
      <c r="E18" s="27">
        <v>22000</v>
      </c>
      <c r="F18" s="28">
        <f t="shared" si="0"/>
        <v>66000</v>
      </c>
      <c r="G18" s="29">
        <v>0.08</v>
      </c>
      <c r="H18" s="28">
        <f t="shared" si="1"/>
        <v>5280</v>
      </c>
      <c r="I18" s="30">
        <f t="shared" si="2"/>
        <v>66000</v>
      </c>
      <c r="J18" s="30">
        <f t="shared" si="3"/>
        <v>0</v>
      </c>
      <c r="K18" s="31">
        <f t="shared" si="4"/>
        <v>5280</v>
      </c>
      <c r="L18" s="31">
        <f t="shared" si="5"/>
        <v>0</v>
      </c>
    </row>
    <row r="19" spans="1:12" s="24" customFormat="1" ht="31.5" x14ac:dyDescent="0.25">
      <c r="A19" s="32">
        <v>11</v>
      </c>
      <c r="B19" s="15" t="s">
        <v>38</v>
      </c>
      <c r="C19" s="26" t="s">
        <v>32</v>
      </c>
      <c r="D19" s="26">
        <v>2</v>
      </c>
      <c r="E19" s="27">
        <v>14000</v>
      </c>
      <c r="F19" s="28">
        <f t="shared" si="0"/>
        <v>28000</v>
      </c>
      <c r="G19" s="29">
        <v>0.08</v>
      </c>
      <c r="H19" s="28">
        <f t="shared" si="1"/>
        <v>2240</v>
      </c>
      <c r="I19" s="30">
        <f t="shared" si="2"/>
        <v>28000</v>
      </c>
      <c r="J19" s="30">
        <f t="shared" si="3"/>
        <v>0</v>
      </c>
      <c r="K19" s="31">
        <f t="shared" si="4"/>
        <v>2240</v>
      </c>
      <c r="L19" s="31">
        <f t="shared" si="5"/>
        <v>0</v>
      </c>
    </row>
    <row r="20" spans="1:12" s="11" customFormat="1" ht="20.100000000000001" customHeight="1" x14ac:dyDescent="0.25">
      <c r="A20" s="38"/>
      <c r="B20" s="39" t="s">
        <v>39</v>
      </c>
      <c r="C20" s="40" t="s">
        <v>40</v>
      </c>
      <c r="D20" s="41"/>
      <c r="E20" s="61" t="s">
        <v>41</v>
      </c>
      <c r="F20" s="62"/>
      <c r="G20" s="63"/>
      <c r="H20" s="42" t="s">
        <v>42</v>
      </c>
      <c r="I20" s="43">
        <f>SUM(I9:I19)</f>
        <v>3264000</v>
      </c>
      <c r="J20" s="43">
        <f>SUM(J9:J19)</f>
        <v>370000</v>
      </c>
      <c r="K20" s="43">
        <f>SUM(K9:K19)</f>
        <v>261120</v>
      </c>
      <c r="L20" s="43">
        <f>SUM(L9:L19)</f>
        <v>37000</v>
      </c>
    </row>
    <row r="21" spans="1:12" s="5" customFormat="1" ht="20.100000000000001" customHeight="1" x14ac:dyDescent="0.25">
      <c r="A21" s="44"/>
      <c r="B21" s="45" t="s">
        <v>43</v>
      </c>
      <c r="C21" s="64">
        <f>I20</f>
        <v>3264000</v>
      </c>
      <c r="D21" s="65"/>
      <c r="E21" s="64">
        <f>K20</f>
        <v>261120</v>
      </c>
      <c r="F21" s="66"/>
      <c r="G21" s="65"/>
      <c r="H21" s="46">
        <f>C21+E21</f>
        <v>3525120</v>
      </c>
      <c r="I21" s="47"/>
      <c r="J21" s="47"/>
    </row>
    <row r="22" spans="1:12" s="5" customFormat="1" ht="20.100000000000001" customHeight="1" x14ac:dyDescent="0.25">
      <c r="A22" s="44"/>
      <c r="B22" s="45" t="s">
        <v>44</v>
      </c>
      <c r="C22" s="64">
        <f>J20</f>
        <v>370000</v>
      </c>
      <c r="D22" s="65"/>
      <c r="E22" s="64">
        <f>L20</f>
        <v>37000</v>
      </c>
      <c r="F22" s="66"/>
      <c r="G22" s="65"/>
      <c r="H22" s="46">
        <f>C22+E22</f>
        <v>407000</v>
      </c>
      <c r="I22" s="47"/>
      <c r="J22" s="47"/>
    </row>
    <row r="23" spans="1:12" s="5" customFormat="1" ht="20.100000000000001" customHeight="1" x14ac:dyDescent="0.25">
      <c r="A23" s="44"/>
      <c r="B23" s="48" t="s">
        <v>45</v>
      </c>
      <c r="C23" s="67">
        <f>SUM(C21:D22)</f>
        <v>3634000</v>
      </c>
      <c r="D23" s="68"/>
      <c r="E23" s="67">
        <f>SUM(E21:G22)</f>
        <v>298120</v>
      </c>
      <c r="F23" s="69"/>
      <c r="G23" s="68"/>
      <c r="H23" s="49">
        <f>SUM(H21:H22)</f>
        <v>3932120</v>
      </c>
      <c r="I23" s="47"/>
      <c r="J23" s="47"/>
    </row>
    <row r="24" spans="1:12" s="5" customFormat="1" x14ac:dyDescent="0.25">
      <c r="A24" s="70"/>
      <c r="B24" s="70"/>
      <c r="C24" s="70"/>
      <c r="D24" s="70"/>
      <c r="E24" s="70"/>
      <c r="F24" s="70"/>
      <c r="G24" s="70"/>
      <c r="H24" s="70"/>
      <c r="I24" s="47"/>
      <c r="J24" s="47"/>
    </row>
    <row r="25" spans="1:12" s="53" customFormat="1" ht="15" x14ac:dyDescent="0.25">
      <c r="A25" s="50"/>
      <c r="B25" s="51"/>
      <c r="C25" s="51"/>
      <c r="D25" s="56">
        <f>H6</f>
        <v>45586</v>
      </c>
      <c r="E25" s="56"/>
      <c r="F25" s="56"/>
      <c r="G25" s="56"/>
      <c r="H25" s="56"/>
      <c r="I25" s="52"/>
      <c r="J25" s="52"/>
    </row>
    <row r="26" spans="1:12" s="5" customFormat="1" x14ac:dyDescent="0.25">
      <c r="A26" s="54" t="s">
        <v>46</v>
      </c>
      <c r="B26" s="54"/>
      <c r="C26" s="54" t="s">
        <v>47</v>
      </c>
      <c r="D26" s="55"/>
      <c r="E26" s="55"/>
      <c r="F26" s="55"/>
      <c r="G26" s="55"/>
      <c r="H26" s="54" t="s">
        <v>48</v>
      </c>
    </row>
    <row r="27" spans="1:12" s="5" customFormat="1" x14ac:dyDescent="0.25">
      <c r="A27" s="5" t="s">
        <v>49</v>
      </c>
      <c r="C27" s="5" t="s">
        <v>49</v>
      </c>
      <c r="H27" s="5" t="s">
        <v>50</v>
      </c>
    </row>
    <row r="31" spans="1:12" s="5" customFormat="1" ht="15.6" customHeight="1" x14ac:dyDescent="0.25">
      <c r="H31" s="54" t="s">
        <v>51</v>
      </c>
    </row>
    <row r="32" spans="1:12" s="5" customFormat="1" ht="15.6" customHeight="1" x14ac:dyDescent="0.25"/>
    <row r="33" s="5" customFormat="1" ht="15.6" customHeight="1" x14ac:dyDescent="0.25"/>
  </sheetData>
  <mergeCells count="12">
    <mergeCell ref="D25:H25"/>
    <mergeCell ref="A3:H3"/>
    <mergeCell ref="I6:L6"/>
    <mergeCell ref="A7:E7"/>
    <mergeCell ref="E20:G20"/>
    <mergeCell ref="C21:D21"/>
    <mergeCell ref="E21:G21"/>
    <mergeCell ref="C22:D22"/>
    <mergeCell ref="E22:G22"/>
    <mergeCell ref="C23:D23"/>
    <mergeCell ref="E23:G23"/>
    <mergeCell ref="A24:H24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21.10.24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2024-10-19T03:56:37Z</dcterms:created>
  <dcterms:modified xsi:type="dcterms:W3CDTF">2024-10-21T02:35:30Z</dcterms:modified>
</cp:coreProperties>
</file>