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-105" yWindow="-105" windowWidth="23250" windowHeight="12570"/>
  </bookViews>
  <sheets>
    <sheet name="sheet" sheetId="2" r:id="rId1"/>
  </sheets>
  <calcPr calcId="191029"/>
</workbook>
</file>

<file path=xl/calcChain.xml><?xml version="1.0" encoding="utf-8"?>
<calcChain xmlns="http://schemas.openxmlformats.org/spreadsheetml/2006/main">
  <c r="L16" i="2" l="1"/>
  <c r="K16" i="2"/>
  <c r="J16" i="2"/>
  <c r="I16" i="2"/>
  <c r="F16" i="2"/>
  <c r="H16" i="2" s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 l="1"/>
  <c r="K10" i="2"/>
  <c r="J10" i="2"/>
  <c r="I10" i="2"/>
  <c r="F10" i="2"/>
  <c r="H10" i="2" s="1"/>
  <c r="F9" i="2" l="1"/>
  <c r="J9" i="2" l="1"/>
  <c r="L9" i="2"/>
  <c r="K9" i="2"/>
  <c r="J17" i="2" l="1"/>
  <c r="L17" i="2"/>
  <c r="E19" i="2" s="1"/>
  <c r="K17" i="2"/>
  <c r="E18" i="2" s="1"/>
  <c r="H9" i="2"/>
  <c r="E20" i="2" l="1"/>
  <c r="D22" i="2" l="1"/>
  <c r="I9" i="2"/>
  <c r="C19" i="2" l="1"/>
  <c r="H19" i="2" s="1"/>
  <c r="I17" i="2"/>
  <c r="C18" i="2" s="1"/>
  <c r="H18" i="2" s="1"/>
  <c r="H20" i="2" l="1"/>
  <c r="C20" i="2"/>
</calcChain>
</file>

<file path=xl/sharedStrings.xml><?xml version="1.0" encoding="utf-8"?>
<sst xmlns="http://schemas.openxmlformats.org/spreadsheetml/2006/main" count="65" uniqueCount="62">
  <si>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</si>
  <si>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</si>
  <si>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</si>
  <si>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</si>
  <si>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</si>
  <si>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</si>
  <si>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</si>
  <si>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</si>
  <si>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</si>
  <si>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</si>
  <si>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</si>
  <si>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</si>
  <si>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</si>
  <si>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</si>
  <si>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</si>
  <si>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</si>
  <si>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</si>
  <si>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</si>
  <si>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</si>
  <si>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</si>
  <si>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</si>
  <si>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</si>
  <si>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</si>
  <si>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</si>
  <si>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</si>
  <si>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</si>
  <si>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</si>
  <si>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</si>
  <si>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</si>
  <si>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</si>
  <si>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</si>
  <si>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</si>
  <si>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</si>
  <si>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</si>
  <si>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</si>
  <si>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4</t>
  </si>
  <si>
    <t>5</t>
  </si>
  <si>
    <t>6</t>
  </si>
  <si>
    <t>7</t>
  </si>
  <si>
    <t>8</t>
  </si>
  <si>
    <t>2</t>
  </si>
  <si>
    <t>3</t>
  </si>
  <si>
    <t xml:space="preserve">Giấy Delight A4/70 </t>
  </si>
  <si>
    <t>Gram</t>
  </si>
  <si>
    <t xml:space="preserve">Giấy cuộn An An </t>
  </si>
  <si>
    <t>Lốc</t>
  </si>
  <si>
    <t xml:space="preserve">Giấy lụa Blessyou (250T) </t>
  </si>
  <si>
    <t>Gói</t>
  </si>
  <si>
    <t>Bút bi TL08 (xanh )</t>
  </si>
  <si>
    <t>Cây</t>
  </si>
  <si>
    <t>Bút chì  tẩy TL-GP04</t>
  </si>
  <si>
    <t xml:space="preserve">Bìa nút LD F4 </t>
  </si>
  <si>
    <t>Cái</t>
  </si>
  <si>
    <t xml:space="preserve">Băng keo 2 mặt 0.5mm </t>
  </si>
  <si>
    <t>Cuộn</t>
  </si>
  <si>
    <t xml:space="preserve">Kim kẹp C62 A </t>
  </si>
  <si>
    <t>Hộp nhỏ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</si>
  <si>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</si>
  <si>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</si>
  <si>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</si>
  <si>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</si>
  <si>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BH4287/24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</si>
</sst>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  <font>
      <sz val="8"/>
      <name val="Calibri"/>
      <family val="2"/>
      <charset val="16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52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horizontal="left" vertical="center" wrapText="1"/>
    </xf>
  </cellXfs>
  <cellStyles count="57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15" xfId="36"/>
    <cellStyle name="Comma 16" xfId="37"/>
    <cellStyle name="Comma 17" xfId="39"/>
    <cellStyle name="Comma 18" xfId="42"/>
    <cellStyle name="Comma 19" xfId="44"/>
    <cellStyle name="Comma 2" xfId="2"/>
    <cellStyle name="Comma 2 2" xfId="6"/>
    <cellStyle name="Comma 20" xfId="47"/>
    <cellStyle name="Comma 21" xfId="48"/>
    <cellStyle name="Comma 22" xfId="50"/>
    <cellStyle name="Comma 23" xfId="52"/>
    <cellStyle name="Comma 24" xfId="53"/>
    <cellStyle name="Comma 25" xfId="55"/>
    <cellStyle name="Comma 3" xfId="7"/>
    <cellStyle name="Comma 4" xfId="17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13" xfId="35"/>
    <cellStyle name="Currency 14" xfId="38"/>
    <cellStyle name="Currency 15" xfId="40"/>
    <cellStyle name="Currency 16" xfId="41"/>
    <cellStyle name="Currency 17" xfId="43"/>
    <cellStyle name="Currency 18" xfId="45"/>
    <cellStyle name="Currency 19" xfId="49"/>
    <cellStyle name="Currency 2" xfId="12"/>
    <cellStyle name="Currency 20" xfId="46"/>
    <cellStyle name="Currency 21" xfId="51"/>
    <cellStyle name="Currency 22" xfId="54"/>
    <cellStyle name="Currency 23" xfId="56"/>
    <cellStyle name="Currency 3" xfId="15"/>
    <cellStyle name="Currency 4" xfId="19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2</xdr:col>
      <xdr:colOff>584200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0"/>
  <sheetViews>
    <sheetView showGridLines="0" tabSelected="1" topLeftCell="A3" zoomScaleNormal="100" workbookViewId="0">
      <selection activeCell="Q17" sqref="Q17"/>
    </sheetView>
  </sheetViews>
  <sheetFormatPr defaultColWidth="9.28515625" defaultRowHeight="15.75" x14ac:dyDescent="0.25"/>
  <cols>
    <col min="1" max="1" width="5.28515625" style="5" customWidth="1"/>
    <col min="2" max="2" width="35.85546875" style="5" customWidth="1"/>
    <col min="3" max="3" width="9.7109375" style="5" customWidth="1"/>
    <col min="4" max="4" width="12.7109375" style="5" customWidth="1"/>
    <col min="5" max="5" width="10.7109375" style="5" customWidth="1"/>
    <col min="6" max="6" width="14.7109375" style="5" customWidth="1"/>
    <col min="7" max="7" width="6.28515625" style="5" customWidth="1"/>
    <col min="8" max="8" width="21.7109375" style="5" customWidth="1"/>
    <col min="9" max="9" width="12.42578125" style="5" hidden="1" customWidth="1"/>
    <col min="10" max="10" width="13.5703125" style="5" hidden="1" customWidth="1"/>
    <col min="11" max="11" width="11.7109375" style="5" hidden="1" customWidth="1"/>
    <col min="12" max="12" width="13" style="5" hidden="1" customWidth="1"/>
    <col min="13" max="13" width="10.28515625" style="5" bestFit="1" customWidth="1"/>
    <col min="14" max="16" width="8.7109375" style="5" customWidth="1"/>
    <col min="17" max="17" width="8.7109375" style="6" bestFit="1" customWidth="1"/>
    <col min="18" max="19" width="9.71093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28515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28515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28515625" style="5" customWidth="1"/>
    <col min="765" max="1015" width="8.7109375" style="5" customWidth="1"/>
    <col min="1016" max="16384" width="9.28515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</row>
    <row r="3" spans="1:1015" ht="25.5" customHeight="1" x14ac:dyDescent="0.3">
      <c r="A3" s="57" t="s">
        <v>22</v>
      </c>
      <c r="B3" s="57"/>
      <c r="C3" s="57"/>
      <c r="D3" s="57"/>
      <c r="E3" s="57"/>
      <c r="F3" s="57"/>
      <c r="G3" s="57"/>
      <c r="H3" s="57"/>
    </row>
    <row r="4" spans="1:1015" s="12" customFormat="1" ht="18" customHeight="1" x14ac:dyDescent="0.25">
      <c r="A4" s="52" t="s">
        <v>57</v>
      </c>
      <c r="B4" s="53"/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</row>
    <row r="5" spans="1:1015" s="12" customFormat="1" ht="18" customHeight="1" x14ac:dyDescent="0.25">
      <c r="A5" s="13" t="s">
        <v>58</v>
      </c>
      <c r="B5" s="9"/>
      <c r="C5" s="9"/>
      <c r="D5" s="9"/>
      <c r="F5" s="13"/>
      <c r="G5" s="46" t="s">
        <v>0</v>
      </c>
      <c r="H5" s="49" t="s">
        <v>61</v>
      </c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</row>
    <row r="6" spans="1:1015" s="12" customFormat="1" ht="30" customHeight="1" x14ac:dyDescent="0.25">
      <c r="A6" s="66" t="s">
        <v>59</v>
      </c>
      <c r="B6" s="66"/>
      <c r="C6" s="66"/>
      <c r="D6" s="66"/>
      <c r="E6" s="47"/>
      <c r="F6" s="13"/>
      <c r="G6" s="46" t="s">
        <v>1</v>
      </c>
      <c r="H6" s="54">
        <v>45560</v>
      </c>
      <c r="I6" s="58" t="s">
        <v>2</v>
      </c>
      <c r="J6" s="59"/>
      <c r="K6" s="59"/>
      <c r="L6" s="59"/>
      <c r="M6" s="10"/>
      <c r="N6" s="10"/>
      <c r="O6" s="10"/>
      <c r="P6" s="10"/>
      <c r="Q6" s="11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</row>
    <row r="7" spans="1:1015" s="12" customFormat="1" ht="20.65" customHeight="1" x14ac:dyDescent="0.25">
      <c r="A7" s="13" t="s">
        <v>60</v>
      </c>
      <c r="B7" s="9"/>
      <c r="C7" s="9"/>
      <c r="D7" s="9"/>
      <c r="F7" s="14"/>
      <c r="G7" s="48" t="s">
        <v>3</v>
      </c>
      <c r="H7" s="54" t="s">
        <v>4</v>
      </c>
      <c r="I7" s="15" t="s">
        <v>5</v>
      </c>
      <c r="J7" s="15" t="s">
        <v>6</v>
      </c>
      <c r="K7" s="15" t="s">
        <v>7</v>
      </c>
      <c r="L7" s="15" t="s">
        <v>7</v>
      </c>
      <c r="M7" s="10"/>
      <c r="N7" s="10"/>
      <c r="O7" s="10"/>
      <c r="P7" s="10"/>
      <c r="Q7" s="11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</row>
    <row r="8" spans="1:1015" s="19" customFormat="1" ht="18" customHeight="1" x14ac:dyDescent="0.25">
      <c r="A8" s="44" t="s">
        <v>8</v>
      </c>
      <c r="B8" s="44" t="s">
        <v>9</v>
      </c>
      <c r="C8" s="44" t="s">
        <v>10</v>
      </c>
      <c r="D8" s="44" t="s">
        <v>11</v>
      </c>
      <c r="E8" s="45" t="s">
        <v>12</v>
      </c>
      <c r="F8" s="45" t="s">
        <v>31</v>
      </c>
      <c r="G8" s="45" t="s">
        <v>13</v>
      </c>
      <c r="H8" s="45" t="s">
        <v>23</v>
      </c>
      <c r="I8" s="41" t="s">
        <v>14</v>
      </c>
      <c r="J8" s="41" t="s">
        <v>15</v>
      </c>
      <c r="K8" s="42" t="s">
        <v>32</v>
      </c>
      <c r="L8" s="42" t="s">
        <v>33</v>
      </c>
      <c r="M8" s="17"/>
      <c r="N8" s="17"/>
      <c r="O8" s="17"/>
      <c r="P8" s="17"/>
      <c r="Q8" s="18"/>
      <c r="R8" s="18"/>
      <c r="S8" s="18"/>
      <c r="T8" s="18"/>
      <c r="U8" s="18"/>
      <c r="V8" s="18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</row>
    <row r="9" spans="1:1015" s="17" customFormat="1" ht="18" customHeight="1" x14ac:dyDescent="0.25">
      <c r="A9" s="50" t="s">
        <v>34</v>
      </c>
      <c r="B9" s="49" t="s">
        <v>42</v>
      </c>
      <c r="C9" s="50" t="s">
        <v>43</v>
      </c>
      <c r="D9" s="50">
        <v>50</v>
      </c>
      <c r="E9" s="51">
        <v>56000</v>
      </c>
      <c r="F9" s="20">
        <f>D9*E9</f>
        <v>2800000</v>
      </c>
      <c r="G9" s="38">
        <v>0.08</v>
      </c>
      <c r="H9" s="20">
        <f>F9*G9</f>
        <v>224000</v>
      </c>
      <c r="I9" s="21">
        <f>IF(G9=8%,D9*E9,0)</f>
        <v>2800000</v>
      </c>
      <c r="J9" s="21">
        <f>IF(G9=10%,D9*E9,0)</f>
        <v>0</v>
      </c>
      <c r="K9" s="22">
        <f>IF(G9=8%,D9*E9*8%,0)</f>
        <v>224000</v>
      </c>
      <c r="L9" s="22">
        <f>IF(G9=10%,D9*E9*10%,0)</f>
        <v>0</v>
      </c>
      <c r="Q9" s="18"/>
      <c r="R9" s="18"/>
      <c r="S9" s="18"/>
      <c r="T9" s="18"/>
      <c r="U9" s="18"/>
      <c r="V9" s="18"/>
    </row>
    <row r="10" spans="1:1015" s="17" customFormat="1" ht="18" customHeight="1" x14ac:dyDescent="0.25">
      <c r="A10" s="50" t="s">
        <v>40</v>
      </c>
      <c r="B10" s="49" t="s">
        <v>44</v>
      </c>
      <c r="C10" s="50" t="s">
        <v>45</v>
      </c>
      <c r="D10" s="50">
        <v>1</v>
      </c>
      <c r="E10" s="51">
        <v>32000</v>
      </c>
      <c r="F10" s="20">
        <f t="shared" ref="F10" si="0">D10*E10</f>
        <v>32000</v>
      </c>
      <c r="G10" s="38">
        <v>0.08</v>
      </c>
      <c r="H10" s="20">
        <f t="shared" ref="H10" si="1">F10*G10</f>
        <v>2560</v>
      </c>
      <c r="I10" s="21">
        <f t="shared" ref="I10" si="2">IF(G10=8%,D10*E10,0)</f>
        <v>32000</v>
      </c>
      <c r="J10" s="21">
        <f t="shared" ref="J10" si="3">IF(G10=10%,D10*E10,0)</f>
        <v>0</v>
      </c>
      <c r="K10" s="22">
        <f t="shared" ref="K10" si="4">IF(G10=8%,D10*E10*8%,0)</f>
        <v>2560</v>
      </c>
      <c r="L10" s="22">
        <f t="shared" ref="L10" si="5">IF(G10=10%,D10*E10*10%,0)</f>
        <v>0</v>
      </c>
      <c r="Q10" s="18"/>
      <c r="R10" s="18"/>
      <c r="S10" s="18"/>
      <c r="T10" s="18"/>
      <c r="U10" s="18"/>
      <c r="V10" s="18"/>
    </row>
    <row r="11" spans="1:1015" s="17" customFormat="1" ht="18" customHeight="1" x14ac:dyDescent="0.25">
      <c r="A11" s="50" t="s">
        <v>41</v>
      </c>
      <c r="B11" s="49" t="s">
        <v>46</v>
      </c>
      <c r="C11" s="50" t="s">
        <v>47</v>
      </c>
      <c r="D11" s="50">
        <v>2</v>
      </c>
      <c r="E11" s="51">
        <v>22000</v>
      </c>
      <c r="F11" s="20">
        <f t="shared" ref="F11:F16" si="6">D11*E11</f>
        <v>44000</v>
      </c>
      <c r="G11" s="38">
        <v>0.08</v>
      </c>
      <c r="H11" s="20">
        <f t="shared" ref="H11:H16" si="7">F11*G11</f>
        <v>3520</v>
      </c>
      <c r="I11" s="21">
        <f t="shared" ref="I11:I16" si="8">IF(G11=8%,D11*E11,0)</f>
        <v>44000</v>
      </c>
      <c r="J11" s="21">
        <f t="shared" ref="J11:J16" si="9">IF(G11=10%,D11*E11,0)</f>
        <v>0</v>
      </c>
      <c r="K11" s="22">
        <f t="shared" ref="K11:K16" si="10">IF(G11=8%,D11*E11*8%,0)</f>
        <v>3520</v>
      </c>
      <c r="L11" s="22">
        <f t="shared" ref="L11:L16" si="11">IF(G11=10%,D11*E11*10%,0)</f>
        <v>0</v>
      </c>
      <c r="Q11" s="18"/>
      <c r="R11" s="18"/>
      <c r="S11" s="18"/>
      <c r="T11" s="18"/>
      <c r="U11" s="18"/>
      <c r="V11" s="18"/>
    </row>
    <row r="12" spans="1:1015" s="17" customFormat="1" ht="18" customHeight="1" x14ac:dyDescent="0.25">
      <c r="A12" s="50" t="s">
        <v>35</v>
      </c>
      <c r="B12" s="49" t="s">
        <v>48</v>
      </c>
      <c r="C12" s="50" t="s">
        <v>49</v>
      </c>
      <c r="D12" s="50">
        <v>10</v>
      </c>
      <c r="E12" s="51">
        <v>3100</v>
      </c>
      <c r="F12" s="20">
        <f t="shared" si="6"/>
        <v>31000</v>
      </c>
      <c r="G12" s="38">
        <v>0.08</v>
      </c>
      <c r="H12" s="20">
        <f t="shared" si="7"/>
        <v>2480</v>
      </c>
      <c r="I12" s="21">
        <f t="shared" si="8"/>
        <v>31000</v>
      </c>
      <c r="J12" s="21">
        <f t="shared" si="9"/>
        <v>0</v>
      </c>
      <c r="K12" s="22">
        <f t="shared" si="10"/>
        <v>2480</v>
      </c>
      <c r="L12" s="22">
        <f t="shared" si="11"/>
        <v>0</v>
      </c>
      <c r="Q12" s="18"/>
      <c r="R12" s="18"/>
      <c r="S12" s="18"/>
      <c r="T12" s="18"/>
      <c r="U12" s="18"/>
      <c r="V12" s="18"/>
    </row>
    <row r="13" spans="1:1015" s="17" customFormat="1" ht="18" customHeight="1" x14ac:dyDescent="0.25">
      <c r="A13" s="50" t="s">
        <v>36</v>
      </c>
      <c r="B13" s="49" t="s">
        <v>50</v>
      </c>
      <c r="C13" s="50" t="s">
        <v>49</v>
      </c>
      <c r="D13" s="50">
        <v>5</v>
      </c>
      <c r="E13" s="51">
        <v>3700</v>
      </c>
      <c r="F13" s="20">
        <f t="shared" si="6"/>
        <v>18500</v>
      </c>
      <c r="G13" s="38">
        <v>0.08</v>
      </c>
      <c r="H13" s="20">
        <f t="shared" si="7"/>
        <v>1480</v>
      </c>
      <c r="I13" s="21">
        <f t="shared" si="8"/>
        <v>18500</v>
      </c>
      <c r="J13" s="21">
        <f t="shared" si="9"/>
        <v>0</v>
      </c>
      <c r="K13" s="22">
        <f t="shared" si="10"/>
        <v>1480</v>
      </c>
      <c r="L13" s="22">
        <f t="shared" si="11"/>
        <v>0</v>
      </c>
      <c r="Q13" s="18"/>
      <c r="R13" s="18"/>
      <c r="S13" s="18"/>
      <c r="T13" s="18"/>
      <c r="U13" s="18"/>
      <c r="V13" s="18"/>
    </row>
    <row r="14" spans="1:1015" s="17" customFormat="1" ht="18" customHeight="1" x14ac:dyDescent="0.25">
      <c r="A14" s="50" t="s">
        <v>37</v>
      </c>
      <c r="B14" s="49" t="s">
        <v>51</v>
      </c>
      <c r="C14" s="50" t="s">
        <v>52</v>
      </c>
      <c r="D14" s="50">
        <v>5</v>
      </c>
      <c r="E14" s="51">
        <v>3400</v>
      </c>
      <c r="F14" s="20">
        <f t="shared" si="6"/>
        <v>17000</v>
      </c>
      <c r="G14" s="38">
        <v>0.08</v>
      </c>
      <c r="H14" s="20">
        <f t="shared" si="7"/>
        <v>1360</v>
      </c>
      <c r="I14" s="21">
        <f t="shared" si="8"/>
        <v>17000</v>
      </c>
      <c r="J14" s="21">
        <f t="shared" si="9"/>
        <v>0</v>
      </c>
      <c r="K14" s="22">
        <f t="shared" si="10"/>
        <v>1360</v>
      </c>
      <c r="L14" s="22">
        <f t="shared" si="11"/>
        <v>0</v>
      </c>
      <c r="Q14" s="18"/>
      <c r="R14" s="18"/>
      <c r="S14" s="18"/>
      <c r="T14" s="18"/>
      <c r="U14" s="18"/>
      <c r="V14" s="18"/>
    </row>
    <row r="15" spans="1:1015" s="17" customFormat="1" ht="18" customHeight="1" x14ac:dyDescent="0.25">
      <c r="A15" s="50" t="s">
        <v>38</v>
      </c>
      <c r="B15" s="49" t="s">
        <v>53</v>
      </c>
      <c r="C15" s="50" t="s">
        <v>54</v>
      </c>
      <c r="D15" s="50">
        <v>5</v>
      </c>
      <c r="E15" s="51">
        <v>1100</v>
      </c>
      <c r="F15" s="20">
        <f t="shared" si="6"/>
        <v>5500</v>
      </c>
      <c r="G15" s="38">
        <v>0.08</v>
      </c>
      <c r="H15" s="20">
        <f t="shared" si="7"/>
        <v>440</v>
      </c>
      <c r="I15" s="21">
        <f t="shared" si="8"/>
        <v>5500</v>
      </c>
      <c r="J15" s="21">
        <f t="shared" si="9"/>
        <v>0</v>
      </c>
      <c r="K15" s="22">
        <f t="shared" si="10"/>
        <v>440</v>
      </c>
      <c r="L15" s="22">
        <f t="shared" si="11"/>
        <v>0</v>
      </c>
      <c r="Q15" s="18"/>
      <c r="R15" s="18"/>
      <c r="S15" s="18"/>
      <c r="T15" s="18"/>
      <c r="U15" s="18"/>
      <c r="V15" s="18"/>
    </row>
    <row r="16" spans="1:1015" s="17" customFormat="1" ht="18" customHeight="1" x14ac:dyDescent="0.25">
      <c r="A16" s="50" t="s">
        <v>39</v>
      </c>
      <c r="B16" s="49" t="s">
        <v>55</v>
      </c>
      <c r="C16" s="50" t="s">
        <v>56</v>
      </c>
      <c r="D16" s="50">
        <v>2</v>
      </c>
      <c r="E16" s="51">
        <v>2800</v>
      </c>
      <c r="F16" s="20">
        <f t="shared" si="6"/>
        <v>5600</v>
      </c>
      <c r="G16" s="38">
        <v>0.1</v>
      </c>
      <c r="H16" s="20">
        <f t="shared" si="7"/>
        <v>560</v>
      </c>
      <c r="I16" s="21">
        <f t="shared" si="8"/>
        <v>0</v>
      </c>
      <c r="J16" s="21">
        <f t="shared" si="9"/>
        <v>5600</v>
      </c>
      <c r="K16" s="22">
        <f t="shared" si="10"/>
        <v>0</v>
      </c>
      <c r="L16" s="22">
        <f t="shared" si="11"/>
        <v>560</v>
      </c>
      <c r="Q16" s="18"/>
      <c r="R16" s="18"/>
      <c r="S16" s="18"/>
      <c r="T16" s="18"/>
      <c r="U16" s="18"/>
      <c r="V16" s="18"/>
    </row>
    <row r="17" spans="1:22" s="5" customFormat="1" ht="18" customHeight="1" x14ac:dyDescent="0.25">
      <c r="A17" s="16"/>
      <c r="B17" s="36" t="s">
        <v>24</v>
      </c>
      <c r="C17" s="32" t="s">
        <v>25</v>
      </c>
      <c r="D17" s="33"/>
      <c r="E17" s="32" t="s">
        <v>26</v>
      </c>
      <c r="F17" s="32"/>
      <c r="G17" s="33"/>
      <c r="H17" s="37" t="s">
        <v>27</v>
      </c>
      <c r="I17" s="43">
        <f>SUM(I9:I16)</f>
        <v>2948000</v>
      </c>
      <c r="J17" s="43">
        <f>SUM(J9:J16)</f>
        <v>5600</v>
      </c>
      <c r="K17" s="43">
        <f>SUM(K9:K16)</f>
        <v>235840</v>
      </c>
      <c r="L17" s="43">
        <f>SUM(L9:L16)</f>
        <v>560</v>
      </c>
      <c r="Q17" s="6"/>
      <c r="R17" s="6"/>
      <c r="S17" s="6"/>
      <c r="T17" s="6"/>
      <c r="U17" s="6"/>
      <c r="V17" s="6"/>
    </row>
    <row r="18" spans="1:22" s="5" customFormat="1" ht="18" customHeight="1" x14ac:dyDescent="0.25">
      <c r="A18" s="16"/>
      <c r="B18" s="35" t="s">
        <v>28</v>
      </c>
      <c r="C18" s="60">
        <f>I17</f>
        <v>2948000</v>
      </c>
      <c r="D18" s="61"/>
      <c r="E18" s="60">
        <f>K17</f>
        <v>235840</v>
      </c>
      <c r="F18" s="62"/>
      <c r="G18" s="61"/>
      <c r="H18" s="39">
        <f>C18+E18</f>
        <v>3183840</v>
      </c>
      <c r="I18" s="23"/>
      <c r="J18" s="23"/>
      <c r="Q18" s="6"/>
      <c r="R18" s="6"/>
      <c r="S18" s="6"/>
      <c r="T18" s="6"/>
      <c r="U18" s="6"/>
      <c r="V18" s="6"/>
    </row>
    <row r="19" spans="1:22" s="5" customFormat="1" ht="18" customHeight="1" x14ac:dyDescent="0.25">
      <c r="A19" s="16"/>
      <c r="B19" s="35" t="s">
        <v>29</v>
      </c>
      <c r="C19" s="60">
        <f>J17</f>
        <v>5600</v>
      </c>
      <c r="D19" s="61"/>
      <c r="E19" s="60">
        <f>L17</f>
        <v>560</v>
      </c>
      <c r="F19" s="62"/>
      <c r="G19" s="61"/>
      <c r="H19" s="39">
        <f>C19+E19</f>
        <v>6160</v>
      </c>
      <c r="I19" s="23"/>
      <c r="J19" s="23"/>
      <c r="Q19" s="6"/>
      <c r="R19" s="6"/>
      <c r="S19" s="6"/>
      <c r="T19" s="6"/>
      <c r="U19" s="6"/>
      <c r="V19" s="6"/>
    </row>
    <row r="20" spans="1:22" s="5" customFormat="1" ht="18" customHeight="1" x14ac:dyDescent="0.25">
      <c r="A20" s="16"/>
      <c r="B20" s="34" t="s">
        <v>30</v>
      </c>
      <c r="C20" s="63">
        <f>SUM(C18:D19)</f>
        <v>2953600</v>
      </c>
      <c r="D20" s="64"/>
      <c r="E20" s="63">
        <f>SUM(E18:G19)</f>
        <v>236400</v>
      </c>
      <c r="F20" s="65"/>
      <c r="G20" s="64"/>
      <c r="H20" s="40">
        <f>SUM(H18:H19)</f>
        <v>3190000</v>
      </c>
      <c r="I20" s="23"/>
      <c r="J20" s="23"/>
      <c r="M20" s="24"/>
      <c r="N20" s="24"/>
      <c r="Q20" s="6"/>
      <c r="R20" s="6"/>
      <c r="S20" s="6"/>
      <c r="T20" s="6"/>
      <c r="U20" s="6"/>
      <c r="V20" s="6"/>
    </row>
    <row r="21" spans="1:22" s="5" customFormat="1" ht="16.149999999999999" customHeight="1" x14ac:dyDescent="0.25">
      <c r="A21" s="55"/>
      <c r="B21" s="55"/>
      <c r="C21" s="55"/>
      <c r="D21" s="55"/>
      <c r="E21" s="55"/>
      <c r="F21" s="55"/>
      <c r="G21" s="55"/>
      <c r="H21" s="55"/>
      <c r="I21" s="23"/>
      <c r="J21" s="23"/>
      <c r="Q21" s="6"/>
      <c r="R21" s="6"/>
      <c r="S21" s="6"/>
      <c r="T21" s="6"/>
      <c r="U21" s="6"/>
      <c r="V21" s="6"/>
    </row>
    <row r="22" spans="1:22" s="28" customFormat="1" ht="15" x14ac:dyDescent="0.25">
      <c r="A22" s="25"/>
      <c r="B22" s="26"/>
      <c r="C22" s="26"/>
      <c r="D22" s="56">
        <f>H6</f>
        <v>45560</v>
      </c>
      <c r="E22" s="56"/>
      <c r="F22" s="56"/>
      <c r="G22" s="56"/>
      <c r="H22" s="56"/>
      <c r="I22" s="27"/>
      <c r="J22" s="27"/>
      <c r="Q22" s="29"/>
      <c r="R22" s="29"/>
      <c r="S22" s="29"/>
      <c r="T22" s="29"/>
      <c r="U22" s="29"/>
      <c r="V22" s="29"/>
    </row>
    <row r="23" spans="1:22" s="5" customFormat="1" x14ac:dyDescent="0.25">
      <c r="A23" s="30" t="s">
        <v>16</v>
      </c>
      <c r="B23" s="30"/>
      <c r="C23" s="30" t="s">
        <v>17</v>
      </c>
      <c r="D23" s="31"/>
      <c r="E23" s="31"/>
      <c r="F23" s="31"/>
      <c r="G23" s="31"/>
      <c r="H23" s="30" t="s">
        <v>18</v>
      </c>
      <c r="Q23" s="6"/>
      <c r="R23" s="6"/>
      <c r="S23" s="6"/>
      <c r="T23" s="6"/>
      <c r="U23" s="6"/>
      <c r="V23" s="6"/>
    </row>
    <row r="24" spans="1:22" s="5" customFormat="1" x14ac:dyDescent="0.25">
      <c r="A24" s="5" t="s">
        <v>19</v>
      </c>
      <c r="C24" s="5" t="s">
        <v>19</v>
      </c>
      <c r="H24" s="5" t="s">
        <v>20</v>
      </c>
      <c r="Q24" s="6"/>
      <c r="R24" s="6"/>
      <c r="S24" s="6"/>
      <c r="T24" s="6"/>
      <c r="U24" s="6"/>
      <c r="V24" s="6"/>
    </row>
    <row r="28" spans="1:22" s="5" customFormat="1" ht="15.6" customHeight="1" x14ac:dyDescent="0.25">
      <c r="H28" s="30" t="s">
        <v>21</v>
      </c>
      <c r="Q28" s="6"/>
      <c r="R28" s="6"/>
      <c r="S28" s="6"/>
      <c r="T28" s="6"/>
      <c r="U28" s="6"/>
      <c r="V28" s="6"/>
    </row>
    <row r="29" spans="1:22" s="5" customFormat="1" ht="15.6" customHeight="1" x14ac:dyDescent="0.25">
      <c r="Q29" s="6"/>
      <c r="R29" s="6"/>
      <c r="S29" s="6"/>
      <c r="T29" s="6"/>
      <c r="U29" s="6"/>
      <c r="V29" s="6"/>
    </row>
    <row r="30" spans="1:22" s="5" customFormat="1" ht="15.6" customHeight="1" x14ac:dyDescent="0.25">
      <c r="Q30" s="6"/>
      <c r="R30" s="6"/>
      <c r="S30" s="6"/>
      <c r="T30" s="6"/>
      <c r="U30" s="6"/>
      <c r="V30" s="6"/>
    </row>
  </sheetData>
  <mergeCells count="11">
    <mergeCell ref="A21:H21"/>
    <mergeCell ref="D22:H22"/>
    <mergeCell ref="A3:H3"/>
    <mergeCell ref="I6:L6"/>
    <mergeCell ref="C18:D18"/>
    <mergeCell ref="C19:D19"/>
    <mergeCell ref="E18:G18"/>
    <mergeCell ref="E19:G19"/>
    <mergeCell ref="C20:D20"/>
    <mergeCell ref="E20:G20"/>
    <mergeCell ref="A6:D6"/>
  </mergeCells>
  <phoneticPr fontId="20" type="noConversion"/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2024-09-25T03:29:35Z</dcterms:modified>
</cp:coreProperties>
</file>