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45" windowWidth="27795" windowHeight="12330"/>
  </bookViews>
  <sheets>
    <sheet name="21.11.23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20" i="2" l="1"/>
  <c r="L14" i="2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J15" i="2" s="1"/>
  <c r="C17" i="2" s="1"/>
  <c r="I10" i="2"/>
  <c r="F10" i="2"/>
  <c r="H10" i="2" s="1"/>
  <c r="L9" i="2"/>
  <c r="K9" i="2"/>
  <c r="K15" i="2" s="1"/>
  <c r="E16" i="2" s="1"/>
  <c r="J9" i="2"/>
  <c r="I9" i="2"/>
  <c r="F9" i="2"/>
  <c r="H9" i="2" s="1"/>
  <c r="L15" i="2" l="1"/>
  <c r="E17" i="2" s="1"/>
  <c r="H17" i="2" s="1"/>
  <c r="I15" i="2"/>
  <c r="C16" i="2" s="1"/>
  <c r="C18" i="2" s="1"/>
  <c r="H16" i="2" l="1"/>
  <c r="H18" i="2" s="1"/>
  <c r="E18" i="2"/>
</calcChain>
</file>

<file path=xl/sharedStrings.xml><?xml version="1.0" encoding="utf-8"?>
<sst xmlns="http://schemas.openxmlformats.org/spreadsheetml/2006/main" count="47" uniqueCount="45">
  <si>
    <t>PHIẾU XUẤT KHO</t>
  </si>
  <si>
    <t>CÔNG TY:  CÔNG TY TNHH MỘT THÀNH VIÊN THƯƠNG MẠI VÀ DỊCH VỤ NGỌC THƠM</t>
  </si>
  <si>
    <t>Điện Thoại: 028.6290.6631</t>
  </si>
  <si>
    <t>Số phiếu:</t>
  </si>
  <si>
    <t>BH4831/23</t>
  </si>
  <si>
    <t>Địa chỉ giao hàng: 207/25/10 Phạm Văn Hai,P.5,Q.Tân Bình</t>
  </si>
  <si>
    <t xml:space="preserve">Ngày:  </t>
  </si>
  <si>
    <t>Liên hệ: CHỊ NHI 0935.919.632 - P.K.Toán 028.6679.2518 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</si>
  <si>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</si>
  <si>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</si>
  <si>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</si>
  <si>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</si>
  <si>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</si>
  <si>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</si>
  <si>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</si>
  <si>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</si>
  <si>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</si>
  <si>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</si>
  <si>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</si>
  <si>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</si>
  <si>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</si>
  <si>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 xml:space="preserve">Giấy Excell A4/70 B </t>
  </si>
  <si>
    <t>Gram</t>
  </si>
  <si>
    <t xml:space="preserve">Bìa lỗ Nitrasa NV031 (400g) </t>
  </si>
  <si>
    <t>Xấp</t>
  </si>
  <si>
    <t xml:space="preserve">Bìa nút LD F4 </t>
  </si>
  <si>
    <t>Cái</t>
  </si>
  <si>
    <t xml:space="preserve">Gỡ kim Deli 0232 </t>
  </si>
  <si>
    <t xml:space="preserve">Cái </t>
  </si>
  <si>
    <t xml:space="preserve">Sáp đếm tiền </t>
  </si>
  <si>
    <t>Hộp</t>
  </si>
  <si>
    <t>Mực dấu Shinny (đỏ)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</si>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</sst>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_₫_-;\-* #,##0.00\ _₫_-;_-* &quot;-&quot;??\ _₫_-;_-@_-"/>
    <numFmt numFmtId="165" formatCode="_(* #.##0.00_);_(* \(#.##0.00\);_(* &quot;-&quot;??_);_(@_)"/>
    <numFmt numFmtId="166" formatCode="_(* #,##0_);_(* \(#,##0\);_(* &quot;-&quot;??_);_(@_)"/>
    <numFmt numFmtId="167" formatCode="d/m/yyyy;@"/>
    <numFmt numFmtId="168" formatCode="#,##0_ ;[Red]\-#,##0\ "/>
    <numFmt numFmtId="169" formatCode="_-* #,##0\ _₫_-;\-* #,##0\ _₫_-;_-* &quot;-&quot;??\ _₫_-;_-@_-"/>
    <numFmt numFmtId="170" formatCode="_-* #.##0.00\ _₫_-;\-* #.##0.00\ _₫_-;_-* &quot;-&quot;??\ _₫_-;_-@_-"/>
    <numFmt numFmtId="171" formatCode="&quot;Ngày &quot;dd&quot; Tháng &quot;mm&quot; Năm &quot;yyyy"/>
    <numFmt numFmtId="172" formatCode="#,##0_ ;\-#,##0\ 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6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6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1" fillId="0" borderId="1" xfId="4" applyFont="1" applyBorder="1" applyAlignment="1">
      <alignment horizontal="left" vertical="center" wrapText="1"/>
    </xf>
    <xf numFmtId="0" fontId="9" fillId="0" borderId="0" xfId="3" applyFont="1" applyBorder="1" applyAlignment="1">
      <alignment vertical="center"/>
    </xf>
    <xf numFmtId="167" fontId="11" fillId="0" borderId="1" xfId="4" applyNumberFormat="1" applyFont="1" applyBorder="1" applyAlignment="1">
      <alignment horizontal="left" vertical="center" wrapText="1"/>
    </xf>
    <xf numFmtId="0" fontId="6" fillId="0" borderId="0" xfId="4" quotePrefix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14" fillId="3" borderId="4" xfId="3" applyFont="1" applyFill="1" applyBorder="1" applyAlignment="1">
      <alignment horizontal="center" vertical="center" wrapText="1"/>
    </xf>
    <xf numFmtId="168" fontId="14" fillId="3" borderId="1" xfId="3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4" applyFont="1"/>
    <xf numFmtId="0" fontId="15" fillId="0" borderId="0" xfId="1" applyFont="1"/>
    <xf numFmtId="166" fontId="15" fillId="0" borderId="0" xfId="2" applyNumberFormat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9" fontId="6" fillId="0" borderId="1" xfId="5" applyNumberFormat="1" applyFont="1" applyBorder="1" applyAlignment="1">
      <alignment horizontal="left" vertical="center" wrapText="1"/>
    </xf>
    <xf numFmtId="169" fontId="6" fillId="0" borderId="1" xfId="6" applyNumberFormat="1" applyFont="1" applyBorder="1" applyAlignment="1">
      <alignment horizontal="left" vertical="center" wrapText="1"/>
    </xf>
    <xf numFmtId="9" fontId="6" fillId="0" borderId="1" xfId="7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9" fontId="15" fillId="0" borderId="1" xfId="1" applyNumberFormat="1" applyFont="1" applyBorder="1"/>
    <xf numFmtId="3" fontId="15" fillId="0" borderId="0" xfId="4" applyNumberFormat="1" applyFont="1" applyBorder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69" fontId="16" fillId="0" borderId="1" xfId="6" applyNumberFormat="1" applyFont="1" applyBorder="1" applyAlignment="1">
      <alignment horizontal="left" vertical="center" wrapText="1"/>
    </xf>
    <xf numFmtId="9" fontId="16" fillId="0" borderId="1" xfId="7" applyFont="1" applyBorder="1" applyAlignment="1">
      <alignment horizontal="center" vertical="center" wrapText="1"/>
    </xf>
    <xf numFmtId="3" fontId="17" fillId="0" borderId="1" xfId="1" applyNumberFormat="1" applyFont="1" applyBorder="1"/>
    <xf numFmtId="3" fontId="17" fillId="0" borderId="1" xfId="1" applyNumberFormat="1" applyFont="1" applyFill="1" applyBorder="1"/>
    <xf numFmtId="169" fontId="17" fillId="0" borderId="1" xfId="1" applyNumberFormat="1" applyFont="1" applyBorder="1"/>
    <xf numFmtId="3" fontId="17" fillId="0" borderId="0" xfId="4" applyNumberFormat="1" applyFont="1" applyBorder="1"/>
    <xf numFmtId="0" fontId="17" fillId="0" borderId="0" xfId="1" applyFont="1"/>
    <xf numFmtId="166" fontId="17" fillId="0" borderId="0" xfId="2" applyNumberFormat="1" applyFont="1"/>
    <xf numFmtId="0" fontId="15" fillId="0" borderId="1" xfId="1" applyFont="1" applyBorder="1" applyAlignment="1">
      <alignment horizontal="center" vertical="center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vertical="center"/>
      <protection locked="0"/>
    </xf>
    <xf numFmtId="0" fontId="18" fillId="0" borderId="6" xfId="3" applyFont="1" applyBorder="1" applyAlignment="1" applyProtection="1">
      <alignment vertical="center"/>
      <protection locked="0"/>
    </xf>
    <xf numFmtId="3" fontId="19" fillId="0" borderId="1" xfId="1" applyNumberFormat="1" applyFont="1" applyFill="1" applyBorder="1" applyAlignment="1">
      <alignment horizontal="center" vertical="center"/>
    </xf>
    <xf numFmtId="3" fontId="19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20" fillId="0" borderId="1" xfId="3" applyFont="1" applyBorder="1" applyAlignment="1" applyProtection="1">
      <alignment vertical="center"/>
      <protection locked="0"/>
    </xf>
    <xf numFmtId="169" fontId="6" fillId="5" borderId="1" xfId="6" applyNumberFormat="1" applyFont="1" applyFill="1" applyBorder="1" applyAlignment="1">
      <alignment horizontal="left" vertical="center" wrapText="1"/>
    </xf>
    <xf numFmtId="3" fontId="15" fillId="0" borderId="0" xfId="1" applyNumberFormat="1" applyFont="1" applyBorder="1"/>
    <xf numFmtId="0" fontId="18" fillId="0" borderId="1" xfId="3" applyFont="1" applyBorder="1" applyAlignment="1" applyProtection="1">
      <alignment vertical="center"/>
      <protection locked="0"/>
    </xf>
    <xf numFmtId="169" fontId="21" fillId="6" borderId="1" xfId="6" applyNumberFormat="1" applyFont="1" applyFill="1" applyBorder="1" applyAlignment="1">
      <alignment horizontal="left" vertical="center" wrapText="1"/>
    </xf>
    <xf numFmtId="3" fontId="6" fillId="0" borderId="0" xfId="1" applyNumberFormat="1" applyFont="1"/>
    <xf numFmtId="0" fontId="15" fillId="7" borderId="0" xfId="1" applyFont="1" applyFill="1" applyBorder="1" applyAlignment="1">
      <alignment horizontal="center"/>
    </xf>
    <xf numFmtId="0" fontId="18" fillId="7" borderId="0" xfId="3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166" fontId="15" fillId="7" borderId="0" xfId="2" applyNumberFormat="1" applyFont="1" applyFill="1"/>
    <xf numFmtId="0" fontId="21" fillId="0" borderId="0" xfId="1" applyFont="1" applyBorder="1"/>
    <xf numFmtId="172" fontId="21" fillId="0" borderId="0" xfId="1" applyNumberFormat="1" applyFont="1" applyBorder="1"/>
    <xf numFmtId="0" fontId="21" fillId="0" borderId="0" xfId="1" applyFont="1"/>
    <xf numFmtId="171" fontId="18" fillId="7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3" applyFont="1" applyBorder="1" applyAlignment="1">
      <alignment horizontal="left" vertical="center" wrapText="1"/>
    </xf>
    <xf numFmtId="0" fontId="18" fillId="0" borderId="7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horizontal="center" vertical="center"/>
      <protection locked="0"/>
    </xf>
    <xf numFmtId="0" fontId="18" fillId="0" borderId="6" xfId="3" applyFont="1" applyBorder="1" applyAlignment="1" applyProtection="1">
      <alignment horizontal="center" vertical="center"/>
      <protection locked="0"/>
    </xf>
    <xf numFmtId="169" fontId="20" fillId="0" borderId="7" xfId="8" applyNumberFormat="1" applyFont="1" applyBorder="1" applyAlignment="1" applyProtection="1">
      <alignment horizontal="center" vertical="center"/>
      <protection locked="0"/>
    </xf>
    <xf numFmtId="169" fontId="20" fillId="0" borderId="6" xfId="8" applyNumberFormat="1" applyFont="1" applyBorder="1" applyAlignment="1" applyProtection="1">
      <alignment horizontal="center" vertical="center"/>
      <protection locked="0"/>
    </xf>
    <xf numFmtId="169" fontId="20" fillId="0" borderId="5" xfId="8" applyNumberFormat="1" applyFont="1" applyBorder="1" applyAlignment="1" applyProtection="1">
      <alignment horizontal="center" vertical="center"/>
      <protection locked="0"/>
    </xf>
    <xf numFmtId="169" fontId="18" fillId="0" borderId="7" xfId="8" applyNumberFormat="1" applyFont="1" applyBorder="1" applyAlignment="1" applyProtection="1">
      <alignment horizontal="center" vertical="center"/>
      <protection locked="0"/>
    </xf>
    <xf numFmtId="169" fontId="18" fillId="0" borderId="6" xfId="8" applyNumberFormat="1" applyFont="1" applyBorder="1" applyAlignment="1" applyProtection="1">
      <alignment horizontal="center" vertical="center"/>
      <protection locked="0"/>
    </xf>
    <xf numFmtId="169" fontId="18" fillId="0" borderId="5" xfId="8" applyNumberFormat="1" applyFont="1" applyBorder="1" applyAlignment="1" applyProtection="1">
      <alignment horizontal="center" vertical="center"/>
      <protection locked="0"/>
    </xf>
    <xf numFmtId="0" fontId="21" fillId="0" borderId="0" xfId="1" applyFont="1" applyBorder="1" applyAlignment="1">
      <alignment horizontal="left"/>
    </xf>
    <xf numFmtId="169" fontId="15" fillId="0" borderId="0" xfId="1" applyNumberFormat="1" applyFont="1"/>
    <xf numFmtId="169" fontId="6" fillId="0" borderId="0" xfId="1" applyNumberFormat="1" applyFont="1"/>
  </cellXfs>
  <cellStyles count="26">
    <cellStyle name="Comma 10" xfId="6"/>
    <cellStyle name="Comma 10 2" xfId="9"/>
    <cellStyle name="Comma 10 3" xfId="10"/>
    <cellStyle name="Comma 2" xfId="11"/>
    <cellStyle name="Comma 2 2" xfId="12"/>
    <cellStyle name="Comma 2 2 2" xfId="2"/>
    <cellStyle name="Comma 3" xfId="13"/>
    <cellStyle name="Comma 3 2" xfId="14"/>
    <cellStyle name="Comma 4" xfId="5"/>
    <cellStyle name="Comma 4 2" xfId="15"/>
    <cellStyle name="Comma 5" xfId="16"/>
    <cellStyle name="Comma 6" xfId="17"/>
    <cellStyle name="Comma 7" xfId="8"/>
    <cellStyle name="Explanatory Text 2" xfId="18"/>
    <cellStyle name="Explanatory Text 2 2" xfId="3"/>
    <cellStyle name="Explanatory Text 2 3" xfId="19"/>
    <cellStyle name="Normal" xfId="0" builtinId="0"/>
    <cellStyle name="Normal 2" xfId="1"/>
    <cellStyle name="Normal 2 2" xfId="20"/>
    <cellStyle name="Normal 3" xfId="21"/>
    <cellStyle name="Normal 3 2" xfId="22"/>
    <cellStyle name="Normal 4" xfId="23"/>
    <cellStyle name="Normal 5" xfId="24"/>
    <cellStyle name="Normal 6" xfId="4"/>
    <cellStyle name="Normal 63" xfId="2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7</xdr:col>
      <xdr:colOff>1366631</xdr:colOff>
      <xdr:row>2</xdr:row>
      <xdr:rowOff>51288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7065068" cy="546588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8"/>
  <sheetViews>
    <sheetView showGridLines="0" tabSelected="1" topLeftCell="A7" zoomScale="130" zoomScaleNormal="130" workbookViewId="0">
      <selection activeCell="N20" sqref="N20"/>
    </sheetView>
  </sheetViews>
  <sheetFormatPr defaultColWidth="9.140625" defaultRowHeight="15.75" x14ac:dyDescent="0.25"/>
  <cols>
    <col min="1" max="1" width="5.140625" style="5" customWidth="1"/>
    <col min="2" max="2" width="27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4" width="15.5703125" style="5" customWidth="1"/>
    <col min="15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18.75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77" t="s">
        <v>0</v>
      </c>
      <c r="B3" s="77"/>
      <c r="C3" s="77"/>
      <c r="D3" s="77"/>
      <c r="E3" s="77"/>
      <c r="F3" s="77"/>
      <c r="G3" s="77"/>
      <c r="H3" s="77"/>
    </row>
    <row r="4" spans="1:1015" s="15" customFormat="1" ht="15.95" customHeight="1" x14ac:dyDescent="0.25">
      <c r="A4" s="10" t="s">
        <v>1</v>
      </c>
      <c r="B4" s="11"/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15" customFormat="1" ht="15.95" customHeight="1" x14ac:dyDescent="0.25">
      <c r="A5" s="16" t="s">
        <v>2</v>
      </c>
      <c r="B5" s="17"/>
      <c r="C5" s="17"/>
      <c r="D5" s="17"/>
      <c r="F5" s="18"/>
      <c r="G5" s="19" t="s">
        <v>3</v>
      </c>
      <c r="H5" s="20" t="s">
        <v>4</v>
      </c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</row>
    <row r="6" spans="1:1015" s="15" customFormat="1" ht="15.95" customHeight="1" x14ac:dyDescent="0.25">
      <c r="A6" s="21" t="s">
        <v>5</v>
      </c>
      <c r="B6" s="21"/>
      <c r="C6" s="21"/>
      <c r="D6" s="21"/>
      <c r="E6" s="21"/>
      <c r="F6" s="18"/>
      <c r="G6" s="19" t="s">
        <v>6</v>
      </c>
      <c r="H6" s="22">
        <v>45251</v>
      </c>
      <c r="I6" s="78"/>
      <c r="J6" s="79"/>
      <c r="K6" s="79"/>
      <c r="L6" s="79"/>
      <c r="M6" s="23"/>
      <c r="N6" s="13"/>
      <c r="O6" s="13"/>
      <c r="P6" s="13"/>
      <c r="Q6" s="14"/>
      <c r="R6" s="14"/>
      <c r="S6" s="14"/>
      <c r="T6" s="14"/>
      <c r="U6" s="14"/>
      <c r="V6" s="14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s="15" customFormat="1" ht="32.25" customHeight="1" x14ac:dyDescent="0.25">
      <c r="A7" s="80" t="s">
        <v>7</v>
      </c>
      <c r="B7" s="80"/>
      <c r="C7" s="80"/>
      <c r="D7" s="80"/>
      <c r="E7" s="80"/>
      <c r="F7" s="24"/>
      <c r="G7" s="25" t="s">
        <v>8</v>
      </c>
      <c r="H7" s="22"/>
      <c r="I7" s="26"/>
      <c r="J7" s="26"/>
      <c r="K7" s="26"/>
      <c r="L7" s="26"/>
      <c r="M7" s="27"/>
      <c r="N7" s="13"/>
      <c r="O7" s="13"/>
      <c r="P7" s="13"/>
      <c r="Q7" s="14"/>
      <c r="R7" s="14"/>
      <c r="S7" s="14"/>
      <c r="T7" s="14"/>
      <c r="U7" s="14"/>
      <c r="V7" s="14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s="35" customFormat="1" ht="15.95" customHeight="1" x14ac:dyDescent="0.25">
      <c r="A8" s="28" t="s">
        <v>9</v>
      </c>
      <c r="B8" s="28" t="s">
        <v>10</v>
      </c>
      <c r="C8" s="28" t="s">
        <v>11</v>
      </c>
      <c r="D8" s="28" t="s">
        <v>12</v>
      </c>
      <c r="E8" s="29" t="s">
        <v>13</v>
      </c>
      <c r="F8" s="29" t="s">
        <v>14</v>
      </c>
      <c r="G8" s="29" t="s">
        <v>15</v>
      </c>
      <c r="H8" s="29" t="s">
        <v>16</v>
      </c>
      <c r="I8" s="30" t="s">
        <v>17</v>
      </c>
      <c r="J8" s="30" t="s">
        <v>18</v>
      </c>
      <c r="K8" s="31" t="s">
        <v>19</v>
      </c>
      <c r="L8" s="31" t="s">
        <v>20</v>
      </c>
      <c r="M8" s="32"/>
      <c r="N8" s="33"/>
      <c r="O8" s="33"/>
      <c r="P8" s="33"/>
      <c r="Q8" s="34"/>
      <c r="R8" s="34"/>
      <c r="S8" s="34"/>
      <c r="T8" s="34"/>
      <c r="U8" s="34"/>
      <c r="V8" s="34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</row>
    <row r="9" spans="1:1015" s="33" customFormat="1" ht="15.95" customHeight="1" x14ac:dyDescent="0.25">
      <c r="A9" s="36">
        <v>1</v>
      </c>
      <c r="B9" s="37" t="s">
        <v>21</v>
      </c>
      <c r="C9" s="36" t="s">
        <v>22</v>
      </c>
      <c r="D9" s="36">
        <v>50</v>
      </c>
      <c r="E9" s="38">
        <v>54000</v>
      </c>
      <c r="F9" s="39">
        <f t="shared" ref="F9:F14" si="0">D9*E9</f>
        <v>2700000</v>
      </c>
      <c r="G9" s="40">
        <v>0.08</v>
      </c>
      <c r="H9" s="39">
        <f t="shared" ref="H9:H14" si="1">F9*G9</f>
        <v>216000</v>
      </c>
      <c r="I9" s="41">
        <f t="shared" ref="I9:I14" si="2">IF(G9=8%,D9*E9,0)</f>
        <v>2700000</v>
      </c>
      <c r="J9" s="42">
        <f t="shared" ref="J9:J14" si="3">IF(G9=10%,D9*E9,0)</f>
        <v>0</v>
      </c>
      <c r="K9" s="43">
        <f t="shared" ref="K9:K14" si="4">IF(G9=8%,D9*E9*8%,0)</f>
        <v>216000</v>
      </c>
      <c r="L9" s="43">
        <f t="shared" ref="L9:L14" si="5">IF(G9=10%,D9*E9*10%,0)</f>
        <v>0</v>
      </c>
      <c r="M9" s="44"/>
      <c r="N9" s="91"/>
      <c r="Q9" s="34"/>
      <c r="R9" s="34"/>
      <c r="S9" s="34"/>
      <c r="T9" s="34"/>
      <c r="U9" s="34"/>
      <c r="V9" s="34"/>
    </row>
    <row r="10" spans="1:1015" s="33" customFormat="1" ht="15.95" customHeight="1" x14ac:dyDescent="0.25">
      <c r="A10" s="36">
        <v>2</v>
      </c>
      <c r="B10" s="37" t="s">
        <v>23</v>
      </c>
      <c r="C10" s="36" t="s">
        <v>24</v>
      </c>
      <c r="D10" s="36">
        <v>1</v>
      </c>
      <c r="E10" s="39">
        <v>33000</v>
      </c>
      <c r="F10" s="39">
        <f t="shared" si="0"/>
        <v>33000</v>
      </c>
      <c r="G10" s="40">
        <v>0.08</v>
      </c>
      <c r="H10" s="39">
        <f t="shared" si="1"/>
        <v>2640</v>
      </c>
      <c r="I10" s="41">
        <f t="shared" si="2"/>
        <v>33000</v>
      </c>
      <c r="J10" s="42">
        <f t="shared" si="3"/>
        <v>0</v>
      </c>
      <c r="K10" s="43">
        <f t="shared" si="4"/>
        <v>2640</v>
      </c>
      <c r="L10" s="43">
        <f t="shared" si="5"/>
        <v>0</v>
      </c>
      <c r="M10" s="44"/>
      <c r="N10" s="91"/>
      <c r="Q10" s="34"/>
      <c r="R10" s="34"/>
      <c r="S10" s="34"/>
      <c r="T10" s="34"/>
      <c r="U10" s="34"/>
      <c r="V10" s="34"/>
    </row>
    <row r="11" spans="1:1015" s="33" customFormat="1" ht="15.95" customHeight="1" x14ac:dyDescent="0.25">
      <c r="A11" s="36">
        <v>3</v>
      </c>
      <c r="B11" s="37" t="s">
        <v>25</v>
      </c>
      <c r="C11" s="36" t="s">
        <v>26</v>
      </c>
      <c r="D11" s="36">
        <v>5</v>
      </c>
      <c r="E11" s="39">
        <v>3400</v>
      </c>
      <c r="F11" s="39">
        <f t="shared" si="0"/>
        <v>17000</v>
      </c>
      <c r="G11" s="40">
        <v>0.08</v>
      </c>
      <c r="H11" s="39">
        <f t="shared" si="1"/>
        <v>1360</v>
      </c>
      <c r="I11" s="41">
        <f t="shared" si="2"/>
        <v>17000</v>
      </c>
      <c r="J11" s="42">
        <f t="shared" si="3"/>
        <v>0</v>
      </c>
      <c r="K11" s="43">
        <f t="shared" si="4"/>
        <v>1360</v>
      </c>
      <c r="L11" s="43">
        <f t="shared" si="5"/>
        <v>0</v>
      </c>
      <c r="M11" s="44"/>
      <c r="N11" s="91"/>
      <c r="Q11" s="34"/>
      <c r="R11" s="34"/>
      <c r="S11" s="34"/>
      <c r="T11" s="34"/>
      <c r="U11" s="34"/>
      <c r="V11" s="34"/>
    </row>
    <row r="12" spans="1:1015" s="53" customFormat="1" ht="15.95" customHeight="1" x14ac:dyDescent="0.25">
      <c r="A12" s="45">
        <v>4</v>
      </c>
      <c r="B12" s="46" t="s">
        <v>27</v>
      </c>
      <c r="C12" s="45" t="s">
        <v>28</v>
      </c>
      <c r="D12" s="45">
        <v>1</v>
      </c>
      <c r="E12" s="47">
        <v>14000</v>
      </c>
      <c r="F12" s="47">
        <f t="shared" si="0"/>
        <v>14000</v>
      </c>
      <c r="G12" s="48">
        <v>0.1</v>
      </c>
      <c r="H12" s="47">
        <f t="shared" si="1"/>
        <v>1400</v>
      </c>
      <c r="I12" s="49">
        <f t="shared" si="2"/>
        <v>0</v>
      </c>
      <c r="J12" s="50">
        <f t="shared" si="3"/>
        <v>14000</v>
      </c>
      <c r="K12" s="51">
        <f t="shared" si="4"/>
        <v>0</v>
      </c>
      <c r="L12" s="51">
        <f t="shared" si="5"/>
        <v>1400</v>
      </c>
      <c r="M12" s="52"/>
      <c r="N12" s="91"/>
      <c r="Q12" s="54"/>
      <c r="R12" s="54"/>
      <c r="S12" s="54"/>
      <c r="T12" s="54"/>
      <c r="U12" s="54"/>
      <c r="V12" s="54"/>
    </row>
    <row r="13" spans="1:1015" s="53" customFormat="1" ht="15.95" customHeight="1" x14ac:dyDescent="0.25">
      <c r="A13" s="45">
        <v>5</v>
      </c>
      <c r="B13" s="46" t="s">
        <v>29</v>
      </c>
      <c r="C13" s="45" t="s">
        <v>30</v>
      </c>
      <c r="D13" s="45">
        <v>2</v>
      </c>
      <c r="E13" s="47">
        <v>5000</v>
      </c>
      <c r="F13" s="47">
        <f t="shared" si="0"/>
        <v>10000</v>
      </c>
      <c r="G13" s="48">
        <v>0.1</v>
      </c>
      <c r="H13" s="47">
        <f t="shared" si="1"/>
        <v>1000</v>
      </c>
      <c r="I13" s="49">
        <f t="shared" si="2"/>
        <v>0</v>
      </c>
      <c r="J13" s="50">
        <f t="shared" si="3"/>
        <v>10000</v>
      </c>
      <c r="K13" s="51">
        <f t="shared" si="4"/>
        <v>0</v>
      </c>
      <c r="L13" s="51">
        <f t="shared" si="5"/>
        <v>1000</v>
      </c>
      <c r="M13" s="52"/>
      <c r="N13" s="91"/>
      <c r="Q13" s="54"/>
      <c r="R13" s="54"/>
      <c r="S13" s="54"/>
      <c r="T13" s="54"/>
      <c r="U13" s="54"/>
      <c r="V13" s="54"/>
    </row>
    <row r="14" spans="1:1015" s="53" customFormat="1" ht="15.95" customHeight="1" x14ac:dyDescent="0.25">
      <c r="A14" s="45">
        <v>6</v>
      </c>
      <c r="B14" s="46" t="s">
        <v>31</v>
      </c>
      <c r="C14" s="45" t="s">
        <v>30</v>
      </c>
      <c r="D14" s="45">
        <v>1</v>
      </c>
      <c r="E14" s="47">
        <v>33000</v>
      </c>
      <c r="F14" s="47">
        <f t="shared" si="0"/>
        <v>33000</v>
      </c>
      <c r="G14" s="48">
        <v>0.1</v>
      </c>
      <c r="H14" s="47">
        <f t="shared" si="1"/>
        <v>3300</v>
      </c>
      <c r="I14" s="49">
        <f t="shared" si="2"/>
        <v>0</v>
      </c>
      <c r="J14" s="50">
        <f t="shared" si="3"/>
        <v>33000</v>
      </c>
      <c r="K14" s="51">
        <f t="shared" si="4"/>
        <v>0</v>
      </c>
      <c r="L14" s="51">
        <f t="shared" si="5"/>
        <v>3300</v>
      </c>
      <c r="M14" s="52"/>
      <c r="N14" s="91"/>
      <c r="Q14" s="54"/>
      <c r="R14" s="54"/>
      <c r="S14" s="54"/>
      <c r="T14" s="54"/>
      <c r="U14" s="54"/>
      <c r="V14" s="54"/>
    </row>
    <row r="15" spans="1:1015" s="13" customFormat="1" ht="15.95" customHeight="1" x14ac:dyDescent="0.25">
      <c r="A15" s="55"/>
      <c r="B15" s="56" t="s">
        <v>32</v>
      </c>
      <c r="C15" s="57" t="s">
        <v>33</v>
      </c>
      <c r="D15" s="58"/>
      <c r="E15" s="81" t="s">
        <v>34</v>
      </c>
      <c r="F15" s="82"/>
      <c r="G15" s="83"/>
      <c r="H15" s="59" t="s">
        <v>35</v>
      </c>
      <c r="I15" s="60">
        <f>SUM(I9:I14)</f>
        <v>2750000</v>
      </c>
      <c r="J15" s="60">
        <f>SUM(J9:J14)</f>
        <v>57000</v>
      </c>
      <c r="K15" s="60">
        <f>SUM(K9:K14)</f>
        <v>220000</v>
      </c>
      <c r="L15" s="60">
        <f>SUM(L9:L14)</f>
        <v>5700</v>
      </c>
      <c r="Q15" s="14"/>
      <c r="R15" s="14"/>
      <c r="S15" s="14"/>
      <c r="T15" s="14"/>
      <c r="U15" s="14"/>
      <c r="V15" s="14"/>
    </row>
    <row r="16" spans="1:1015" s="5" customFormat="1" ht="15.95" customHeight="1" x14ac:dyDescent="0.25">
      <c r="A16" s="61"/>
      <c r="B16" s="62" t="s">
        <v>36</v>
      </c>
      <c r="C16" s="84">
        <f>I15</f>
        <v>2750000</v>
      </c>
      <c r="D16" s="85"/>
      <c r="E16" s="84">
        <f>K15</f>
        <v>220000</v>
      </c>
      <c r="F16" s="86"/>
      <c r="G16" s="85"/>
      <c r="H16" s="63">
        <f>C16+E16</f>
        <v>2970000</v>
      </c>
      <c r="I16" s="64"/>
      <c r="J16" s="64"/>
      <c r="N16" s="92"/>
      <c r="Q16" s="6"/>
      <c r="R16" s="6"/>
      <c r="S16" s="6"/>
      <c r="T16" s="6"/>
      <c r="U16" s="6"/>
      <c r="V16" s="6"/>
    </row>
    <row r="17" spans="1:22" s="5" customFormat="1" ht="15.95" customHeight="1" x14ac:dyDescent="0.25">
      <c r="A17" s="61"/>
      <c r="B17" s="62" t="s">
        <v>37</v>
      </c>
      <c r="C17" s="84">
        <f>J15</f>
        <v>57000</v>
      </c>
      <c r="D17" s="85"/>
      <c r="E17" s="84">
        <f>L15</f>
        <v>5700</v>
      </c>
      <c r="F17" s="86"/>
      <c r="G17" s="85"/>
      <c r="H17" s="63">
        <f>C17+E17</f>
        <v>62700</v>
      </c>
      <c r="I17" s="64"/>
      <c r="J17" s="64"/>
      <c r="Q17" s="6"/>
      <c r="R17" s="6"/>
      <c r="S17" s="6"/>
      <c r="T17" s="6"/>
      <c r="U17" s="6"/>
      <c r="V17" s="6"/>
    </row>
    <row r="18" spans="1:22" s="5" customFormat="1" ht="15.95" customHeight="1" x14ac:dyDescent="0.25">
      <c r="A18" s="61"/>
      <c r="B18" s="65" t="s">
        <v>38</v>
      </c>
      <c r="C18" s="87">
        <f>SUM(C16:D17)</f>
        <v>2807000</v>
      </c>
      <c r="D18" s="88"/>
      <c r="E18" s="87">
        <f>SUM(E16:G17)</f>
        <v>225700</v>
      </c>
      <c r="F18" s="89"/>
      <c r="G18" s="88"/>
      <c r="H18" s="66">
        <f>SUM(H16:H17)</f>
        <v>3032700</v>
      </c>
      <c r="I18" s="64"/>
      <c r="J18" s="64"/>
      <c r="M18" s="67"/>
      <c r="N18" s="67"/>
      <c r="Q18" s="6"/>
      <c r="R18" s="6"/>
      <c r="S18" s="6"/>
      <c r="T18" s="6"/>
      <c r="U18" s="6"/>
      <c r="V18" s="6"/>
    </row>
    <row r="19" spans="1:22" s="5" customFormat="1" x14ac:dyDescent="0.25">
      <c r="A19" s="90"/>
      <c r="B19" s="90"/>
      <c r="C19" s="90"/>
      <c r="D19" s="90"/>
      <c r="E19" s="90"/>
      <c r="F19" s="90"/>
      <c r="G19" s="90"/>
      <c r="H19" s="90"/>
      <c r="I19" s="64"/>
      <c r="J19" s="64"/>
      <c r="Q19" s="6"/>
      <c r="R19" s="6"/>
      <c r="S19" s="6"/>
      <c r="T19" s="6"/>
      <c r="U19" s="6"/>
      <c r="V19" s="6"/>
    </row>
    <row r="20" spans="1:22" s="71" customFormat="1" ht="15" x14ac:dyDescent="0.25">
      <c r="A20" s="68"/>
      <c r="B20" s="69"/>
      <c r="C20" s="69"/>
      <c r="D20" s="76">
        <f>H6</f>
        <v>45251</v>
      </c>
      <c r="E20" s="76"/>
      <c r="F20" s="76"/>
      <c r="G20" s="76"/>
      <c r="H20" s="76"/>
      <c r="I20" s="70"/>
      <c r="J20" s="70"/>
      <c r="Q20" s="72"/>
      <c r="R20" s="72"/>
      <c r="S20" s="72"/>
      <c r="T20" s="72"/>
      <c r="U20" s="72"/>
      <c r="V20" s="72"/>
    </row>
    <row r="21" spans="1:22" s="5" customFormat="1" x14ac:dyDescent="0.25">
      <c r="A21" s="73" t="s">
        <v>39</v>
      </c>
      <c r="B21" s="73"/>
      <c r="C21" s="73" t="s">
        <v>40</v>
      </c>
      <c r="D21" s="74"/>
      <c r="E21" s="74"/>
      <c r="F21" s="74"/>
      <c r="G21" s="74"/>
      <c r="H21" s="73" t="s">
        <v>41</v>
      </c>
      <c r="Q21" s="6"/>
      <c r="R21" s="6"/>
      <c r="S21" s="6"/>
      <c r="T21" s="6"/>
      <c r="U21" s="6"/>
      <c r="V21" s="6"/>
    </row>
    <row r="22" spans="1:22" s="5" customFormat="1" x14ac:dyDescent="0.25">
      <c r="A22" s="5" t="s">
        <v>42</v>
      </c>
      <c r="C22" s="5" t="s">
        <v>42</v>
      </c>
      <c r="H22" s="5" t="s">
        <v>43</v>
      </c>
      <c r="Q22" s="6"/>
      <c r="R22" s="6"/>
      <c r="S22" s="6"/>
      <c r="T22" s="6"/>
      <c r="U22" s="6"/>
      <c r="V22" s="6"/>
    </row>
    <row r="26" spans="1:22" s="5" customFormat="1" ht="15.6" customHeight="1" x14ac:dyDescent="0.25">
      <c r="H26" s="75" t="s">
        <v>44</v>
      </c>
      <c r="Q26" s="6"/>
      <c r="R26" s="6"/>
      <c r="S26" s="6"/>
      <c r="T26" s="6"/>
      <c r="U26" s="6"/>
      <c r="V26" s="6"/>
    </row>
    <row r="27" spans="1:22" s="5" customFormat="1" ht="15.6" customHeight="1" x14ac:dyDescent="0.25">
      <c r="Q27" s="6"/>
      <c r="R27" s="6"/>
      <c r="S27" s="6"/>
      <c r="T27" s="6"/>
      <c r="U27" s="6"/>
      <c r="V27" s="6"/>
    </row>
    <row r="28" spans="1:22" s="5" customFormat="1" ht="15.6" customHeight="1" x14ac:dyDescent="0.25">
      <c r="Q28" s="6"/>
      <c r="R28" s="6"/>
      <c r="S28" s="6"/>
      <c r="T28" s="6"/>
      <c r="U28" s="6"/>
      <c r="V28" s="6"/>
    </row>
  </sheetData>
  <mergeCells count="12">
    <mergeCell ref="D20:H20"/>
    <mergeCell ref="A3:H3"/>
    <mergeCell ref="I6:L6"/>
    <mergeCell ref="A7:E7"/>
    <mergeCell ref="E15:G15"/>
    <mergeCell ref="C16:D16"/>
    <mergeCell ref="E16:G16"/>
    <mergeCell ref="C17:D17"/>
    <mergeCell ref="E17:G17"/>
    <mergeCell ref="C18:D18"/>
    <mergeCell ref="E18:G18"/>
    <mergeCell ref="A19:H19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21.11.23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2023-11-21T01:36:04Z</dcterms:created>
  <dcterms:modified xsi:type="dcterms:W3CDTF">2023-11-21T02:11:02Z</dcterms:modified>
</cp:coreProperties>
</file>