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3\"/>
    </mc:Choice>
  </mc:AlternateContent>
  <bookViews>
    <workbookView xWindow="480" yWindow="330" windowWidth="27555" windowHeight="12045"/>
  </bookViews>
  <sheets>
    <sheet name="2.11.23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22" i="2" l="1"/>
  <c r="L16" i="2"/>
  <c r="K16" i="2"/>
  <c r="J16" i="2"/>
  <c r="I16" i="2"/>
  <c r="F16" i="2"/>
  <c r="H16" i="2" s="1"/>
  <c r="L15" i="2"/>
  <c r="K15" i="2"/>
  <c r="J15" i="2"/>
  <c r="I15" i="2"/>
  <c r="F15" i="2"/>
  <c r="H15" i="2" s="1"/>
  <c r="L14" i="2"/>
  <c r="K14" i="2"/>
  <c r="J14" i="2"/>
  <c r="I14" i="2"/>
  <c r="F14" i="2"/>
  <c r="H14" i="2" s="1"/>
  <c r="L13" i="2"/>
  <c r="K13" i="2"/>
  <c r="J13" i="2"/>
  <c r="I13" i="2"/>
  <c r="F13" i="2"/>
  <c r="H13" i="2" s="1"/>
  <c r="L12" i="2"/>
  <c r="K12" i="2"/>
  <c r="J12" i="2"/>
  <c r="I12" i="2"/>
  <c r="F12" i="2"/>
  <c r="H12" i="2" s="1"/>
  <c r="L11" i="2"/>
  <c r="K11" i="2"/>
  <c r="J11" i="2"/>
  <c r="I11" i="2"/>
  <c r="F11" i="2"/>
  <c r="H11" i="2" s="1"/>
  <c r="L10" i="2"/>
  <c r="K10" i="2"/>
  <c r="J10" i="2"/>
  <c r="I10" i="2"/>
  <c r="F10" i="2"/>
  <c r="H10" i="2" s="1"/>
  <c r="L9" i="2"/>
  <c r="K9" i="2"/>
  <c r="J9" i="2"/>
  <c r="I9" i="2"/>
  <c r="F9" i="2"/>
  <c r="H9" i="2" s="1"/>
  <c r="K17" i="2" l="1"/>
  <c r="E18" i="2" s="1"/>
  <c r="J17" i="2"/>
  <c r="C19" i="2" s="1"/>
  <c r="I17" i="2"/>
  <c r="C18" i="2" s="1"/>
  <c r="C20" i="2" s="1"/>
  <c r="L17" i="2"/>
  <c r="E19" i="2" s="1"/>
  <c r="H18" i="2" l="1"/>
  <c r="H19" i="2"/>
  <c r="E20" i="2"/>
  <c r="H20" i="2" l="1"/>
</calcChain>
</file>

<file path=xl/sharedStrings.xml><?xml version="1.0" encoding="utf-8"?>
<sst xmlns="http://schemas.openxmlformats.org/spreadsheetml/2006/main" count="56" uniqueCount="53">
  <si>
    <t>PHIẾU XUẤT KHO</t>
  </si>
  <si>
    <t>CÔNG TY:  CÔNG TY TNHH MỘT THÀNH VIÊN THƯƠNG MẠI VÀ DỊCH VỤ NGỌC THƠM</t>
  </si>
  <si>
    <t>Điện Thoại: 028.6290.6631</t>
  </si>
  <si>
    <t>Số phiếu:</t>
  </si>
  <si>
    <t>BH4512/23</t>
  </si>
  <si>
    <t>Địa chỉ giao hàng: 207/25/10 Phạm Văn Hai,P.5,Q.Tân Bình</t>
  </si>
  <si>
    <t xml:space="preserve">Ngày:  </t>
  </si>
  <si>
    <t>KHÔNG XÓA (CT TỰ NHẢY)</t>
  </si>
  <si>
    <t>Liên hệ: CHỊ NHI 0935.919.632 - P.K.Toán 028.6679.2518 (GỌI KHÁCH KHI GIAO HÀNG)</t>
  </si>
  <si>
    <t>Số hóa đơn:</t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</si>
  <si>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</si>
  <si>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</si>
  <si>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</si>
  <si>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</si>
  <si>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</si>
  <si>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</si>
  <si>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</si>
  <si>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</si>
  <si>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THÀNH TIỀN</t>
  </si>
  <si>
    <t>THUẾ</t>
  </si>
  <si>
    <t>TIỀN THUẾ GTGT</t>
  </si>
  <si>
    <t>T.tiền mã 8%</t>
  </si>
  <si>
    <t>T.tiền mã 10%</t>
  </si>
  <si>
    <t>tiền thuế 8%</t>
  </si>
  <si>
    <t>tiền thuế 10%</t>
  </si>
  <si>
    <t xml:space="preserve">Giấy Excell A4/70 B </t>
  </si>
  <si>
    <t>Gram</t>
  </si>
  <si>
    <t xml:space="preserve">Giấy lụa Blessyou (250T) </t>
  </si>
  <si>
    <t>Bịch</t>
  </si>
  <si>
    <t>Giấy Note 3*3 Double</t>
  </si>
  <si>
    <t>Xấp</t>
  </si>
  <si>
    <t xml:space="preserve">Bấm kim Plus S.10 </t>
  </si>
  <si>
    <t>Cái</t>
  </si>
  <si>
    <t xml:space="preserve">Kim bấm S10 Plus </t>
  </si>
  <si>
    <t>Hộp nhỏ</t>
  </si>
  <si>
    <t xml:space="preserve">Bút xoá nước TL-CP02 </t>
  </si>
  <si>
    <t>Cây</t>
  </si>
  <si>
    <t>Mực dấu Shinny (đỏ)</t>
  </si>
  <si>
    <t>Hộp</t>
  </si>
  <si>
    <t>Tổng hợp:</t>
  </si>
  <si>
    <t>Thành tiền trước thuế:</t>
  </si>
  <si>
    <t>Tiền thuế GTGT</t>
  </si>
  <si>
    <t>Cộng tiền thanh toán</t>
  </si>
  <si>
    <t>Thuế suất 8%:</t>
  </si>
  <si>
    <t>Thuế suất 10%:</t>
  </si>
  <si>
    <t>Tổng cộng: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</si>
  <si>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</si>
  <si>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</si>
  <si>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</si>
  <si>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</si>
  <si>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</si>
  <si>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</si>
  <si>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Kim Bấm số 3 Eagless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</si>
</sst>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_₫_-;\-* #,##0.00\ _₫_-;_-* &quot;-&quot;??\ _₫_-;_-@_-"/>
    <numFmt numFmtId="165" formatCode="_(* #.##0.00_);_(* \(#.##0.00\);_(* &quot;-&quot;??_);_(@_)"/>
    <numFmt numFmtId="166" formatCode="_(* #,##0_);_(* \(#,##0\);_(* &quot;-&quot;??_);_(@_)"/>
    <numFmt numFmtId="167" formatCode="d/m/yyyy;@"/>
    <numFmt numFmtId="168" formatCode="#,##0_ ;[Red]\-#,##0\ "/>
    <numFmt numFmtId="169" formatCode="_-* #,##0\ _₫_-;\-* #,##0\ _₫_-;_-* &quot;-&quot;??\ _₫_-;_-@_-"/>
    <numFmt numFmtId="170" formatCode="_-* #.##0.00\ _₫_-;\-* #.##0.00\ _₫_-;_-* &quot;-&quot;??\ _₫_-;_-@_-"/>
    <numFmt numFmtId="171" formatCode="&quot;Ngày &quot;dd&quot; Tháng &quot;mm&quot; Năm &quot;yyyy"/>
    <numFmt numFmtId="172" formatCode="#,##0_ ;\-#,##0\ 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0"/>
      <name val="Calibri Light"/>
      <family val="1"/>
    </font>
    <font>
      <sz val="11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7" fillId="0" borderId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/>
    <xf numFmtId="166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6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11" fillId="0" borderId="1" xfId="4" applyFont="1" applyBorder="1" applyAlignment="1">
      <alignment horizontal="left" vertical="center" wrapText="1"/>
    </xf>
    <xf numFmtId="0" fontId="9" fillId="0" borderId="0" xfId="3" applyFont="1" applyBorder="1" applyAlignment="1">
      <alignment vertical="center"/>
    </xf>
    <xf numFmtId="167" fontId="11" fillId="0" borderId="1" xfId="4" applyNumberFormat="1" applyFont="1" applyBorder="1" applyAlignment="1">
      <alignment horizontal="left" vertical="center" wrapText="1"/>
    </xf>
    <xf numFmtId="0" fontId="6" fillId="0" borderId="0" xfId="4" quotePrefix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4" applyFont="1" applyAlignment="1">
      <alignment vertical="center"/>
    </xf>
    <xf numFmtId="0" fontId="14" fillId="3" borderId="4" xfId="3" applyFont="1" applyFill="1" applyBorder="1" applyAlignment="1">
      <alignment horizontal="center" vertical="center" wrapText="1"/>
    </xf>
    <xf numFmtId="168" fontId="14" fillId="3" borderId="1" xfId="3" applyNumberFormat="1" applyFont="1" applyFill="1" applyBorder="1" applyAlignment="1">
      <alignment horizontal="center" vertical="center" wrapText="1"/>
    </xf>
    <xf numFmtId="0" fontId="15" fillId="4" borderId="1" xfId="1" applyFont="1" applyFill="1" applyBorder="1"/>
    <xf numFmtId="0" fontId="15" fillId="4" borderId="1" xfId="1" applyFont="1" applyFill="1" applyBorder="1" applyAlignment="1">
      <alignment horizontal="center"/>
    </xf>
    <xf numFmtId="0" fontId="15" fillId="0" borderId="0" xfId="4" applyFont="1"/>
    <xf numFmtId="0" fontId="15" fillId="0" borderId="0" xfId="1" applyFont="1"/>
    <xf numFmtId="166" fontId="15" fillId="0" borderId="0" xfId="2" applyNumberFormat="1" applyFont="1"/>
    <xf numFmtId="0" fontId="12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169" fontId="6" fillId="0" borderId="1" xfId="5" applyNumberFormat="1" applyFont="1" applyBorder="1" applyAlignment="1">
      <alignment horizontal="left" vertical="center" wrapText="1"/>
    </xf>
    <xf numFmtId="169" fontId="6" fillId="0" borderId="1" xfId="6" applyNumberFormat="1" applyFont="1" applyBorder="1" applyAlignment="1">
      <alignment horizontal="left" vertical="center" wrapText="1"/>
    </xf>
    <xf numFmtId="9" fontId="6" fillId="0" borderId="1" xfId="7" applyFont="1" applyBorder="1" applyAlignment="1">
      <alignment horizontal="center" vertical="center" wrapText="1"/>
    </xf>
    <xf numFmtId="3" fontId="15" fillId="0" borderId="1" xfId="1" applyNumberFormat="1" applyFont="1" applyBorder="1"/>
    <xf numFmtId="3" fontId="15" fillId="0" borderId="1" xfId="1" applyNumberFormat="1" applyFont="1" applyFill="1" applyBorder="1"/>
    <xf numFmtId="169" fontId="15" fillId="0" borderId="1" xfId="1" applyNumberFormat="1" applyFont="1" applyBorder="1"/>
    <xf numFmtId="3" fontId="15" fillId="0" borderId="0" xfId="4" applyNumberFormat="1" applyFont="1" applyBorder="1"/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169" fontId="16" fillId="0" borderId="1" xfId="6" applyNumberFormat="1" applyFont="1" applyBorder="1" applyAlignment="1">
      <alignment horizontal="left" vertical="center" wrapText="1"/>
    </xf>
    <xf numFmtId="9" fontId="16" fillId="0" borderId="1" xfId="7" applyFont="1" applyBorder="1" applyAlignment="1">
      <alignment horizontal="center" vertical="center" wrapText="1"/>
    </xf>
    <xf numFmtId="3" fontId="17" fillId="0" borderId="1" xfId="1" applyNumberFormat="1" applyFont="1" applyBorder="1"/>
    <xf numFmtId="3" fontId="17" fillId="0" borderId="1" xfId="1" applyNumberFormat="1" applyFont="1" applyFill="1" applyBorder="1"/>
    <xf numFmtId="169" fontId="17" fillId="0" borderId="1" xfId="1" applyNumberFormat="1" applyFont="1" applyBorder="1"/>
    <xf numFmtId="3" fontId="17" fillId="0" borderId="0" xfId="4" applyNumberFormat="1" applyFont="1" applyBorder="1"/>
    <xf numFmtId="0" fontId="17" fillId="0" borderId="0" xfId="1" applyFont="1"/>
    <xf numFmtId="166" fontId="17" fillId="0" borderId="0" xfId="2" applyNumberFormat="1" applyFont="1"/>
    <xf numFmtId="0" fontId="15" fillId="0" borderId="1" xfId="1" applyFont="1" applyBorder="1" applyAlignment="1">
      <alignment horizontal="center" vertical="center"/>
    </xf>
    <xf numFmtId="0" fontId="18" fillId="0" borderId="1" xfId="3" applyFont="1" applyBorder="1" applyAlignment="1" applyProtection="1">
      <alignment horizontal="center" vertical="center"/>
      <protection locked="0"/>
    </xf>
    <xf numFmtId="0" fontId="18" fillId="0" borderId="5" xfId="3" applyFont="1" applyBorder="1" applyAlignment="1" applyProtection="1">
      <alignment vertical="center"/>
      <protection locked="0"/>
    </xf>
    <xf numFmtId="0" fontId="18" fillId="0" borderId="6" xfId="3" applyFont="1" applyBorder="1" applyAlignment="1" applyProtection="1">
      <alignment vertical="center"/>
      <protection locked="0"/>
    </xf>
    <xf numFmtId="3" fontId="19" fillId="0" borderId="1" xfId="1" applyNumberFormat="1" applyFont="1" applyFill="1" applyBorder="1" applyAlignment="1">
      <alignment horizontal="center" vertical="center"/>
    </xf>
    <xf numFmtId="3" fontId="19" fillId="4" borderId="1" xfId="1" applyNumberFormat="1" applyFont="1" applyFill="1" applyBorder="1" applyAlignment="1">
      <alignment vertical="center"/>
    </xf>
    <xf numFmtId="0" fontId="15" fillId="0" borderId="1" xfId="1" applyFont="1" applyBorder="1" applyAlignment="1">
      <alignment horizontal="center"/>
    </xf>
    <xf numFmtId="0" fontId="20" fillId="0" borderId="1" xfId="3" applyFont="1" applyBorder="1" applyAlignment="1" applyProtection="1">
      <alignment vertical="center"/>
      <protection locked="0"/>
    </xf>
    <xf numFmtId="169" fontId="6" fillId="5" borderId="1" xfId="6" applyNumberFormat="1" applyFont="1" applyFill="1" applyBorder="1" applyAlignment="1">
      <alignment horizontal="left" vertical="center" wrapText="1"/>
    </xf>
    <xf numFmtId="3" fontId="15" fillId="0" borderId="0" xfId="1" applyNumberFormat="1" applyFont="1" applyBorder="1"/>
    <xf numFmtId="0" fontId="18" fillId="0" borderId="1" xfId="3" applyFont="1" applyBorder="1" applyAlignment="1" applyProtection="1">
      <alignment vertical="center"/>
      <protection locked="0"/>
    </xf>
    <xf numFmtId="169" fontId="21" fillId="6" borderId="1" xfId="6" applyNumberFormat="1" applyFont="1" applyFill="1" applyBorder="1" applyAlignment="1">
      <alignment horizontal="left" vertical="center" wrapText="1"/>
    </xf>
    <xf numFmtId="3" fontId="6" fillId="0" borderId="0" xfId="1" applyNumberFormat="1" applyFont="1"/>
    <xf numFmtId="0" fontId="15" fillId="7" borderId="0" xfId="1" applyFont="1" applyFill="1" applyBorder="1" applyAlignment="1">
      <alignment horizontal="center"/>
    </xf>
    <xf numFmtId="0" fontId="18" fillId="7" borderId="0" xfId="3" applyFont="1" applyFill="1" applyBorder="1" applyAlignment="1" applyProtection="1">
      <alignment horizontal="center" vertical="center"/>
      <protection locked="0"/>
    </xf>
    <xf numFmtId="3" fontId="15" fillId="7" borderId="0" xfId="1" applyNumberFormat="1" applyFont="1" applyFill="1" applyBorder="1"/>
    <xf numFmtId="0" fontId="15" fillId="7" borderId="0" xfId="1" applyFont="1" applyFill="1"/>
    <xf numFmtId="166" fontId="15" fillId="7" borderId="0" xfId="2" applyNumberFormat="1" applyFont="1" applyFill="1"/>
    <xf numFmtId="0" fontId="21" fillId="0" borderId="0" xfId="1" applyFont="1" applyBorder="1"/>
    <xf numFmtId="172" fontId="21" fillId="0" borderId="0" xfId="1" applyNumberFormat="1" applyFont="1" applyBorder="1"/>
    <xf numFmtId="0" fontId="21" fillId="0" borderId="0" xfId="1" applyFont="1"/>
    <xf numFmtId="171" fontId="18" fillId="7" borderId="0" xfId="3" applyNumberFormat="1" applyFont="1" applyFill="1" applyBorder="1" applyAlignment="1" applyProtection="1">
      <alignment horizontal="right" vertical="center"/>
      <protection locked="0"/>
    </xf>
    <xf numFmtId="0" fontId="8" fillId="0" borderId="0" xfId="3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9" fillId="0" borderId="3" xfId="3" applyFont="1" applyBorder="1" applyAlignment="1">
      <alignment horizontal="left" vertical="center" wrapText="1"/>
    </xf>
    <xf numFmtId="0" fontId="18" fillId="0" borderId="7" xfId="3" applyFont="1" applyBorder="1" applyAlignment="1" applyProtection="1">
      <alignment horizontal="center" vertical="center"/>
      <protection locked="0"/>
    </xf>
    <xf numFmtId="0" fontId="18" fillId="0" borderId="5" xfId="3" applyFont="1" applyBorder="1" applyAlignment="1" applyProtection="1">
      <alignment horizontal="center" vertical="center"/>
      <protection locked="0"/>
    </xf>
    <xf numFmtId="0" fontId="18" fillId="0" borderId="6" xfId="3" applyFont="1" applyBorder="1" applyAlignment="1" applyProtection="1">
      <alignment horizontal="center" vertical="center"/>
      <protection locked="0"/>
    </xf>
    <xf numFmtId="169" fontId="20" fillId="0" borderId="7" xfId="8" applyNumberFormat="1" applyFont="1" applyBorder="1" applyAlignment="1" applyProtection="1">
      <alignment horizontal="center" vertical="center"/>
      <protection locked="0"/>
    </xf>
    <xf numFmtId="169" fontId="20" fillId="0" borderId="6" xfId="8" applyNumberFormat="1" applyFont="1" applyBorder="1" applyAlignment="1" applyProtection="1">
      <alignment horizontal="center" vertical="center"/>
      <protection locked="0"/>
    </xf>
    <xf numFmtId="169" fontId="20" fillId="0" borderId="5" xfId="8" applyNumberFormat="1" applyFont="1" applyBorder="1" applyAlignment="1" applyProtection="1">
      <alignment horizontal="center" vertical="center"/>
      <protection locked="0"/>
    </xf>
    <xf numFmtId="169" fontId="18" fillId="0" borderId="7" xfId="8" applyNumberFormat="1" applyFont="1" applyBorder="1" applyAlignment="1" applyProtection="1">
      <alignment horizontal="center" vertical="center"/>
      <protection locked="0"/>
    </xf>
    <xf numFmtId="169" fontId="18" fillId="0" borderId="6" xfId="8" applyNumberFormat="1" applyFont="1" applyBorder="1" applyAlignment="1" applyProtection="1">
      <alignment horizontal="center" vertical="center"/>
      <protection locked="0"/>
    </xf>
    <xf numFmtId="169" fontId="18" fillId="0" borderId="5" xfId="8" applyNumberFormat="1" applyFont="1" applyBorder="1" applyAlignment="1" applyProtection="1">
      <alignment horizontal="center" vertical="center"/>
      <protection locked="0"/>
    </xf>
    <xf numFmtId="0" fontId="21" fillId="0" borderId="0" xfId="1" applyFont="1" applyBorder="1" applyAlignment="1">
      <alignment horizontal="left"/>
    </xf>
  </cellXfs>
  <cellStyles count="26">
    <cellStyle name="Comma 10" xfId="6"/>
    <cellStyle name="Comma 10 2" xfId="9"/>
    <cellStyle name="Comma 10 3" xfId="10"/>
    <cellStyle name="Comma 2" xfId="11"/>
    <cellStyle name="Comma 2 2" xfId="12"/>
    <cellStyle name="Comma 2 2 2" xfId="2"/>
    <cellStyle name="Comma 3" xfId="13"/>
    <cellStyle name="Comma 3 2" xfId="14"/>
    <cellStyle name="Comma 4" xfId="5"/>
    <cellStyle name="Comma 4 2" xfId="15"/>
    <cellStyle name="Comma 5" xfId="16"/>
    <cellStyle name="Comma 6" xfId="17"/>
    <cellStyle name="Comma 7" xfId="8"/>
    <cellStyle name="Explanatory Text 2" xfId="18"/>
    <cellStyle name="Explanatory Text 2 2" xfId="3"/>
    <cellStyle name="Explanatory Text 2 3" xfId="19"/>
    <cellStyle name="Normal" xfId="0" builtinId="0"/>
    <cellStyle name="Normal 2" xfId="1"/>
    <cellStyle name="Normal 2 2" xfId="20"/>
    <cellStyle name="Normal 3" xfId="21"/>
    <cellStyle name="Normal 3 2" xfId="22"/>
    <cellStyle name="Normal 4" xfId="23"/>
    <cellStyle name="Normal 5" xfId="24"/>
    <cellStyle name="Normal 6" xfId="4"/>
    <cellStyle name="Normal 63" xfId="2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7</xdr:col>
      <xdr:colOff>1366631</xdr:colOff>
      <xdr:row>2</xdr:row>
      <xdr:rowOff>66261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7065068" cy="73301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30"/>
  <sheetViews>
    <sheetView showGridLines="0" tabSelected="1" topLeftCell="A7" zoomScale="130" zoomScaleNormal="130" workbookViewId="0">
      <selection activeCell="B13" sqref="B13"/>
    </sheetView>
  </sheetViews>
  <sheetFormatPr defaultColWidth="9.140625" defaultRowHeight="15.75" x14ac:dyDescent="0.25"/>
  <cols>
    <col min="1" max="1" width="5.140625" style="5" customWidth="1"/>
    <col min="2" max="2" width="27.85546875" style="5" customWidth="1"/>
    <col min="3" max="3" width="9.7109375" style="5" customWidth="1"/>
    <col min="4" max="4" width="12.140625" style="5" customWidth="1"/>
    <col min="5" max="5" width="10.85546875" style="5" customWidth="1"/>
    <col min="6" max="6" width="13.85546875" style="5" customWidth="1"/>
    <col min="7" max="7" width="6.140625" style="5" customWidth="1"/>
    <col min="8" max="8" width="21" style="5" customWidth="1"/>
    <col min="9" max="9" width="12.42578125" style="5" hidden="1" customWidth="1"/>
    <col min="10" max="10" width="13.5703125" style="5" hidden="1" customWidth="1"/>
    <col min="11" max="11" width="11.85546875" style="5" hidden="1" customWidth="1"/>
    <col min="12" max="12" width="13" style="5" hidden="1" customWidth="1"/>
    <col min="13" max="13" width="10.140625" style="5" bestFit="1" customWidth="1"/>
    <col min="14" max="16" width="8.7109375" style="5" customWidth="1"/>
    <col min="17" max="17" width="8.7109375" style="6" bestFit="1" customWidth="1"/>
    <col min="18" max="19" width="9.85546875" style="6" bestFit="1" customWidth="1"/>
    <col min="20" max="22" width="8.7109375" style="6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140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140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140625" style="5" customWidth="1"/>
    <col min="765" max="1015" width="8.7109375" style="5" customWidth="1"/>
    <col min="1016" max="16384" width="9.140625" style="7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32.25" customHeight="1" x14ac:dyDescent="0.3">
      <c r="A2" s="3"/>
      <c r="B2" s="3"/>
      <c r="C2" s="8"/>
      <c r="D2" s="9"/>
      <c r="E2" s="9"/>
      <c r="F2" s="9"/>
      <c r="G2" s="9"/>
      <c r="H2" s="9"/>
      <c r="I2" s="9"/>
      <c r="J2" s="9"/>
    </row>
    <row r="3" spans="1:1015" ht="25.5" customHeight="1" x14ac:dyDescent="0.3">
      <c r="A3" s="77" t="s">
        <v>0</v>
      </c>
      <c r="B3" s="77"/>
      <c r="C3" s="77"/>
      <c r="D3" s="77"/>
      <c r="E3" s="77"/>
      <c r="F3" s="77"/>
      <c r="G3" s="77"/>
      <c r="H3" s="77"/>
    </row>
    <row r="4" spans="1:1015" s="15" customFormat="1" ht="21" customHeight="1" x14ac:dyDescent="0.25">
      <c r="A4" s="10" t="s">
        <v>1</v>
      </c>
      <c r="B4" s="11"/>
      <c r="C4" s="12"/>
      <c r="D4" s="12"/>
      <c r="E4" s="12"/>
      <c r="F4" s="12"/>
      <c r="G4" s="12"/>
      <c r="H4" s="12"/>
      <c r="I4" s="13"/>
      <c r="J4" s="13"/>
      <c r="K4" s="13"/>
      <c r="L4" s="13"/>
      <c r="M4" s="13"/>
      <c r="N4" s="13"/>
      <c r="O4" s="13"/>
      <c r="P4" s="13"/>
      <c r="Q4" s="14"/>
      <c r="R4" s="14"/>
      <c r="S4" s="14"/>
      <c r="T4" s="14"/>
      <c r="U4" s="14"/>
      <c r="V4" s="14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</row>
    <row r="5" spans="1:1015" s="15" customFormat="1" ht="21" customHeight="1" x14ac:dyDescent="0.25">
      <c r="A5" s="16" t="s">
        <v>2</v>
      </c>
      <c r="B5" s="17"/>
      <c r="C5" s="17"/>
      <c r="D5" s="17"/>
      <c r="F5" s="18"/>
      <c r="G5" s="19" t="s">
        <v>3</v>
      </c>
      <c r="H5" s="20" t="s">
        <v>4</v>
      </c>
      <c r="I5" s="13"/>
      <c r="J5" s="13"/>
      <c r="K5" s="13"/>
      <c r="L5" s="13"/>
      <c r="M5" s="13"/>
      <c r="N5" s="13"/>
      <c r="O5" s="13"/>
      <c r="P5" s="13"/>
      <c r="Q5" s="14"/>
      <c r="R5" s="14"/>
      <c r="S5" s="14"/>
      <c r="T5" s="14"/>
      <c r="U5" s="14"/>
      <c r="V5" s="14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</row>
    <row r="6" spans="1:1015" s="15" customFormat="1" ht="21" customHeight="1" x14ac:dyDescent="0.25">
      <c r="A6" s="21" t="s">
        <v>5</v>
      </c>
      <c r="B6" s="21"/>
      <c r="C6" s="21"/>
      <c r="D6" s="21"/>
      <c r="E6" s="21"/>
      <c r="F6" s="18"/>
      <c r="G6" s="19" t="s">
        <v>6</v>
      </c>
      <c r="H6" s="22">
        <v>45232</v>
      </c>
      <c r="I6" s="78" t="s">
        <v>7</v>
      </c>
      <c r="J6" s="79"/>
      <c r="K6" s="79"/>
      <c r="L6" s="79"/>
      <c r="M6" s="23"/>
      <c r="N6" s="13"/>
      <c r="O6" s="13"/>
      <c r="P6" s="13"/>
      <c r="Q6" s="14"/>
      <c r="R6" s="14"/>
      <c r="S6" s="14"/>
      <c r="T6" s="14"/>
      <c r="U6" s="14"/>
      <c r="V6" s="14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</row>
    <row r="7" spans="1:1015" s="15" customFormat="1" ht="33" customHeight="1" x14ac:dyDescent="0.25">
      <c r="A7" s="80" t="s">
        <v>8</v>
      </c>
      <c r="B7" s="80"/>
      <c r="C7" s="80"/>
      <c r="D7" s="80"/>
      <c r="E7" s="80"/>
      <c r="F7" s="24"/>
      <c r="G7" s="25" t="s">
        <v>9</v>
      </c>
      <c r="H7" s="22"/>
      <c r="I7" s="26" t="s">
        <v>10</v>
      </c>
      <c r="J7" s="26" t="s">
        <v>11</v>
      </c>
      <c r="K7" s="26" t="s">
        <v>12</v>
      </c>
      <c r="L7" s="26" t="s">
        <v>12</v>
      </c>
      <c r="M7" s="27"/>
      <c r="N7" s="13"/>
      <c r="O7" s="13"/>
      <c r="P7" s="13"/>
      <c r="Q7" s="14"/>
      <c r="R7" s="14"/>
      <c r="S7" s="14"/>
      <c r="T7" s="14"/>
      <c r="U7" s="14"/>
      <c r="V7" s="14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</row>
    <row r="8" spans="1:1015" s="35" customFormat="1" ht="21" customHeight="1" x14ac:dyDescent="0.25">
      <c r="A8" s="28" t="s">
        <v>13</v>
      </c>
      <c r="B8" s="28" t="s">
        <v>14</v>
      </c>
      <c r="C8" s="28" t="s">
        <v>15</v>
      </c>
      <c r="D8" s="28" t="s">
        <v>16</v>
      </c>
      <c r="E8" s="29" t="s">
        <v>17</v>
      </c>
      <c r="F8" s="29" t="s">
        <v>18</v>
      </c>
      <c r="G8" s="29" t="s">
        <v>19</v>
      </c>
      <c r="H8" s="29" t="s">
        <v>20</v>
      </c>
      <c r="I8" s="30" t="s">
        <v>21</v>
      </c>
      <c r="J8" s="30" t="s">
        <v>22</v>
      </c>
      <c r="K8" s="31" t="s">
        <v>23</v>
      </c>
      <c r="L8" s="31" t="s">
        <v>24</v>
      </c>
      <c r="M8" s="32"/>
      <c r="N8" s="33"/>
      <c r="O8" s="33"/>
      <c r="P8" s="33"/>
      <c r="Q8" s="34"/>
      <c r="R8" s="34"/>
      <c r="S8" s="34"/>
      <c r="T8" s="34"/>
      <c r="U8" s="34"/>
      <c r="V8" s="34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VR8" s="33"/>
      <c r="VS8" s="33"/>
      <c r="VT8" s="33"/>
      <c r="VU8" s="33"/>
      <c r="VV8" s="33"/>
      <c r="VW8" s="33"/>
      <c r="VX8" s="33"/>
      <c r="VY8" s="33"/>
      <c r="VZ8" s="33"/>
      <c r="WA8" s="33"/>
      <c r="WB8" s="33"/>
      <c r="WC8" s="33"/>
      <c r="WD8" s="33"/>
      <c r="WE8" s="33"/>
      <c r="WF8" s="33"/>
      <c r="WG8" s="33"/>
      <c r="WH8" s="33"/>
      <c r="WI8" s="33"/>
      <c r="WJ8" s="33"/>
      <c r="WK8" s="33"/>
      <c r="WL8" s="33"/>
      <c r="WM8" s="33"/>
      <c r="WN8" s="33"/>
      <c r="WO8" s="33"/>
      <c r="WP8" s="33"/>
      <c r="WQ8" s="33"/>
      <c r="WR8" s="33"/>
      <c r="WS8" s="33"/>
      <c r="WT8" s="33"/>
      <c r="WU8" s="33"/>
      <c r="WV8" s="33"/>
      <c r="WW8" s="33"/>
      <c r="WX8" s="33"/>
      <c r="WY8" s="33"/>
      <c r="WZ8" s="33"/>
      <c r="XA8" s="33"/>
      <c r="XB8" s="33"/>
      <c r="XC8" s="33"/>
      <c r="XD8" s="33"/>
      <c r="XE8" s="33"/>
      <c r="XF8" s="33"/>
      <c r="XG8" s="33"/>
      <c r="XH8" s="33"/>
      <c r="XI8" s="33"/>
      <c r="XJ8" s="33"/>
      <c r="XK8" s="33"/>
      <c r="XL8" s="33"/>
      <c r="XM8" s="33"/>
      <c r="XN8" s="33"/>
      <c r="XO8" s="33"/>
      <c r="XP8" s="33"/>
      <c r="XQ8" s="33"/>
      <c r="XR8" s="33"/>
      <c r="XS8" s="33"/>
      <c r="XT8" s="33"/>
      <c r="XU8" s="33"/>
      <c r="XV8" s="33"/>
      <c r="XW8" s="33"/>
      <c r="XX8" s="33"/>
      <c r="XY8" s="33"/>
      <c r="XZ8" s="33"/>
      <c r="YA8" s="33"/>
      <c r="YB8" s="33"/>
      <c r="YC8" s="33"/>
      <c r="YD8" s="33"/>
      <c r="YE8" s="33"/>
      <c r="YF8" s="33"/>
      <c r="YG8" s="33"/>
      <c r="YH8" s="33"/>
      <c r="YI8" s="33"/>
      <c r="YJ8" s="33"/>
      <c r="YK8" s="33"/>
      <c r="YL8" s="33"/>
      <c r="YM8" s="33"/>
      <c r="YN8" s="33"/>
      <c r="YO8" s="33"/>
      <c r="YP8" s="33"/>
      <c r="YQ8" s="33"/>
      <c r="YR8" s="33"/>
      <c r="YS8" s="33"/>
      <c r="YT8" s="33"/>
      <c r="YU8" s="33"/>
      <c r="YV8" s="33"/>
      <c r="YW8" s="33"/>
      <c r="YX8" s="33"/>
      <c r="YY8" s="33"/>
      <c r="YZ8" s="33"/>
      <c r="ZA8" s="33"/>
      <c r="ZB8" s="33"/>
      <c r="ZC8" s="33"/>
      <c r="ZD8" s="33"/>
      <c r="ZE8" s="33"/>
      <c r="ZF8" s="33"/>
      <c r="ZG8" s="33"/>
      <c r="ZH8" s="33"/>
      <c r="ZI8" s="33"/>
      <c r="ZJ8" s="33"/>
      <c r="ZK8" s="33"/>
      <c r="ZL8" s="33"/>
      <c r="ZM8" s="33"/>
      <c r="ZN8" s="33"/>
      <c r="ZO8" s="33"/>
      <c r="ZP8" s="33"/>
      <c r="ZQ8" s="33"/>
      <c r="ZR8" s="33"/>
      <c r="ZS8" s="33"/>
      <c r="ZT8" s="33"/>
      <c r="ZU8" s="33"/>
      <c r="ZV8" s="33"/>
      <c r="ZW8" s="33"/>
      <c r="ZX8" s="33"/>
      <c r="ZY8" s="33"/>
      <c r="ZZ8" s="33"/>
      <c r="AAA8" s="33"/>
      <c r="AAB8" s="33"/>
      <c r="AAC8" s="33"/>
      <c r="AAD8" s="33"/>
      <c r="AAE8" s="33"/>
      <c r="AAF8" s="33"/>
      <c r="AAG8" s="33"/>
      <c r="AAH8" s="33"/>
      <c r="AAI8" s="33"/>
      <c r="AAJ8" s="33"/>
      <c r="AAK8" s="33"/>
      <c r="AAL8" s="33"/>
      <c r="AAM8" s="33"/>
      <c r="AAN8" s="33"/>
      <c r="AAO8" s="33"/>
      <c r="AAP8" s="33"/>
      <c r="AAQ8" s="33"/>
      <c r="AAR8" s="33"/>
      <c r="AAS8" s="33"/>
      <c r="AAT8" s="33"/>
      <c r="AAU8" s="33"/>
      <c r="AAV8" s="33"/>
      <c r="AAW8" s="33"/>
      <c r="AAX8" s="33"/>
      <c r="AAY8" s="33"/>
      <c r="AAZ8" s="33"/>
      <c r="ABA8" s="33"/>
      <c r="ABB8" s="33"/>
      <c r="ABC8" s="33"/>
      <c r="ABD8" s="33"/>
      <c r="ABE8" s="33"/>
      <c r="ABF8" s="33"/>
      <c r="ABG8" s="33"/>
      <c r="ABH8" s="33"/>
      <c r="ABI8" s="33"/>
      <c r="ABJ8" s="33"/>
      <c r="ABK8" s="33"/>
      <c r="ABL8" s="33"/>
      <c r="ABM8" s="33"/>
      <c r="ABN8" s="33"/>
      <c r="ABO8" s="33"/>
      <c r="ABP8" s="33"/>
      <c r="ABQ8" s="33"/>
      <c r="ABR8" s="33"/>
      <c r="ABS8" s="33"/>
      <c r="ABT8" s="33"/>
      <c r="ABU8" s="33"/>
      <c r="ABV8" s="33"/>
      <c r="ABW8" s="33"/>
      <c r="ABX8" s="33"/>
      <c r="ABY8" s="33"/>
      <c r="ABZ8" s="33"/>
      <c r="ACA8" s="33"/>
      <c r="ACB8" s="33"/>
      <c r="ACC8" s="33"/>
      <c r="ACD8" s="33"/>
      <c r="ACE8" s="33"/>
      <c r="ACF8" s="33"/>
      <c r="ACG8" s="33"/>
      <c r="ACH8" s="33"/>
      <c r="ACI8" s="33"/>
      <c r="ACJ8" s="33"/>
      <c r="ACK8" s="33"/>
      <c r="ACL8" s="33"/>
      <c r="ACM8" s="33"/>
      <c r="ACN8" s="33"/>
      <c r="ACO8" s="33"/>
      <c r="ACP8" s="33"/>
      <c r="ACQ8" s="33"/>
      <c r="ACR8" s="33"/>
      <c r="ACS8" s="33"/>
      <c r="ACT8" s="33"/>
      <c r="ACU8" s="33"/>
      <c r="ACV8" s="33"/>
      <c r="ACW8" s="33"/>
      <c r="ACX8" s="33"/>
      <c r="ACY8" s="33"/>
      <c r="ACZ8" s="33"/>
      <c r="ADA8" s="33"/>
      <c r="ADB8" s="33"/>
      <c r="ADC8" s="33"/>
      <c r="ADD8" s="33"/>
      <c r="ADE8" s="33"/>
      <c r="ADF8" s="33"/>
      <c r="ADG8" s="33"/>
      <c r="ADH8" s="33"/>
      <c r="ADI8" s="33"/>
      <c r="ADJ8" s="33"/>
      <c r="ADK8" s="33"/>
      <c r="ADL8" s="33"/>
      <c r="ADM8" s="33"/>
      <c r="ADN8" s="33"/>
      <c r="ADO8" s="33"/>
      <c r="ADP8" s="33"/>
      <c r="ADQ8" s="33"/>
      <c r="ADR8" s="33"/>
      <c r="ADS8" s="33"/>
      <c r="ADT8" s="33"/>
      <c r="ADU8" s="33"/>
      <c r="ADV8" s="33"/>
      <c r="ADW8" s="33"/>
      <c r="ADX8" s="33"/>
      <c r="ADY8" s="33"/>
      <c r="ADZ8" s="33"/>
      <c r="AEA8" s="33"/>
      <c r="AEB8" s="33"/>
      <c r="AEC8" s="33"/>
      <c r="AED8" s="33"/>
      <c r="AEE8" s="33"/>
      <c r="AEF8" s="33"/>
      <c r="AEG8" s="33"/>
      <c r="AEH8" s="33"/>
      <c r="AEI8" s="33"/>
      <c r="AEJ8" s="33"/>
      <c r="AEK8" s="33"/>
      <c r="AEL8" s="33"/>
      <c r="AEM8" s="33"/>
      <c r="AEN8" s="33"/>
      <c r="AEO8" s="33"/>
      <c r="AEP8" s="33"/>
      <c r="AEQ8" s="33"/>
      <c r="AER8" s="33"/>
      <c r="AES8" s="33"/>
      <c r="AET8" s="33"/>
      <c r="AEU8" s="33"/>
      <c r="AEV8" s="33"/>
      <c r="AEW8" s="33"/>
      <c r="AEX8" s="33"/>
      <c r="AEY8" s="33"/>
      <c r="AEZ8" s="33"/>
      <c r="AFA8" s="33"/>
      <c r="AFB8" s="33"/>
      <c r="AFC8" s="33"/>
      <c r="AFD8" s="33"/>
      <c r="AFE8" s="33"/>
      <c r="AFF8" s="33"/>
      <c r="AFG8" s="33"/>
      <c r="AFH8" s="33"/>
      <c r="AFI8" s="33"/>
      <c r="AFJ8" s="33"/>
      <c r="AFK8" s="33"/>
      <c r="AFL8" s="33"/>
      <c r="AFM8" s="33"/>
      <c r="AFN8" s="33"/>
      <c r="AFO8" s="33"/>
      <c r="AFP8" s="33"/>
      <c r="AFQ8" s="33"/>
      <c r="AFR8" s="33"/>
      <c r="AFS8" s="33"/>
      <c r="AFT8" s="33"/>
      <c r="AFU8" s="33"/>
      <c r="AFV8" s="33"/>
      <c r="AFW8" s="33"/>
      <c r="AFX8" s="33"/>
      <c r="AFY8" s="33"/>
      <c r="AFZ8" s="33"/>
      <c r="AGA8" s="33"/>
      <c r="AGB8" s="33"/>
      <c r="AGC8" s="33"/>
      <c r="AGD8" s="33"/>
      <c r="AGE8" s="33"/>
      <c r="AGF8" s="33"/>
      <c r="AGG8" s="33"/>
      <c r="AGH8" s="33"/>
      <c r="AGI8" s="33"/>
      <c r="AGJ8" s="33"/>
      <c r="AGK8" s="33"/>
      <c r="AGL8" s="33"/>
      <c r="AGM8" s="33"/>
      <c r="AGN8" s="33"/>
      <c r="AGO8" s="33"/>
      <c r="AGP8" s="33"/>
      <c r="AGQ8" s="33"/>
      <c r="AGR8" s="33"/>
      <c r="AGS8" s="33"/>
      <c r="AGT8" s="33"/>
      <c r="AGU8" s="33"/>
      <c r="AGV8" s="33"/>
      <c r="AGW8" s="33"/>
      <c r="AGX8" s="33"/>
      <c r="AGY8" s="33"/>
      <c r="AGZ8" s="33"/>
      <c r="AHA8" s="33"/>
      <c r="AHB8" s="33"/>
      <c r="AHC8" s="33"/>
      <c r="AHD8" s="33"/>
      <c r="AHE8" s="33"/>
      <c r="AHF8" s="33"/>
      <c r="AHG8" s="33"/>
      <c r="AHH8" s="33"/>
      <c r="AHI8" s="33"/>
      <c r="AHJ8" s="33"/>
      <c r="AHK8" s="33"/>
      <c r="AHL8" s="33"/>
      <c r="AHM8" s="33"/>
      <c r="AHN8" s="33"/>
      <c r="AHO8" s="33"/>
      <c r="AHP8" s="33"/>
      <c r="AHQ8" s="33"/>
      <c r="AHR8" s="33"/>
      <c r="AHS8" s="33"/>
      <c r="AHT8" s="3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33"/>
      <c r="AIN8" s="33"/>
      <c r="AIO8" s="33"/>
      <c r="AIP8" s="3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  <c r="AKA8" s="33"/>
      <c r="AKB8" s="33"/>
      <c r="AKC8" s="33"/>
      <c r="AKD8" s="33"/>
      <c r="AKE8" s="33"/>
      <c r="AKF8" s="33"/>
      <c r="AKG8" s="33"/>
      <c r="AKH8" s="33"/>
      <c r="AKI8" s="33"/>
      <c r="AKJ8" s="33"/>
      <c r="AKK8" s="33"/>
      <c r="AKL8" s="33"/>
      <c r="AKM8" s="33"/>
      <c r="AKN8" s="33"/>
      <c r="AKO8" s="33"/>
      <c r="AKP8" s="33"/>
      <c r="AKQ8" s="33"/>
      <c r="AKR8" s="33"/>
      <c r="AKS8" s="33"/>
      <c r="AKT8" s="33"/>
      <c r="AKU8" s="33"/>
      <c r="AKV8" s="33"/>
      <c r="AKW8" s="33"/>
      <c r="AKX8" s="33"/>
      <c r="AKY8" s="33"/>
      <c r="AKZ8" s="33"/>
      <c r="ALA8" s="33"/>
      <c r="ALB8" s="33"/>
      <c r="ALC8" s="33"/>
      <c r="ALD8" s="33"/>
      <c r="ALE8" s="33"/>
      <c r="ALF8" s="33"/>
      <c r="ALG8" s="33"/>
      <c r="ALH8" s="33"/>
      <c r="ALI8" s="33"/>
      <c r="ALJ8" s="33"/>
      <c r="ALK8" s="33"/>
      <c r="ALL8" s="33"/>
      <c r="ALM8" s="33"/>
      <c r="ALN8" s="33"/>
      <c r="ALO8" s="33"/>
      <c r="ALP8" s="33"/>
      <c r="ALQ8" s="33"/>
      <c r="ALR8" s="33"/>
      <c r="ALS8" s="33"/>
      <c r="ALT8" s="33"/>
      <c r="ALU8" s="33"/>
      <c r="ALV8" s="33"/>
      <c r="ALW8" s="33"/>
      <c r="ALX8" s="33"/>
      <c r="ALY8" s="33"/>
      <c r="ALZ8" s="33"/>
      <c r="AMA8" s="33"/>
    </row>
    <row r="9" spans="1:1015" s="33" customFormat="1" ht="21" customHeight="1" x14ac:dyDescent="0.25">
      <c r="A9" s="36">
        <v>1</v>
      </c>
      <c r="B9" s="37" t="s">
        <v>25</v>
      </c>
      <c r="C9" s="36" t="s">
        <v>26</v>
      </c>
      <c r="D9" s="36">
        <v>40</v>
      </c>
      <c r="E9" s="38">
        <v>54000</v>
      </c>
      <c r="F9" s="39">
        <f t="shared" ref="F9:F16" si="0">D9*E9</f>
        <v>2160000</v>
      </c>
      <c r="G9" s="40">
        <v>0.08</v>
      </c>
      <c r="H9" s="39">
        <f t="shared" ref="H9:H16" si="1">F9*G9</f>
        <v>172800</v>
      </c>
      <c r="I9" s="41">
        <f t="shared" ref="I9:I16" si="2">IF(G9=8%,D9*E9,0)</f>
        <v>2160000</v>
      </c>
      <c r="J9" s="42">
        <f t="shared" ref="J9:J16" si="3">IF(G9=10%,D9*E9,0)</f>
        <v>0</v>
      </c>
      <c r="K9" s="43">
        <f t="shared" ref="K9:K16" si="4">IF(G9=8%,D9*E9*8%,0)</f>
        <v>172800</v>
      </c>
      <c r="L9" s="43">
        <f t="shared" ref="L9:L16" si="5">IF(G9=10%,D9*E9*10%,0)</f>
        <v>0</v>
      </c>
      <c r="M9" s="44"/>
      <c r="Q9" s="34"/>
      <c r="R9" s="34"/>
      <c r="S9" s="34"/>
      <c r="T9" s="34"/>
      <c r="U9" s="34"/>
      <c r="V9" s="34"/>
    </row>
    <row r="10" spans="1:1015" s="33" customFormat="1" ht="21" customHeight="1" x14ac:dyDescent="0.25">
      <c r="A10" s="36">
        <v>2</v>
      </c>
      <c r="B10" s="37" t="s">
        <v>27</v>
      </c>
      <c r="C10" s="36" t="s">
        <v>28</v>
      </c>
      <c r="D10" s="36">
        <v>2</v>
      </c>
      <c r="E10" s="39">
        <v>20000</v>
      </c>
      <c r="F10" s="39">
        <f t="shared" si="0"/>
        <v>40000</v>
      </c>
      <c r="G10" s="40">
        <v>0.08</v>
      </c>
      <c r="H10" s="39">
        <f t="shared" si="1"/>
        <v>3200</v>
      </c>
      <c r="I10" s="41">
        <f t="shared" si="2"/>
        <v>40000</v>
      </c>
      <c r="J10" s="42">
        <f t="shared" si="3"/>
        <v>0</v>
      </c>
      <c r="K10" s="43">
        <f t="shared" si="4"/>
        <v>3200</v>
      </c>
      <c r="L10" s="43">
        <f t="shared" si="5"/>
        <v>0</v>
      </c>
      <c r="M10" s="44"/>
      <c r="Q10" s="34"/>
      <c r="R10" s="34"/>
      <c r="S10" s="34"/>
      <c r="T10" s="34"/>
      <c r="U10" s="34"/>
      <c r="V10" s="34"/>
    </row>
    <row r="11" spans="1:1015" s="33" customFormat="1" ht="21" customHeight="1" x14ac:dyDescent="0.25">
      <c r="A11" s="36">
        <v>3</v>
      </c>
      <c r="B11" s="37" t="s">
        <v>29</v>
      </c>
      <c r="C11" s="36" t="s">
        <v>30</v>
      </c>
      <c r="D11" s="36">
        <v>2</v>
      </c>
      <c r="E11" s="39">
        <v>6000</v>
      </c>
      <c r="F11" s="39">
        <f t="shared" si="0"/>
        <v>12000</v>
      </c>
      <c r="G11" s="40">
        <v>0.08</v>
      </c>
      <c r="H11" s="39">
        <f t="shared" si="1"/>
        <v>960</v>
      </c>
      <c r="I11" s="41">
        <f t="shared" si="2"/>
        <v>12000</v>
      </c>
      <c r="J11" s="42">
        <f t="shared" si="3"/>
        <v>0</v>
      </c>
      <c r="K11" s="43">
        <f t="shared" si="4"/>
        <v>960</v>
      </c>
      <c r="L11" s="43">
        <f t="shared" si="5"/>
        <v>0</v>
      </c>
      <c r="M11" s="44"/>
      <c r="Q11" s="34"/>
      <c r="R11" s="34"/>
      <c r="S11" s="34"/>
      <c r="T11" s="34"/>
      <c r="U11" s="34"/>
      <c r="V11" s="34"/>
    </row>
    <row r="12" spans="1:1015" s="53" customFormat="1" ht="21" customHeight="1" x14ac:dyDescent="0.25">
      <c r="A12" s="45">
        <v>4</v>
      </c>
      <c r="B12" s="46" t="s">
        <v>52</v>
      </c>
      <c r="C12" s="45" t="s">
        <v>38</v>
      </c>
      <c r="D12" s="45">
        <v>1</v>
      </c>
      <c r="E12" s="47">
        <v>6000</v>
      </c>
      <c r="F12" s="47">
        <f t="shared" si="0"/>
        <v>6000</v>
      </c>
      <c r="G12" s="48">
        <v>0.1</v>
      </c>
      <c r="H12" s="47">
        <f t="shared" si="1"/>
        <v>600</v>
      </c>
      <c r="I12" s="49">
        <f t="shared" si="2"/>
        <v>0</v>
      </c>
      <c r="J12" s="50">
        <f t="shared" si="3"/>
        <v>6000</v>
      </c>
      <c r="K12" s="51">
        <f t="shared" si="4"/>
        <v>0</v>
      </c>
      <c r="L12" s="51">
        <f t="shared" si="5"/>
        <v>600</v>
      </c>
      <c r="M12" s="52"/>
      <c r="Q12" s="54"/>
      <c r="R12" s="54"/>
      <c r="S12" s="54"/>
      <c r="T12" s="54"/>
      <c r="U12" s="54"/>
      <c r="V12" s="54"/>
    </row>
    <row r="13" spans="1:1015" s="53" customFormat="1" ht="21" customHeight="1" x14ac:dyDescent="0.25">
      <c r="A13" s="45">
        <v>5</v>
      </c>
      <c r="B13" s="46" t="s">
        <v>31</v>
      </c>
      <c r="C13" s="45" t="s">
        <v>32</v>
      </c>
      <c r="D13" s="45">
        <v>2</v>
      </c>
      <c r="E13" s="47">
        <v>26000</v>
      </c>
      <c r="F13" s="47">
        <f t="shared" si="0"/>
        <v>52000</v>
      </c>
      <c r="G13" s="48">
        <v>0.1</v>
      </c>
      <c r="H13" s="47">
        <f t="shared" si="1"/>
        <v>5200</v>
      </c>
      <c r="I13" s="49">
        <f t="shared" si="2"/>
        <v>0</v>
      </c>
      <c r="J13" s="50">
        <f t="shared" si="3"/>
        <v>52000</v>
      </c>
      <c r="K13" s="51">
        <f t="shared" si="4"/>
        <v>0</v>
      </c>
      <c r="L13" s="51">
        <f t="shared" si="5"/>
        <v>5200</v>
      </c>
      <c r="M13" s="52"/>
      <c r="Q13" s="54"/>
      <c r="R13" s="54"/>
      <c r="S13" s="54"/>
      <c r="T13" s="54"/>
      <c r="U13" s="54"/>
      <c r="V13" s="54"/>
    </row>
    <row r="14" spans="1:1015" s="53" customFormat="1" ht="21" customHeight="1" x14ac:dyDescent="0.25">
      <c r="A14" s="45">
        <v>6</v>
      </c>
      <c r="B14" s="46" t="s">
        <v>33</v>
      </c>
      <c r="C14" s="45" t="s">
        <v>34</v>
      </c>
      <c r="D14" s="45">
        <v>10</v>
      </c>
      <c r="E14" s="47">
        <v>2800</v>
      </c>
      <c r="F14" s="47">
        <f>D14*E14</f>
        <v>28000</v>
      </c>
      <c r="G14" s="48">
        <v>0.1</v>
      </c>
      <c r="H14" s="47">
        <f>F14*G14</f>
        <v>2800</v>
      </c>
      <c r="I14" s="49">
        <f>IF(G14=8%,D14*E14,0)</f>
        <v>0</v>
      </c>
      <c r="J14" s="50">
        <f>IF(G14=10%,D14*E14,0)</f>
        <v>28000</v>
      </c>
      <c r="K14" s="51">
        <f>IF(G14=8%,D14*E14*8%,0)</f>
        <v>0</v>
      </c>
      <c r="L14" s="51">
        <f>IF(G14=10%,D14*E14*10%,0)</f>
        <v>2800</v>
      </c>
      <c r="M14" s="52"/>
      <c r="Q14" s="54"/>
      <c r="R14" s="54"/>
      <c r="S14" s="54"/>
      <c r="T14" s="54"/>
      <c r="U14" s="54"/>
      <c r="V14" s="54"/>
    </row>
    <row r="15" spans="1:1015" s="53" customFormat="1" ht="21" customHeight="1" x14ac:dyDescent="0.25">
      <c r="A15" s="45">
        <v>7</v>
      </c>
      <c r="B15" s="46" t="s">
        <v>35</v>
      </c>
      <c r="C15" s="45" t="s">
        <v>36</v>
      </c>
      <c r="D15" s="45">
        <v>1</v>
      </c>
      <c r="E15" s="47">
        <v>17000</v>
      </c>
      <c r="F15" s="47">
        <f t="shared" ref="F15" si="6">D15*E15</f>
        <v>17000</v>
      </c>
      <c r="G15" s="48">
        <v>0.1</v>
      </c>
      <c r="H15" s="47">
        <f t="shared" ref="H15" si="7">F15*G15</f>
        <v>1700</v>
      </c>
      <c r="I15" s="49">
        <f t="shared" ref="I15" si="8">IF(G15=8%,D15*E15,0)</f>
        <v>0</v>
      </c>
      <c r="J15" s="50">
        <f t="shared" ref="J15" si="9">IF(G15=10%,D15*E15,0)</f>
        <v>17000</v>
      </c>
      <c r="K15" s="51">
        <f t="shared" ref="K15" si="10">IF(G15=8%,D15*E15*8%,0)</f>
        <v>0</v>
      </c>
      <c r="L15" s="51">
        <f t="shared" ref="L15" si="11">IF(G15=10%,D15*E15*10%,0)</f>
        <v>1700</v>
      </c>
      <c r="M15" s="52"/>
      <c r="Q15" s="54"/>
      <c r="R15" s="54"/>
      <c r="S15" s="54"/>
      <c r="T15" s="54"/>
      <c r="U15" s="54"/>
      <c r="V15" s="54"/>
    </row>
    <row r="16" spans="1:1015" s="53" customFormat="1" ht="21" customHeight="1" x14ac:dyDescent="0.25">
      <c r="A16" s="45">
        <v>8</v>
      </c>
      <c r="B16" s="46" t="s">
        <v>37</v>
      </c>
      <c r="C16" s="45" t="s">
        <v>38</v>
      </c>
      <c r="D16" s="45">
        <v>1</v>
      </c>
      <c r="E16" s="47">
        <v>33000</v>
      </c>
      <c r="F16" s="47">
        <f t="shared" si="0"/>
        <v>33000</v>
      </c>
      <c r="G16" s="48">
        <v>0.1</v>
      </c>
      <c r="H16" s="47">
        <f t="shared" si="1"/>
        <v>3300</v>
      </c>
      <c r="I16" s="49">
        <f t="shared" si="2"/>
        <v>0</v>
      </c>
      <c r="J16" s="50">
        <f t="shared" si="3"/>
        <v>33000</v>
      </c>
      <c r="K16" s="51">
        <f t="shared" si="4"/>
        <v>0</v>
      </c>
      <c r="L16" s="51">
        <f t="shared" si="5"/>
        <v>3300</v>
      </c>
      <c r="M16" s="52"/>
      <c r="Q16" s="54"/>
      <c r="R16" s="54"/>
      <c r="S16" s="54"/>
      <c r="T16" s="54"/>
      <c r="U16" s="54"/>
      <c r="V16" s="54"/>
    </row>
    <row r="17" spans="1:22" s="13" customFormat="1" ht="21" customHeight="1" x14ac:dyDescent="0.25">
      <c r="A17" s="55"/>
      <c r="B17" s="56" t="s">
        <v>39</v>
      </c>
      <c r="C17" s="57" t="s">
        <v>40</v>
      </c>
      <c r="D17" s="58"/>
      <c r="E17" s="81" t="s">
        <v>41</v>
      </c>
      <c r="F17" s="82"/>
      <c r="G17" s="83"/>
      <c r="H17" s="59" t="s">
        <v>42</v>
      </c>
      <c r="I17" s="60">
        <f>SUM(I9:I16)</f>
        <v>2212000</v>
      </c>
      <c r="J17" s="60">
        <f>SUM(J9:J16)</f>
        <v>136000</v>
      </c>
      <c r="K17" s="60">
        <f>SUM(K9:K16)</f>
        <v>176960</v>
      </c>
      <c r="L17" s="60">
        <f>SUM(L9:L16)</f>
        <v>13600</v>
      </c>
      <c r="Q17" s="14"/>
      <c r="R17" s="14"/>
      <c r="S17" s="14"/>
      <c r="T17" s="14"/>
      <c r="U17" s="14"/>
      <c r="V17" s="14"/>
    </row>
    <row r="18" spans="1:22" s="5" customFormat="1" ht="21" customHeight="1" x14ac:dyDescent="0.25">
      <c r="A18" s="61"/>
      <c r="B18" s="62" t="s">
        <v>43</v>
      </c>
      <c r="C18" s="84">
        <f>I17</f>
        <v>2212000</v>
      </c>
      <c r="D18" s="85"/>
      <c r="E18" s="84">
        <f>K17</f>
        <v>176960</v>
      </c>
      <c r="F18" s="86"/>
      <c r="G18" s="85"/>
      <c r="H18" s="63">
        <f>C18+E18</f>
        <v>2388960</v>
      </c>
      <c r="I18" s="64"/>
      <c r="J18" s="64"/>
      <c r="Q18" s="6"/>
      <c r="R18" s="6"/>
      <c r="S18" s="6"/>
      <c r="T18" s="6"/>
      <c r="U18" s="6"/>
      <c r="V18" s="6"/>
    </row>
    <row r="19" spans="1:22" s="5" customFormat="1" ht="21" customHeight="1" x14ac:dyDescent="0.25">
      <c r="A19" s="61"/>
      <c r="B19" s="62" t="s">
        <v>44</v>
      </c>
      <c r="C19" s="84">
        <f>J17</f>
        <v>136000</v>
      </c>
      <c r="D19" s="85"/>
      <c r="E19" s="84">
        <f>L17</f>
        <v>13600</v>
      </c>
      <c r="F19" s="86"/>
      <c r="G19" s="85"/>
      <c r="H19" s="63">
        <f>C19+E19</f>
        <v>149600</v>
      </c>
      <c r="I19" s="64"/>
      <c r="J19" s="64"/>
      <c r="Q19" s="6"/>
      <c r="R19" s="6"/>
      <c r="S19" s="6"/>
      <c r="T19" s="6"/>
      <c r="U19" s="6"/>
      <c r="V19" s="6"/>
    </row>
    <row r="20" spans="1:22" s="5" customFormat="1" ht="21" customHeight="1" x14ac:dyDescent="0.25">
      <c r="A20" s="61"/>
      <c r="B20" s="65" t="s">
        <v>45</v>
      </c>
      <c r="C20" s="87">
        <f>SUM(C18:D19)</f>
        <v>2348000</v>
      </c>
      <c r="D20" s="88"/>
      <c r="E20" s="87">
        <f>SUM(E18:G19)</f>
        <v>190560</v>
      </c>
      <c r="F20" s="89"/>
      <c r="G20" s="88"/>
      <c r="H20" s="66">
        <f>SUM(H18:H19)</f>
        <v>2538560</v>
      </c>
      <c r="I20" s="64"/>
      <c r="J20" s="64"/>
      <c r="M20" s="67"/>
      <c r="N20" s="67"/>
      <c r="Q20" s="6"/>
      <c r="R20" s="6"/>
      <c r="S20" s="6"/>
      <c r="T20" s="6"/>
      <c r="U20" s="6"/>
      <c r="V20" s="6"/>
    </row>
    <row r="21" spans="1:22" s="5" customFormat="1" ht="15.95" customHeight="1" x14ac:dyDescent="0.25">
      <c r="A21" s="90"/>
      <c r="B21" s="90"/>
      <c r="C21" s="90"/>
      <c r="D21" s="90"/>
      <c r="E21" s="90"/>
      <c r="F21" s="90"/>
      <c r="G21" s="90"/>
      <c r="H21" s="90"/>
      <c r="I21" s="64"/>
      <c r="J21" s="64"/>
      <c r="Q21" s="6"/>
      <c r="R21" s="6"/>
      <c r="S21" s="6"/>
      <c r="T21" s="6"/>
      <c r="U21" s="6"/>
      <c r="V21" s="6"/>
    </row>
    <row r="22" spans="1:22" s="71" customFormat="1" ht="15" x14ac:dyDescent="0.25">
      <c r="A22" s="68"/>
      <c r="B22" s="69"/>
      <c r="C22" s="69"/>
      <c r="D22" s="76">
        <f>H6</f>
        <v>45232</v>
      </c>
      <c r="E22" s="76"/>
      <c r="F22" s="76"/>
      <c r="G22" s="76"/>
      <c r="H22" s="76"/>
      <c r="I22" s="70"/>
      <c r="J22" s="70"/>
      <c r="Q22" s="72"/>
      <c r="R22" s="72"/>
      <c r="S22" s="72"/>
      <c r="T22" s="72"/>
      <c r="U22" s="72"/>
      <c r="V22" s="72"/>
    </row>
    <row r="23" spans="1:22" s="5" customFormat="1" x14ac:dyDescent="0.25">
      <c r="A23" s="73" t="s">
        <v>46</v>
      </c>
      <c r="B23" s="73"/>
      <c r="C23" s="73" t="s">
        <v>47</v>
      </c>
      <c r="D23" s="74"/>
      <c r="E23" s="74"/>
      <c r="F23" s="74"/>
      <c r="G23" s="74"/>
      <c r="H23" s="73" t="s">
        <v>48</v>
      </c>
      <c r="Q23" s="6"/>
      <c r="R23" s="6"/>
      <c r="S23" s="6"/>
      <c r="T23" s="6"/>
      <c r="U23" s="6"/>
      <c r="V23" s="6"/>
    </row>
    <row r="24" spans="1:22" s="5" customFormat="1" x14ac:dyDescent="0.25">
      <c r="A24" s="5" t="s">
        <v>49</v>
      </c>
      <c r="C24" s="5" t="s">
        <v>49</v>
      </c>
      <c r="H24" s="5" t="s">
        <v>50</v>
      </c>
      <c r="Q24" s="6"/>
      <c r="R24" s="6"/>
      <c r="S24" s="6"/>
      <c r="T24" s="6"/>
      <c r="U24" s="6"/>
      <c r="V24" s="6"/>
    </row>
    <row r="28" spans="1:22" s="5" customFormat="1" ht="15.6" customHeight="1" x14ac:dyDescent="0.25">
      <c r="H28" s="75" t="s">
        <v>51</v>
      </c>
      <c r="Q28" s="6"/>
      <c r="R28" s="6"/>
      <c r="S28" s="6"/>
      <c r="T28" s="6"/>
      <c r="U28" s="6"/>
      <c r="V28" s="6"/>
    </row>
    <row r="29" spans="1:22" s="5" customFormat="1" ht="15.6" customHeight="1" x14ac:dyDescent="0.25">
      <c r="Q29" s="6"/>
      <c r="R29" s="6"/>
      <c r="S29" s="6"/>
      <c r="T29" s="6"/>
      <c r="U29" s="6"/>
      <c r="V29" s="6"/>
    </row>
    <row r="30" spans="1:22" s="5" customFormat="1" ht="15.6" customHeight="1" x14ac:dyDescent="0.25">
      <c r="Q30" s="6"/>
      <c r="R30" s="6"/>
      <c r="S30" s="6"/>
      <c r="T30" s="6"/>
      <c r="U30" s="6"/>
      <c r="V30" s="6"/>
    </row>
  </sheetData>
  <mergeCells count="12">
    <mergeCell ref="D22:H22"/>
    <mergeCell ref="A3:H3"/>
    <mergeCell ref="I6:L6"/>
    <mergeCell ref="A7:E7"/>
    <mergeCell ref="E17:G17"/>
    <mergeCell ref="C18:D18"/>
    <mergeCell ref="E18:G18"/>
    <mergeCell ref="C19:D19"/>
    <mergeCell ref="E19:G19"/>
    <mergeCell ref="C20:D20"/>
    <mergeCell ref="E20:G20"/>
    <mergeCell ref="A21:H21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2.11.23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2023-11-01T09:01:13Z</dcterms:created>
  <dcterms:modified xsi:type="dcterms:W3CDTF">2023-11-01T09:20:48Z</dcterms:modified>
</cp:coreProperties>
</file>