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CNS\VPP\"/>
    </mc:Choice>
  </mc:AlternateContent>
  <bookViews>
    <workbookView xWindow="480" yWindow="105" windowWidth="27795" windowHeight="12600"/>
  </bookViews>
  <sheets>
    <sheet name="8.12.22" sheetId="2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G14" i="2" l="1"/>
  <c r="D16" i="2" l="1"/>
  <c r="G11" i="2"/>
  <c r="K10" i="2"/>
  <c r="J10" i="2"/>
  <c r="I10" i="2"/>
  <c r="H10" i="2"/>
  <c r="H11" i="2" s="1"/>
  <c r="G10" i="2"/>
  <c r="K9" i="2"/>
  <c r="K11" i="2" s="1"/>
  <c r="J9" i="2"/>
  <c r="J11" i="2" s="1"/>
  <c r="I9" i="2"/>
  <c r="H9" i="2"/>
  <c r="G9" i="2"/>
  <c r="I11" i="2" l="1"/>
  <c r="G12" i="2"/>
  <c r="L11" i="2"/>
</calcChain>
</file>

<file path=xl/sharedStrings.xml><?xml version="1.0" encoding="utf-8"?>
<sst xmlns="http://schemas.openxmlformats.org/spreadsheetml/2006/main" count="45" uniqueCount="44">
  <si>
    <t>PHIẾU XUẤT KHO</t>
  </si>
  <si>
    <t xml:space="preserve">CÔNG TY:  CÔNG TY TNHH MTV TM VÀ DV NGỌC THƠM </t>
  </si>
  <si>
    <t>Điện Thoại: 028.6290.6631</t>
  </si>
  <si>
    <t>Số phiếu:</t>
  </si>
  <si>
    <t>BH4750/22</t>
  </si>
  <si>
    <t>Địa chỉ giao hàng: 207/25/10 Phạm Văn Hai,P.5,Q.Tân Bình</t>
  </si>
  <si>
    <t xml:space="preserve">Ngày:  </t>
  </si>
  <si>
    <t>KHÔNG XÓA (CT TỰ NHẢY)</t>
  </si>
  <si>
    <t>Liên hệ: A.HOÀNG - 0939 428 877 ; C.DƯƠNG - 0939 428 877</t>
  </si>
  <si>
    <t>Số hóa đơn:</t>
  </si>
  <si>
    <t/>
  </si>
  <si>
    <t>A</t>
  </si>
  <si>
    <t>B</t>
  </si>
  <si>
    <t>C</t>
  </si>
  <si>
    <t>D</t>
  </si>
  <si>
    <t>E</t>
  </si>
  <si>
    <t>STT</t>
  </si>
  <si>
    <t>TÊN HÀNG</t>
  </si>
  <si>
    <t>ĐVT</t>
  </si>
  <si>
    <t>SỐ LƯỢNG</t>
  </si>
  <si>
    <t xml:space="preserve">ĐƠN GIÁ </t>
  </si>
  <si>
    <t>THUẾ</t>
  </si>
  <si>
    <t>THÀNH TIỀN SAU THUẾ</t>
  </si>
  <si>
    <t>T.tiền mã 8%</t>
  </si>
  <si>
    <t>CK mã 8%</t>
  </si>
  <si>
    <t>T.tiền mã 10%</t>
  </si>
  <si>
    <t>CK mã 10%</t>
  </si>
  <si>
    <t>tiền thuế</t>
  </si>
  <si>
    <t>Giấy Delight A4/70</t>
  </si>
  <si>
    <t>Gram</t>
  </si>
  <si>
    <t xml:space="preserve">Kim bấm Plus S10 </t>
  </si>
  <si>
    <t>Hộp nhỏ</t>
  </si>
  <si>
    <t>TOTAL</t>
  </si>
  <si>
    <t>CK 5%</t>
  </si>
  <si>
    <t>CK=(sumA+sumC)*5%</t>
  </si>
  <si>
    <t>Trừ tiền chiếc khấu đơn hàng tháng 11</t>
  </si>
  <si>
    <t>THÀNH TIỀN THANH TOÁN</t>
  </si>
  <si>
    <t>T.Toán=(sumA+sumC)-CK+sumE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</si>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</sst>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d/m/yyyy;@"/>
    <numFmt numFmtId="166" formatCode="#,##0_ ;[Red]\-#,##0\ "/>
    <numFmt numFmtId="167" formatCode="_-* #,##0\ _₫_-;\-* #,##0\ _₫_-;_-* &quot;-&quot;??\ _₫_-;_-@_-"/>
    <numFmt numFmtId="168" formatCode="&quot;Ngày &quot;dd&quot; Tháng &quot;mm&quot; Năm &quot;yyyy"/>
    <numFmt numFmtId="169" formatCode="#,##0_ ;\-#,##0\ "/>
  </numFmts>
  <fonts count="23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b/>
      <sz val="11"/>
      <name val="Calibri Light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12"/>
      <color rgb="FFC00000"/>
      <name val="Times New Roman"/>
      <family val="1"/>
    </font>
    <font>
      <sz val="11"/>
      <color rgb="FFC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1" applyFont="1" applyAlignment="1"/>
    <xf numFmtId="0" fontId="3" fillId="0" borderId="0" xfId="1" applyFont="1" applyAlignment="1">
      <alignment horizontal="left"/>
    </xf>
    <xf numFmtId="0" fontId="3" fillId="0" borderId="0" xfId="1" applyFont="1" applyAlignment="1"/>
    <xf numFmtId="0" fontId="4" fillId="0" borderId="0" xfId="1" applyFont="1" applyAlignment="1"/>
    <xf numFmtId="0" fontId="5" fillId="0" borderId="0" xfId="1" applyFont="1"/>
    <xf numFmtId="0" fontId="1" fillId="0" borderId="0" xfId="1"/>
    <xf numFmtId="0" fontId="5" fillId="0" borderId="0" xfId="1" applyFont="1" applyAlignment="1">
      <alignment horizontal="left"/>
    </xf>
    <xf numFmtId="0" fontId="5" fillId="0" borderId="0" xfId="1" applyFont="1" applyAlignment="1"/>
    <xf numFmtId="0" fontId="8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3" fillId="3" borderId="3" xfId="2" applyFont="1" applyFill="1" applyBorder="1" applyAlignment="1">
      <alignment horizontal="center" vertical="center" wrapText="1"/>
    </xf>
    <xf numFmtId="166" fontId="13" fillId="3" borderId="1" xfId="2" applyNumberFormat="1" applyFont="1" applyFill="1" applyBorder="1" applyAlignment="1">
      <alignment horizontal="center" vertical="center" wrapText="1"/>
    </xf>
    <xf numFmtId="166" fontId="14" fillId="3" borderId="1" xfId="2" applyNumberFormat="1" applyFont="1" applyFill="1" applyBorder="1" applyAlignment="1">
      <alignment horizontal="center" vertical="center" wrapText="1"/>
    </xf>
    <xf numFmtId="166" fontId="15" fillId="3" borderId="1" xfId="2" applyNumberFormat="1" applyFont="1" applyFill="1" applyBorder="1" applyAlignment="1">
      <alignment horizontal="center" vertical="center" wrapText="1"/>
    </xf>
    <xf numFmtId="0" fontId="16" fillId="4" borderId="1" xfId="1" applyFont="1" applyFill="1" applyBorder="1"/>
    <xf numFmtId="0" fontId="16" fillId="0" borderId="1" xfId="1" applyFont="1" applyBorder="1" applyAlignment="1">
      <alignment horizontal="center"/>
    </xf>
    <xf numFmtId="0" fontId="16" fillId="0" borderId="0" xfId="1" applyFont="1"/>
    <xf numFmtId="0" fontId="11" fillId="0" borderId="0" xfId="1" applyFont="1"/>
    <xf numFmtId="0" fontId="10" fillId="0" borderId="1" xfId="1" applyFont="1" applyBorder="1" applyAlignment="1">
      <alignment horizontal="center" vertical="center" wrapText="1"/>
    </xf>
    <xf numFmtId="167" fontId="5" fillId="0" borderId="1" xfId="3" applyNumberFormat="1" applyFont="1" applyBorder="1" applyAlignment="1">
      <alignment horizontal="left" vertical="center" wrapText="1"/>
    </xf>
    <xf numFmtId="9" fontId="5" fillId="0" borderId="1" xfId="4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3" fontId="16" fillId="0" borderId="1" xfId="1" applyNumberFormat="1" applyFont="1" applyBorder="1"/>
    <xf numFmtId="3" fontId="16" fillId="5" borderId="1" xfId="1" applyNumberFormat="1" applyFont="1" applyFill="1" applyBorder="1"/>
    <xf numFmtId="167" fontId="16" fillId="0" borderId="1" xfId="1" applyNumberFormat="1" applyFont="1" applyBorder="1"/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 wrapText="1"/>
    </xf>
    <xf numFmtId="167" fontId="17" fillId="0" borderId="1" xfId="3" applyNumberFormat="1" applyFont="1" applyBorder="1" applyAlignment="1">
      <alignment horizontal="left" vertical="center" wrapText="1"/>
    </xf>
    <xf numFmtId="9" fontId="17" fillId="0" borderId="1" xfId="4" applyFont="1" applyBorder="1" applyAlignment="1">
      <alignment horizontal="center" vertical="center" wrapText="1"/>
    </xf>
    <xf numFmtId="3" fontId="17" fillId="0" borderId="1" xfId="1" applyNumberFormat="1" applyFont="1" applyBorder="1" applyAlignment="1">
      <alignment horizontal="center" vertical="center"/>
    </xf>
    <xf numFmtId="3" fontId="18" fillId="0" borderId="1" xfId="1" applyNumberFormat="1" applyFont="1" applyBorder="1"/>
    <xf numFmtId="3" fontId="18" fillId="5" borderId="1" xfId="1" applyNumberFormat="1" applyFont="1" applyFill="1" applyBorder="1"/>
    <xf numFmtId="167" fontId="18" fillId="0" borderId="1" xfId="1" applyNumberFormat="1" applyFont="1" applyBorder="1"/>
    <xf numFmtId="0" fontId="18" fillId="0" borderId="0" xfId="1" applyFont="1"/>
    <xf numFmtId="0" fontId="19" fillId="0" borderId="1" xfId="2" applyFont="1" applyBorder="1" applyAlignment="1" applyProtection="1">
      <alignment horizontal="center" vertical="center"/>
      <protection locked="0"/>
    </xf>
    <xf numFmtId="3" fontId="20" fillId="6" borderId="1" xfId="1" applyNumberFormat="1" applyFont="1" applyFill="1" applyBorder="1" applyAlignment="1">
      <alignment horizontal="center"/>
    </xf>
    <xf numFmtId="3" fontId="20" fillId="4" borderId="1" xfId="1" applyNumberFormat="1" applyFont="1" applyFill="1" applyBorder="1"/>
    <xf numFmtId="3" fontId="20" fillId="7" borderId="1" xfId="1" applyNumberFormat="1" applyFont="1" applyFill="1" applyBorder="1"/>
    <xf numFmtId="3" fontId="21" fillId="8" borderId="0" xfId="1" applyNumberFormat="1" applyFont="1" applyFill="1" applyBorder="1"/>
    <xf numFmtId="3" fontId="16" fillId="0" borderId="0" xfId="1" applyNumberFormat="1" applyFont="1" applyBorder="1"/>
    <xf numFmtId="0" fontId="19" fillId="0" borderId="6" xfId="2" applyFont="1" applyBorder="1" applyAlignment="1" applyProtection="1">
      <alignment horizontal="center" vertical="center"/>
      <protection locked="0"/>
    </xf>
    <xf numFmtId="3" fontId="20" fillId="2" borderId="1" xfId="1" applyNumberFormat="1" applyFont="1" applyFill="1" applyBorder="1" applyAlignment="1">
      <alignment horizontal="center"/>
    </xf>
    <xf numFmtId="0" fontId="16" fillId="9" borderId="0" xfId="1" applyFont="1" applyFill="1" applyBorder="1" applyAlignment="1">
      <alignment horizontal="center"/>
    </xf>
    <xf numFmtId="0" fontId="19" fillId="9" borderId="0" xfId="2" applyFont="1" applyFill="1" applyBorder="1" applyAlignment="1" applyProtection="1">
      <alignment horizontal="center" vertical="center"/>
      <protection locked="0"/>
    </xf>
    <xf numFmtId="3" fontId="16" fillId="9" borderId="0" xfId="1" applyNumberFormat="1" applyFont="1" applyFill="1" applyBorder="1"/>
    <xf numFmtId="0" fontId="16" fillId="9" borderId="0" xfId="1" applyFont="1" applyFill="1"/>
    <xf numFmtId="0" fontId="22" fillId="0" borderId="0" xfId="1" applyFont="1" applyBorder="1"/>
    <xf numFmtId="169" fontId="22" fillId="0" borderId="0" xfId="1" applyNumberFormat="1" applyFont="1" applyBorder="1"/>
    <xf numFmtId="0" fontId="22" fillId="0" borderId="0" xfId="1" applyFont="1"/>
    <xf numFmtId="0" fontId="19" fillId="0" borderId="4" xfId="2" applyFont="1" applyBorder="1" applyAlignment="1" applyProtection="1">
      <alignment horizontal="center" vertical="center"/>
      <protection locked="0"/>
    </xf>
    <xf numFmtId="0" fontId="19" fillId="0" borderId="5" xfId="2" applyFont="1" applyBorder="1" applyAlignment="1" applyProtection="1">
      <alignment horizontal="center" vertical="center"/>
      <protection locked="0"/>
    </xf>
    <xf numFmtId="0" fontId="19" fillId="0" borderId="6" xfId="2" applyFont="1" applyBorder="1" applyAlignment="1" applyProtection="1">
      <alignment horizontal="center" vertical="center"/>
      <protection locked="0"/>
    </xf>
    <xf numFmtId="0" fontId="22" fillId="0" borderId="0" xfId="1" applyFont="1" applyBorder="1" applyAlignment="1">
      <alignment horizontal="left"/>
    </xf>
    <xf numFmtId="168" fontId="19" fillId="9" borderId="0" xfId="2" applyNumberFormat="1" applyFont="1" applyFill="1" applyBorder="1" applyAlignment="1" applyProtection="1">
      <alignment horizontal="right" vertical="center"/>
      <protection locked="0"/>
    </xf>
    <xf numFmtId="0" fontId="7" fillId="0" borderId="0" xfId="2" applyFont="1" applyBorder="1" applyAlignment="1">
      <alignment horizontal="center"/>
    </xf>
    <xf numFmtId="0" fontId="8" fillId="0" borderId="0" xfId="2" applyFont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9" fillId="0" borderId="1" xfId="2" applyFont="1" applyBorder="1" applyAlignment="1" applyProtection="1">
      <alignment horizontal="center" vertical="center"/>
      <protection locked="0"/>
    </xf>
  </cellXfs>
  <cellStyles count="7">
    <cellStyle name="Comma 10" xfId="5"/>
    <cellStyle name="Comma 2" xfId="6"/>
    <cellStyle name="Comma 3" xfId="3"/>
    <cellStyle name="Explanatory Text 2" xfId="2"/>
    <cellStyle name="Normal" xfId="0" builtinId="0"/>
    <cellStyle name="Normal 2" xfId="1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1442830</xdr:colOff>
      <xdr:row>2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4350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24"/>
  <sheetViews>
    <sheetView showGridLines="0" tabSelected="1" zoomScale="115" zoomScaleNormal="115" workbookViewId="0">
      <selection activeCell="H1" sqref="H1:L1048576"/>
    </sheetView>
  </sheetViews>
  <sheetFormatPr defaultColWidth="9.140625" defaultRowHeight="15.75" x14ac:dyDescent="0.25"/>
  <cols>
    <col min="1" max="1" width="6.42578125" style="5" customWidth="1"/>
    <col min="2" max="2" width="32.7109375" style="5" customWidth="1"/>
    <col min="3" max="3" width="11.140625" style="5" customWidth="1"/>
    <col min="4" max="4" width="12.140625" style="5" customWidth="1"/>
    <col min="5" max="5" width="12.42578125" style="5" customWidth="1"/>
    <col min="6" max="6" width="6.140625" style="5" customWidth="1"/>
    <col min="7" max="7" width="23" style="5" customWidth="1"/>
    <col min="8" max="8" width="12.42578125" style="5" hidden="1" customWidth="1"/>
    <col min="9" max="9" width="10.140625" style="5" hidden="1" customWidth="1"/>
    <col min="10" max="10" width="13.5703125" style="5" hidden="1" customWidth="1"/>
    <col min="11" max="11" width="11.5703125" style="5" hidden="1" customWidth="1"/>
    <col min="12" max="12" width="11.42578125" style="5" hidden="1" customWidth="1"/>
    <col min="13" max="253" width="8.7109375" style="5" customWidth="1"/>
    <col min="254" max="254" width="71.28515625" style="5" customWidth="1"/>
    <col min="255" max="255" width="13.5703125" style="5" customWidth="1"/>
    <col min="256" max="256" width="14" style="5" customWidth="1"/>
    <col min="257" max="257" width="36.140625" style="5" customWidth="1"/>
    <col min="258" max="509" width="8.7109375" style="5" customWidth="1"/>
    <col min="510" max="510" width="71.28515625" style="5" customWidth="1"/>
    <col min="511" max="511" width="13.5703125" style="5" customWidth="1"/>
    <col min="512" max="512" width="14" style="5" customWidth="1"/>
    <col min="513" max="513" width="36.140625" style="5" customWidth="1"/>
    <col min="514" max="765" width="8.7109375" style="5" customWidth="1"/>
    <col min="766" max="766" width="71.28515625" style="5" customWidth="1"/>
    <col min="767" max="767" width="13.5703125" style="5" customWidth="1"/>
    <col min="768" max="768" width="14" style="5" customWidth="1"/>
    <col min="769" max="769" width="36.140625" style="5" customWidth="1"/>
    <col min="770" max="1020" width="8.7109375" style="5" customWidth="1"/>
    <col min="1021" max="16384" width="9.140625" style="6"/>
  </cols>
  <sheetData>
    <row r="1" spans="1:1020" ht="20.25" x14ac:dyDescent="0.3">
      <c r="A1" s="1"/>
      <c r="B1" s="1"/>
      <c r="C1" s="2"/>
      <c r="D1" s="3"/>
      <c r="E1" s="3"/>
      <c r="F1" s="3"/>
      <c r="G1" s="4"/>
      <c r="H1" s="3"/>
      <c r="I1" s="3"/>
      <c r="J1" s="3"/>
    </row>
    <row r="2" spans="1:1020" ht="38.25" customHeight="1" x14ac:dyDescent="0.3">
      <c r="A2" s="3"/>
      <c r="B2" s="3"/>
      <c r="C2" s="7"/>
      <c r="D2" s="8"/>
      <c r="E2" s="8"/>
      <c r="F2" s="8"/>
      <c r="G2" s="8"/>
      <c r="H2" s="8"/>
      <c r="I2" s="8"/>
      <c r="J2" s="8"/>
    </row>
    <row r="3" spans="1:1020" ht="25.5" customHeight="1" x14ac:dyDescent="0.3">
      <c r="A3" s="65" t="s">
        <v>0</v>
      </c>
      <c r="B3" s="65"/>
      <c r="C3" s="65"/>
      <c r="D3" s="65"/>
      <c r="E3" s="65"/>
      <c r="F3" s="65"/>
      <c r="G3" s="65"/>
    </row>
    <row r="4" spans="1:1020" s="13" customFormat="1" ht="18" customHeight="1" x14ac:dyDescent="0.25">
      <c r="A4" s="9" t="s">
        <v>1</v>
      </c>
      <c r="B4" s="10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</row>
    <row r="5" spans="1:1020" s="13" customFormat="1" ht="18" customHeight="1" x14ac:dyDescent="0.25">
      <c r="A5" s="14" t="s">
        <v>2</v>
      </c>
      <c r="B5" s="15"/>
      <c r="C5" s="15"/>
      <c r="D5" s="15"/>
      <c r="E5" s="16" t="s">
        <v>3</v>
      </c>
      <c r="F5" s="16"/>
      <c r="G5" s="17" t="s">
        <v>4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</row>
    <row r="6" spans="1:1020" s="13" customFormat="1" ht="19.5" customHeight="1" x14ac:dyDescent="0.25">
      <c r="A6" s="66" t="s">
        <v>5</v>
      </c>
      <c r="B6" s="66"/>
      <c r="C6" s="66"/>
      <c r="D6" s="66"/>
      <c r="E6" s="16" t="s">
        <v>6</v>
      </c>
      <c r="F6" s="16"/>
      <c r="G6" s="18">
        <v>44903</v>
      </c>
      <c r="H6" s="67" t="s">
        <v>7</v>
      </c>
      <c r="I6" s="68"/>
      <c r="J6" s="68"/>
      <c r="K6" s="68"/>
      <c r="L6" s="68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</row>
    <row r="7" spans="1:1020" s="13" customFormat="1" ht="18" customHeight="1" x14ac:dyDescent="0.25">
      <c r="A7" s="14" t="s">
        <v>8</v>
      </c>
      <c r="B7" s="15"/>
      <c r="C7" s="15"/>
      <c r="D7" s="15"/>
      <c r="E7" s="19" t="s">
        <v>9</v>
      </c>
      <c r="F7" s="19"/>
      <c r="G7" s="18" t="s">
        <v>10</v>
      </c>
      <c r="H7" s="20" t="s">
        <v>11</v>
      </c>
      <c r="I7" s="20" t="s">
        <v>12</v>
      </c>
      <c r="J7" s="20" t="s">
        <v>13</v>
      </c>
      <c r="K7" s="20" t="s">
        <v>14</v>
      </c>
      <c r="L7" s="20" t="s">
        <v>15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</row>
    <row r="8" spans="1:1020" s="28" customFormat="1" ht="18" customHeight="1" x14ac:dyDescent="0.25">
      <c r="A8" s="21" t="s">
        <v>16</v>
      </c>
      <c r="B8" s="21" t="s">
        <v>17</v>
      </c>
      <c r="C8" s="21" t="s">
        <v>18</v>
      </c>
      <c r="D8" s="21" t="s">
        <v>19</v>
      </c>
      <c r="E8" s="22" t="s">
        <v>20</v>
      </c>
      <c r="F8" s="23" t="s">
        <v>21</v>
      </c>
      <c r="G8" s="24" t="s">
        <v>22</v>
      </c>
      <c r="H8" s="25" t="s">
        <v>23</v>
      </c>
      <c r="I8" s="25" t="s">
        <v>24</v>
      </c>
      <c r="J8" s="25" t="s">
        <v>25</v>
      </c>
      <c r="K8" s="25" t="s">
        <v>26</v>
      </c>
      <c r="L8" s="26" t="s">
        <v>27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</row>
    <row r="9" spans="1:1020" s="27" customFormat="1" ht="18" customHeight="1" x14ac:dyDescent="0.25">
      <c r="A9" s="29">
        <v>1</v>
      </c>
      <c r="B9" s="17" t="s">
        <v>28</v>
      </c>
      <c r="C9" s="29" t="s">
        <v>29</v>
      </c>
      <c r="D9" s="29">
        <v>50</v>
      </c>
      <c r="E9" s="30">
        <v>62000</v>
      </c>
      <c r="F9" s="31">
        <v>0.08</v>
      </c>
      <c r="G9" s="32">
        <f>D9*E9+(D9*E9*F9)</f>
        <v>3348000</v>
      </c>
      <c r="H9" s="33">
        <f>IF(F9=8%,D9*E9,0)</f>
        <v>3100000</v>
      </c>
      <c r="I9" s="33">
        <f>IF(F9=8%,D9*E9*5%,0)</f>
        <v>155000</v>
      </c>
      <c r="J9" s="34">
        <f>IF(F9=10%,D9*E9,0)</f>
        <v>0</v>
      </c>
      <c r="K9" s="34">
        <f>IF(F9=10%,D9*E9*5%,0)</f>
        <v>0</v>
      </c>
      <c r="L9" s="35"/>
    </row>
    <row r="10" spans="1:1020" s="44" customFormat="1" ht="18" customHeight="1" x14ac:dyDescent="0.25">
      <c r="A10" s="36">
        <v>2</v>
      </c>
      <c r="B10" s="37" t="s">
        <v>30</v>
      </c>
      <c r="C10" s="36" t="s">
        <v>31</v>
      </c>
      <c r="D10" s="36">
        <v>20</v>
      </c>
      <c r="E10" s="38">
        <v>3000</v>
      </c>
      <c r="F10" s="39">
        <v>0.1</v>
      </c>
      <c r="G10" s="40">
        <f t="shared" ref="G10" si="0">D10*E10+(D10*E10*F10)</f>
        <v>66000</v>
      </c>
      <c r="H10" s="41">
        <f t="shared" ref="H10" si="1">IF(F10=8%,D10*E10,0)</f>
        <v>0</v>
      </c>
      <c r="I10" s="41">
        <f t="shared" ref="I10" si="2">IF(F10=8%,D10*E10*5%,0)</f>
        <v>0</v>
      </c>
      <c r="J10" s="42">
        <f t="shared" ref="J10" si="3">IF(F10=10%,D10*E10,0)</f>
        <v>60000</v>
      </c>
      <c r="K10" s="42">
        <f t="shared" ref="K10" si="4">IF(F10=10%,D10*E10*5%,0)</f>
        <v>3000</v>
      </c>
      <c r="L10" s="43"/>
    </row>
    <row r="11" spans="1:1020" s="5" customFormat="1" ht="18" customHeight="1" x14ac:dyDescent="0.25">
      <c r="A11" s="26"/>
      <c r="B11" s="69" t="s">
        <v>32</v>
      </c>
      <c r="C11" s="69"/>
      <c r="D11" s="69"/>
      <c r="E11" s="69"/>
      <c r="F11" s="45"/>
      <c r="G11" s="46">
        <f>SUM(G9:G10)</f>
        <v>3414000</v>
      </c>
      <c r="H11" s="47">
        <f>SUM(H9:H10)</f>
        <v>3100000</v>
      </c>
      <c r="I11" s="47">
        <f>SUM(I9:I10)</f>
        <v>155000</v>
      </c>
      <c r="J11" s="48">
        <f>SUM(J9:J10)</f>
        <v>60000</v>
      </c>
      <c r="K11" s="48">
        <f>SUM(K9:K10)</f>
        <v>3000</v>
      </c>
      <c r="L11" s="49">
        <f>(H11-I11)*8%+(J11-K11)*10%</f>
        <v>241300</v>
      </c>
    </row>
    <row r="12" spans="1:1020" s="5" customFormat="1" ht="18" customHeight="1" x14ac:dyDescent="0.25">
      <c r="A12" s="26"/>
      <c r="B12" s="69" t="s">
        <v>33</v>
      </c>
      <c r="C12" s="69"/>
      <c r="D12" s="69"/>
      <c r="E12" s="69"/>
      <c r="F12" s="45"/>
      <c r="G12" s="46">
        <f>(H11+J11)*5%</f>
        <v>158000</v>
      </c>
      <c r="H12" s="50" t="s">
        <v>34</v>
      </c>
      <c r="I12" s="50"/>
      <c r="J12" s="50"/>
    </row>
    <row r="13" spans="1:1020" s="5" customFormat="1" ht="18" customHeight="1" x14ac:dyDescent="0.25">
      <c r="A13" s="26"/>
      <c r="B13" s="60" t="s">
        <v>35</v>
      </c>
      <c r="C13" s="61"/>
      <c r="D13" s="61"/>
      <c r="E13" s="61"/>
      <c r="F13" s="51"/>
      <c r="G13" s="46">
        <v>124000</v>
      </c>
      <c r="H13" s="50"/>
      <c r="I13" s="50"/>
      <c r="J13" s="50"/>
    </row>
    <row r="14" spans="1:1020" s="5" customFormat="1" ht="18" customHeight="1" x14ac:dyDescent="0.25">
      <c r="A14" s="26"/>
      <c r="B14" s="60" t="s">
        <v>36</v>
      </c>
      <c r="C14" s="61"/>
      <c r="D14" s="61"/>
      <c r="E14" s="61"/>
      <c r="F14" s="62"/>
      <c r="G14" s="52">
        <f>(H11+J11)-G12+L11-G13</f>
        <v>3119300</v>
      </c>
      <c r="H14" s="50" t="s">
        <v>37</v>
      </c>
      <c r="J14" s="50"/>
    </row>
    <row r="15" spans="1:1020" s="5" customFormat="1" ht="18" customHeight="1" x14ac:dyDescent="0.25">
      <c r="A15" s="63"/>
      <c r="B15" s="63"/>
      <c r="C15" s="63"/>
      <c r="D15" s="63"/>
      <c r="E15" s="63"/>
      <c r="F15" s="63"/>
      <c r="G15" s="63"/>
      <c r="H15" s="50"/>
      <c r="I15" s="50"/>
      <c r="J15" s="50"/>
    </row>
    <row r="16" spans="1:1020" s="56" customFormat="1" ht="15" x14ac:dyDescent="0.25">
      <c r="A16" s="53"/>
      <c r="B16" s="54"/>
      <c r="C16" s="54"/>
      <c r="D16" s="64">
        <f>G6</f>
        <v>44903</v>
      </c>
      <c r="E16" s="64"/>
      <c r="F16" s="64"/>
      <c r="G16" s="64"/>
      <c r="H16" s="55"/>
      <c r="I16" s="55"/>
      <c r="J16" s="55"/>
    </row>
    <row r="17" spans="1:7" s="5" customFormat="1" x14ac:dyDescent="0.25">
      <c r="A17" s="57" t="s">
        <v>38</v>
      </c>
      <c r="B17" s="57"/>
      <c r="C17" s="57" t="s">
        <v>39</v>
      </c>
      <c r="D17" s="58"/>
      <c r="E17" s="58"/>
      <c r="F17" s="58"/>
      <c r="G17" s="57" t="s">
        <v>40</v>
      </c>
    </row>
    <row r="18" spans="1:7" s="5" customFormat="1" x14ac:dyDescent="0.25">
      <c r="A18" s="5" t="s">
        <v>41</v>
      </c>
      <c r="C18" s="5" t="s">
        <v>41</v>
      </c>
      <c r="G18" s="5" t="s">
        <v>42</v>
      </c>
    </row>
    <row r="22" spans="1:7" s="5" customFormat="1" ht="15.6" customHeight="1" x14ac:dyDescent="0.25">
      <c r="G22" s="59" t="s">
        <v>43</v>
      </c>
    </row>
    <row r="23" spans="1:7" s="5" customFormat="1" ht="15.6" customHeight="1" x14ac:dyDescent="0.25"/>
    <row r="24" spans="1:7" s="5" customFormat="1" ht="15.6" customHeight="1" x14ac:dyDescent="0.25"/>
  </sheetData>
  <mergeCells count="9">
    <mergeCell ref="H6:L6"/>
    <mergeCell ref="B11:E11"/>
    <mergeCell ref="B12:E12"/>
    <mergeCell ref="B13:E13"/>
    <mergeCell ref="B14:F14"/>
    <mergeCell ref="A15:G15"/>
    <mergeCell ref="D16:G16"/>
    <mergeCell ref="A3:G3"/>
    <mergeCell ref="A6:D6"/>
  </mergeCells>
  <printOptions horizontalCentered="1"/>
  <pageMargins left="0" right="0" top="0" bottom="0" header="0.51181102362204722" footer="0.51181102362204722"/>
  <pageSetup paperSize="9" scale="9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8.12.22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dcterms:created xsi:type="dcterms:W3CDTF">2022-12-07T07:54:11Z</dcterms:created>
  <dcterms:modified xsi:type="dcterms:W3CDTF">2022-12-07T08:01:37Z</dcterms:modified>
</cp:coreProperties>
</file>